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'2008'!$A$1:$O$69</definedName>
    <definedName name="_xlnm.Print_Area" localSheetId="13">'2009'!$A$1:$O$74</definedName>
    <definedName name="_xlnm.Print_Area" localSheetId="12">'2010'!$A$1:$O$82</definedName>
    <definedName name="_xlnm.Print_Area" localSheetId="11">'2011'!$A$1:$O$86</definedName>
    <definedName name="_xlnm.Print_Area" localSheetId="10">'2012'!$A$1:$O$79</definedName>
    <definedName name="_xlnm.Print_Area" localSheetId="9">'2013'!$A$1:$O$76</definedName>
    <definedName name="_xlnm.Print_Area" localSheetId="8">'2014'!$A$1:$O$79</definedName>
    <definedName name="_xlnm.Print_Area" localSheetId="7">'2015'!$A$1:$O$75</definedName>
    <definedName name="_xlnm.Print_Area" localSheetId="6">'2016'!$A$1:$O$75</definedName>
    <definedName name="_xlnm.Print_Area" localSheetId="5">'2017'!$A$1:$O$76</definedName>
    <definedName name="_xlnm.Print_Area" localSheetId="4">'2018'!$A$1:$O$73</definedName>
    <definedName name="_xlnm.Print_Area" localSheetId="3">'2019'!$A$1:$O$76</definedName>
    <definedName name="_xlnm.Print_Area" localSheetId="2">'2020'!$A$1:$O$75</definedName>
    <definedName name="_xlnm.Print_Area" localSheetId="1">'2021'!$A$1:$P$75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8" l="1"/>
  <c r="P70" i="48" l="1"/>
  <c r="N69" i="48"/>
  <c r="M69" i="48"/>
  <c r="L69" i="48"/>
  <c r="K69" i="48"/>
  <c r="J69" i="48"/>
  <c r="I69" i="48"/>
  <c r="H69" i="48"/>
  <c r="G69" i="48"/>
  <c r="F69" i="48"/>
  <c r="E69" i="48"/>
  <c r="D69" i="48"/>
  <c r="O68" i="48"/>
  <c r="P68" i="48" s="1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N60" i="48"/>
  <c r="M60" i="48"/>
  <c r="L60" i="48"/>
  <c r="K60" i="48"/>
  <c r="J60" i="48"/>
  <c r="I60" i="48"/>
  <c r="H60" i="48"/>
  <c r="G60" i="48"/>
  <c r="F60" i="48"/>
  <c r="E60" i="48"/>
  <c r="D60" i="48"/>
  <c r="O59" i="48"/>
  <c r="P59" i="48" s="1"/>
  <c r="O58" i="48"/>
  <c r="P58" i="48" s="1"/>
  <c r="O57" i="48"/>
  <c r="P57" i="48" s="1"/>
  <c r="N56" i="48"/>
  <c r="M56" i="48"/>
  <c r="L56" i="48"/>
  <c r="K56" i="48"/>
  <c r="J56" i="48"/>
  <c r="I56" i="48"/>
  <c r="H56" i="48"/>
  <c r="G56" i="48"/>
  <c r="F56" i="48"/>
  <c r="E56" i="48"/>
  <c r="D56" i="48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9" i="48" l="1"/>
  <c r="P69" i="48" s="1"/>
  <c r="O60" i="48"/>
  <c r="P60" i="48" s="1"/>
  <c r="O56" i="48"/>
  <c r="P56" i="48" s="1"/>
  <c r="O40" i="48"/>
  <c r="P40" i="48" s="1"/>
  <c r="O18" i="48"/>
  <c r="P18" i="48" s="1"/>
  <c r="H71" i="48"/>
  <c r="G71" i="48"/>
  <c r="N71" i="48"/>
  <c r="D71" i="48"/>
  <c r="E71" i="48"/>
  <c r="I71" i="48"/>
  <c r="J71" i="48"/>
  <c r="K71" i="48"/>
  <c r="M71" i="48"/>
  <c r="F71" i="48"/>
  <c r="L71" i="48"/>
  <c r="O11" i="48"/>
  <c r="P11" i="48" s="1"/>
  <c r="O5" i="48"/>
  <c r="P5" i="48" s="1"/>
  <c r="O70" i="47"/>
  <c r="P70" i="47" s="1"/>
  <c r="O69" i="47"/>
  <c r="P69" i="47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 s="1"/>
  <c r="O36" i="47"/>
  <c r="P36" i="47" s="1"/>
  <c r="O35" i="47"/>
  <c r="P35" i="47"/>
  <c r="O34" i="47"/>
  <c r="P34" i="47" s="1"/>
  <c r="O33" i="47"/>
  <c r="P33" i="47"/>
  <c r="O32" i="47"/>
  <c r="P32" i="47"/>
  <c r="O31" i="47"/>
  <c r="P31" i="47" s="1"/>
  <c r="O30" i="47"/>
  <c r="P30" i="47" s="1"/>
  <c r="O29" i="47"/>
  <c r="P29" i="47"/>
  <c r="O28" i="47"/>
  <c r="P28" i="47" s="1"/>
  <c r="O27" i="47"/>
  <c r="P27" i="47"/>
  <c r="O26" i="47"/>
  <c r="P26" i="47"/>
  <c r="O25" i="47"/>
  <c r="P25" i="47" s="1"/>
  <c r="O24" i="47"/>
  <c r="P24" i="47" s="1"/>
  <c r="O23" i="47"/>
  <c r="P23" i="47"/>
  <c r="O22" i="47"/>
  <c r="P22" i="47" s="1"/>
  <c r="O21" i="47"/>
  <c r="P21" i="47"/>
  <c r="O20" i="47"/>
  <c r="P20" i="47"/>
  <c r="O19" i="47"/>
  <c r="P19" i="47" s="1"/>
  <c r="O18" i="47"/>
  <c r="P18" i="47" s="1"/>
  <c r="O17" i="47"/>
  <c r="P17" i="47"/>
  <c r="N16" i="47"/>
  <c r="M16" i="47"/>
  <c r="L16" i="47"/>
  <c r="K16" i="47"/>
  <c r="J16" i="47"/>
  <c r="I16" i="47"/>
  <c r="O16" i="47" s="1"/>
  <c r="P16" i="47" s="1"/>
  <c r="H16" i="47"/>
  <c r="G16" i="47"/>
  <c r="F16" i="47"/>
  <c r="E16" i="47"/>
  <c r="D16" i="47"/>
  <c r="O15" i="47"/>
  <c r="P15" i="47" s="1"/>
  <c r="O14" i="47"/>
  <c r="P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 s="1"/>
  <c r="N65" i="45"/>
  <c r="O65" i="45" s="1"/>
  <c r="N64" i="45"/>
  <c r="O64" i="45" s="1"/>
  <c r="N63" i="45"/>
  <c r="O63" i="45"/>
  <c r="N62" i="45"/>
  <c r="O62" i="45" s="1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/>
  <c r="M61" i="44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 s="1"/>
  <c r="N58" i="44"/>
  <c r="O58" i="44" s="1"/>
  <c r="M57" i="44"/>
  <c r="L57" i="44"/>
  <c r="K57" i="44"/>
  <c r="J57" i="44"/>
  <c r="I57" i="44"/>
  <c r="H57" i="44"/>
  <c r="G57" i="44"/>
  <c r="F57" i="44"/>
  <c r="E57" i="44"/>
  <c r="D57" i="44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 s="1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1" i="42"/>
  <c r="O71" i="42"/>
  <c r="N70" i="42"/>
  <c r="O70" i="42" s="1"/>
  <c r="M69" i="42"/>
  <c r="L69" i="42"/>
  <c r="K69" i="42"/>
  <c r="J69" i="42"/>
  <c r="I69" i="42"/>
  <c r="H69" i="42"/>
  <c r="G69" i="42"/>
  <c r="F69" i="42"/>
  <c r="E69" i="42"/>
  <c r="D69" i="42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0" i="41"/>
  <c r="O70" i="41" s="1"/>
  <c r="M69" i="41"/>
  <c r="L69" i="41"/>
  <c r="K69" i="41"/>
  <c r="J69" i="41"/>
  <c r="I69" i="41"/>
  <c r="H69" i="41"/>
  <c r="G69" i="41"/>
  <c r="F69" i="41"/>
  <c r="E69" i="41"/>
  <c r="D69" i="4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N5" i="41" s="1"/>
  <c r="O5" i="41" s="1"/>
  <c r="D5" i="41"/>
  <c r="N70" i="40"/>
  <c r="O70" i="40" s="1"/>
  <c r="M69" i="40"/>
  <c r="L69" i="40"/>
  <c r="K69" i="40"/>
  <c r="J69" i="40"/>
  <c r="I69" i="40"/>
  <c r="H69" i="40"/>
  <c r="G69" i="40"/>
  <c r="F69" i="40"/>
  <c r="E69" i="40"/>
  <c r="D69" i="40"/>
  <c r="N68" i="40"/>
  <c r="O68" i="40" s="1"/>
  <c r="N67" i="40"/>
  <c r="O67" i="40" s="1"/>
  <c r="N66" i="40"/>
  <c r="O66" i="40" s="1"/>
  <c r="N65" i="40"/>
  <c r="O65" i="40"/>
  <c r="N64" i="40"/>
  <c r="O64" i="40" s="1"/>
  <c r="N63" i="40"/>
  <c r="O63" i="40" s="1"/>
  <c r="N62" i="40"/>
  <c r="O62" i="40" s="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 s="1"/>
  <c r="N57" i="40"/>
  <c r="O57" i="40"/>
  <c r="M56" i="40"/>
  <c r="N56" i="40" s="1"/>
  <c r="O56" i="40" s="1"/>
  <c r="L56" i="40"/>
  <c r="K56" i="40"/>
  <c r="J56" i="40"/>
  <c r="I56" i="40"/>
  <c r="H56" i="40"/>
  <c r="G56" i="40"/>
  <c r="F56" i="40"/>
  <c r="E56" i="40"/>
  <c r="D56" i="40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N38" i="40" s="1"/>
  <c r="O38" i="40" s="1"/>
  <c r="F38" i="40"/>
  <c r="E38" i="40"/>
  <c r="D38" i="40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/>
  <c r="N6" i="40"/>
  <c r="O6" i="40" s="1"/>
  <c r="M5" i="40"/>
  <c r="M71" i="40" s="1"/>
  <c r="L5" i="40"/>
  <c r="K5" i="40"/>
  <c r="J5" i="40"/>
  <c r="I5" i="40"/>
  <c r="H5" i="40"/>
  <c r="G5" i="40"/>
  <c r="F5" i="40"/>
  <c r="E5" i="40"/>
  <c r="D5" i="40"/>
  <c r="N74" i="39"/>
  <c r="O74" i="39" s="1"/>
  <c r="N73" i="39"/>
  <c r="O73" i="39" s="1"/>
  <c r="M72" i="39"/>
  <c r="L72" i="39"/>
  <c r="K72" i="39"/>
  <c r="J72" i="39"/>
  <c r="I72" i="39"/>
  <c r="H72" i="39"/>
  <c r="G72" i="39"/>
  <c r="F72" i="39"/>
  <c r="E72" i="39"/>
  <c r="D72" i="39"/>
  <c r="N71" i="39"/>
  <c r="O71" i="39" s="1"/>
  <c r="N70" i="39"/>
  <c r="O70" i="39" s="1"/>
  <c r="N69" i="39"/>
  <c r="O69" i="39" s="1"/>
  <c r="N68" i="39"/>
  <c r="O68" i="39" s="1"/>
  <c r="N67" i="39"/>
  <c r="O67" i="39"/>
  <c r="N66" i="39"/>
  <c r="O66" i="39" s="1"/>
  <c r="N65" i="39"/>
  <c r="O65" i="39" s="1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2" i="39"/>
  <c r="O62" i="39" s="1"/>
  <c r="N61" i="39"/>
  <c r="O61" i="39" s="1"/>
  <c r="N60" i="39"/>
  <c r="O60" i="39" s="1"/>
  <c r="N59" i="39"/>
  <c r="O59" i="39"/>
  <c r="M58" i="39"/>
  <c r="L58" i="39"/>
  <c r="K58" i="39"/>
  <c r="K75" i="39" s="1"/>
  <c r="J58" i="39"/>
  <c r="I58" i="39"/>
  <c r="H58" i="39"/>
  <c r="G58" i="39"/>
  <c r="F58" i="39"/>
  <c r="E58" i="39"/>
  <c r="D58" i="39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H75" i="39" s="1"/>
  <c r="G11" i="39"/>
  <c r="F11" i="39"/>
  <c r="E11" i="39"/>
  <c r="D11" i="39"/>
  <c r="N10" i="39"/>
  <c r="O10" i="39"/>
  <c r="N9" i="39"/>
  <c r="O9" i="39"/>
  <c r="N8" i="39"/>
  <c r="O8" i="39"/>
  <c r="N7" i="39"/>
  <c r="O7" i="39"/>
  <c r="N6" i="39"/>
  <c r="O6" i="39"/>
  <c r="M5" i="39"/>
  <c r="L5" i="39"/>
  <c r="L75" i="39" s="1"/>
  <c r="K5" i="39"/>
  <c r="J5" i="39"/>
  <c r="J75" i="39" s="1"/>
  <c r="I5" i="39"/>
  <c r="H5" i="39"/>
  <c r="G5" i="39"/>
  <c r="F5" i="39"/>
  <c r="N5" i="39"/>
  <c r="O5" i="39" s="1"/>
  <c r="E5" i="39"/>
  <c r="D5" i="39"/>
  <c r="N71" i="38"/>
  <c r="O71" i="38" s="1"/>
  <c r="M70" i="38"/>
  <c r="L70" i="38"/>
  <c r="K70" i="38"/>
  <c r="J70" i="38"/>
  <c r="I70" i="38"/>
  <c r="H70" i="38"/>
  <c r="G70" i="38"/>
  <c r="F70" i="38"/>
  <c r="E70" i="38"/>
  <c r="D70" i="38"/>
  <c r="N69" i="38"/>
  <c r="O69" i="38" s="1"/>
  <c r="N68" i="38"/>
  <c r="O68" i="38"/>
  <c r="N67" i="38"/>
  <c r="O67" i="38" s="1"/>
  <c r="N66" i="38"/>
  <c r="O66" i="38" s="1"/>
  <c r="N65" i="38"/>
  <c r="O65" i="38" s="1"/>
  <c r="N64" i="38"/>
  <c r="O64" i="38"/>
  <c r="N63" i="38"/>
  <c r="O63" i="38" s="1"/>
  <c r="N62" i="38"/>
  <c r="O62" i="38"/>
  <c r="N61" i="38"/>
  <c r="O61" i="38" s="1"/>
  <c r="M60" i="38"/>
  <c r="L60" i="38"/>
  <c r="K60" i="38"/>
  <c r="J60" i="38"/>
  <c r="I60" i="38"/>
  <c r="H60" i="38"/>
  <c r="G60" i="38"/>
  <c r="F60" i="38"/>
  <c r="E60" i="38"/>
  <c r="N60" i="38"/>
  <c r="O60" i="38"/>
  <c r="D60" i="38"/>
  <c r="N59" i="38"/>
  <c r="O59" i="38" s="1"/>
  <c r="N58" i="38"/>
  <c r="O58" i="38" s="1"/>
  <c r="N57" i="38"/>
  <c r="O57" i="38"/>
  <c r="N56" i="38"/>
  <c r="O56" i="38" s="1"/>
  <c r="N55" i="38"/>
  <c r="O55" i="38"/>
  <c r="M54" i="38"/>
  <c r="L54" i="38"/>
  <c r="K54" i="38"/>
  <c r="J54" i="38"/>
  <c r="I54" i="38"/>
  <c r="H54" i="38"/>
  <c r="G54" i="38"/>
  <c r="F54" i="38"/>
  <c r="E54" i="38"/>
  <c r="D54" i="38"/>
  <c r="N53" i="38"/>
  <c r="O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/>
  <c r="N42" i="38"/>
  <c r="O42" i="38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N39" i="38" s="1"/>
  <c r="O39" i="38" s="1"/>
  <c r="D39" i="38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/>
  <c r="N20" i="38"/>
  <c r="O20" i="38" s="1"/>
  <c r="N19" i="38"/>
  <c r="O19" i="38" s="1"/>
  <c r="N18" i="38"/>
  <c r="O18" i="38" s="1"/>
  <c r="N17" i="38"/>
  <c r="O17" i="38"/>
  <c r="M16" i="38"/>
  <c r="L16" i="38"/>
  <c r="K16" i="38"/>
  <c r="K72" i="38" s="1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 s="1"/>
  <c r="M12" i="38"/>
  <c r="L12" i="38"/>
  <c r="K12" i="38"/>
  <c r="J12" i="38"/>
  <c r="I12" i="38"/>
  <c r="I72" i="38" s="1"/>
  <c r="H12" i="38"/>
  <c r="G12" i="38"/>
  <c r="F12" i="38"/>
  <c r="N12" i="38" s="1"/>
  <c r="O12" i="38" s="1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72" i="38" s="1"/>
  <c r="L5" i="38"/>
  <c r="K5" i="38"/>
  <c r="J5" i="38"/>
  <c r="J72" i="38" s="1"/>
  <c r="I5" i="38"/>
  <c r="H5" i="38"/>
  <c r="G5" i="38"/>
  <c r="F5" i="38"/>
  <c r="E5" i="38"/>
  <c r="N5" i="38" s="1"/>
  <c r="O5" i="38" s="1"/>
  <c r="D5" i="38"/>
  <c r="N64" i="37"/>
  <c r="O64" i="37" s="1"/>
  <c r="M63" i="37"/>
  <c r="L63" i="37"/>
  <c r="K63" i="37"/>
  <c r="J63" i="37"/>
  <c r="I63" i="37"/>
  <c r="H63" i="37"/>
  <c r="G63" i="37"/>
  <c r="F63" i="37"/>
  <c r="E63" i="37"/>
  <c r="N63" i="37" s="1"/>
  <c r="O63" i="37" s="1"/>
  <c r="D63" i="37"/>
  <c r="N62" i="37"/>
  <c r="O62" i="37" s="1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N55" i="37" s="1"/>
  <c r="O55" i="37" s="1"/>
  <c r="E55" i="37"/>
  <c r="D55" i="37"/>
  <c r="N54" i="37"/>
  <c r="O54" i="37" s="1"/>
  <c r="N53" i="37"/>
  <c r="O53" i="37" s="1"/>
  <c r="M52" i="37"/>
  <c r="L52" i="37"/>
  <c r="K52" i="37"/>
  <c r="J52" i="37"/>
  <c r="I52" i="37"/>
  <c r="N52" i="37" s="1"/>
  <c r="O52" i="37" s="1"/>
  <c r="H52" i="37"/>
  <c r="G52" i="37"/>
  <c r="F52" i="37"/>
  <c r="E52" i="37"/>
  <c r="D52" i="37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N35" i="37" s="1"/>
  <c r="O35" i="37" s="1"/>
  <c r="D35" i="37"/>
  <c r="N34" i="37"/>
  <c r="O34" i="37" s="1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M15" i="37"/>
  <c r="L15" i="37"/>
  <c r="K15" i="37"/>
  <c r="J15" i="37"/>
  <c r="I15" i="37"/>
  <c r="I65" i="37" s="1"/>
  <c r="H15" i="37"/>
  <c r="H65" i="37" s="1"/>
  <c r="G15" i="37"/>
  <c r="F15" i="37"/>
  <c r="E15" i="37"/>
  <c r="D15" i="37"/>
  <c r="N15" i="37" s="1"/>
  <c r="O15" i="37" s="1"/>
  <c r="N14" i="37"/>
  <c r="O14" i="37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65" i="37" s="1"/>
  <c r="J5" i="37"/>
  <c r="J65" i="37" s="1"/>
  <c r="I5" i="37"/>
  <c r="H5" i="37"/>
  <c r="G5" i="37"/>
  <c r="F5" i="37"/>
  <c r="F65" i="37" s="1"/>
  <c r="E5" i="37"/>
  <c r="E65" i="37" s="1"/>
  <c r="D5" i="37"/>
  <c r="N74" i="36"/>
  <c r="O74" i="36" s="1"/>
  <c r="M73" i="36"/>
  <c r="L73" i="36"/>
  <c r="N73" i="36" s="1"/>
  <c r="O73" i="36" s="1"/>
  <c r="K73" i="36"/>
  <c r="J73" i="36"/>
  <c r="I73" i="36"/>
  <c r="H73" i="36"/>
  <c r="G73" i="36"/>
  <c r="F73" i="36"/>
  <c r="F75" i="36" s="1"/>
  <c r="E73" i="36"/>
  <c r="D73" i="36"/>
  <c r="N72" i="36"/>
  <c r="O72" i="36" s="1"/>
  <c r="N71" i="36"/>
  <c r="O71" i="36"/>
  <c r="N70" i="36"/>
  <c r="O70" i="36"/>
  <c r="N69" i="36"/>
  <c r="O69" i="36"/>
  <c r="N68" i="36"/>
  <c r="O68" i="36"/>
  <c r="N67" i="36"/>
  <c r="O67" i="36"/>
  <c r="N66" i="36"/>
  <c r="O66" i="36" s="1"/>
  <c r="N65" i="36"/>
  <c r="O65" i="36"/>
  <c r="N64" i="36"/>
  <c r="O64" i="36"/>
  <c r="M63" i="36"/>
  <c r="L63" i="36"/>
  <c r="K63" i="36"/>
  <c r="J63" i="36"/>
  <c r="I63" i="36"/>
  <c r="H63" i="36"/>
  <c r="G63" i="36"/>
  <c r="F63" i="36"/>
  <c r="E63" i="36"/>
  <c r="N63" i="36"/>
  <c r="O63" i="36" s="1"/>
  <c r="D63" i="36"/>
  <c r="N62" i="36"/>
  <c r="O62" i="36"/>
  <c r="N61" i="36"/>
  <c r="O61" i="36"/>
  <c r="N60" i="36"/>
  <c r="O60" i="36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D57" i="36"/>
  <c r="N57" i="36" s="1"/>
  <c r="O57" i="36" s="1"/>
  <c r="N56" i="36"/>
  <c r="O56" i="36"/>
  <c r="N55" i="36"/>
  <c r="O55" i="36"/>
  <c r="N54" i="36"/>
  <c r="O54" i="36"/>
  <c r="N53" i="36"/>
  <c r="O53" i="36"/>
  <c r="N52" i="36"/>
  <c r="O52" i="36" s="1"/>
  <c r="N51" i="36"/>
  <c r="O51" i="36"/>
  <c r="N50" i="36"/>
  <c r="O50" i="36"/>
  <c r="N49" i="36"/>
  <c r="O49" i="36"/>
  <c r="N48" i="36"/>
  <c r="O48" i="36"/>
  <c r="N47" i="36"/>
  <c r="O47" i="36"/>
  <c r="N46" i="36"/>
  <c r="O46" i="36" s="1"/>
  <c r="N45" i="36"/>
  <c r="O45" i="36"/>
  <c r="N44" i="36"/>
  <c r="O44" i="36"/>
  <c r="N43" i="36"/>
  <c r="O43" i="36"/>
  <c r="N42" i="36"/>
  <c r="O42" i="36"/>
  <c r="M41" i="36"/>
  <c r="L41" i="36"/>
  <c r="K41" i="36"/>
  <c r="J41" i="36"/>
  <c r="J75" i="36"/>
  <c r="I41" i="36"/>
  <c r="N41" i="36" s="1"/>
  <c r="O41" i="36" s="1"/>
  <c r="H41" i="36"/>
  <c r="G41" i="36"/>
  <c r="F41" i="36"/>
  <c r="E41" i="36"/>
  <c r="D41" i="36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G75" i="36" s="1"/>
  <c r="F16" i="36"/>
  <c r="E16" i="36"/>
  <c r="D16" i="36"/>
  <c r="N16" i="36" s="1"/>
  <c r="O16" i="36" s="1"/>
  <c r="N15" i="36"/>
  <c r="O15" i="36" s="1"/>
  <c r="N14" i="36"/>
  <c r="O14" i="36" s="1"/>
  <c r="N13" i="36"/>
  <c r="O13" i="36"/>
  <c r="M12" i="36"/>
  <c r="M75" i="36" s="1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75" i="36" s="1"/>
  <c r="K5" i="36"/>
  <c r="N5" i="36" s="1"/>
  <c r="O5" i="36" s="1"/>
  <c r="J5" i="36"/>
  <c r="I5" i="36"/>
  <c r="H5" i="36"/>
  <c r="H75" i="36" s="1"/>
  <c r="G5" i="36"/>
  <c r="F5" i="36"/>
  <c r="E5" i="36"/>
  <c r="D5" i="36"/>
  <c r="N81" i="35"/>
  <c r="O81" i="35" s="1"/>
  <c r="N80" i="35"/>
  <c r="O80" i="35" s="1"/>
  <c r="M79" i="35"/>
  <c r="L79" i="35"/>
  <c r="K79" i="35"/>
  <c r="J79" i="35"/>
  <c r="I79" i="35"/>
  <c r="H79" i="35"/>
  <c r="G79" i="35"/>
  <c r="F79" i="35"/>
  <c r="E79" i="35"/>
  <c r="D79" i="35"/>
  <c r="N79" i="35" s="1"/>
  <c r="O79" i="35" s="1"/>
  <c r="N78" i="35"/>
  <c r="O78" i="35" s="1"/>
  <c r="N77" i="35"/>
  <c r="O77" i="35" s="1"/>
  <c r="N76" i="35"/>
  <c r="O76" i="35" s="1"/>
  <c r="N75" i="35"/>
  <c r="O75" i="35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/>
  <c r="M68" i="35"/>
  <c r="L68" i="35"/>
  <c r="K68" i="35"/>
  <c r="J68" i="35"/>
  <c r="I68" i="35"/>
  <c r="H68" i="35"/>
  <c r="G68" i="35"/>
  <c r="F68" i="35"/>
  <c r="E68" i="35"/>
  <c r="D68" i="35"/>
  <c r="D82" i="35" s="1"/>
  <c r="N67" i="35"/>
  <c r="O67" i="35"/>
  <c r="N66" i="35"/>
  <c r="O66" i="35"/>
  <c r="N65" i="35"/>
  <c r="O65" i="35"/>
  <c r="N64" i="35"/>
  <c r="O64" i="35"/>
  <c r="N63" i="35"/>
  <c r="O63" i="35" s="1"/>
  <c r="M62" i="35"/>
  <c r="L62" i="35"/>
  <c r="K62" i="35"/>
  <c r="J62" i="35"/>
  <c r="I62" i="35"/>
  <c r="H62" i="35"/>
  <c r="G62" i="35"/>
  <c r="F62" i="35"/>
  <c r="N62" i="35" s="1"/>
  <c r="O62" i="35" s="1"/>
  <c r="E62" i="35"/>
  <c r="D62" i="35"/>
  <c r="N61" i="35"/>
  <c r="O61" i="35" s="1"/>
  <c r="N60" i="35"/>
  <c r="O60" i="35"/>
  <c r="N59" i="35"/>
  <c r="O59" i="35"/>
  <c r="N58" i="35"/>
  <c r="O58" i="35"/>
  <c r="N57" i="35"/>
  <c r="O57" i="35"/>
  <c r="N56" i="35"/>
  <c r="O56" i="35"/>
  <c r="N55" i="35"/>
  <c r="O55" i="35" s="1"/>
  <c r="N54" i="35"/>
  <c r="O54" i="35"/>
  <c r="N53" i="35"/>
  <c r="O53" i="35"/>
  <c r="N52" i="35"/>
  <c r="O52" i="35"/>
  <c r="N51" i="35"/>
  <c r="O51" i="35"/>
  <c r="N50" i="35"/>
  <c r="O50" i="35"/>
  <c r="N49" i="35"/>
  <c r="O49" i="35" s="1"/>
  <c r="N48" i="35"/>
  <c r="O48" i="35"/>
  <c r="N47" i="35"/>
  <c r="O47" i="35"/>
  <c r="N46" i="35"/>
  <c r="O46" i="35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 s="1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N17" i="35" s="1"/>
  <c r="O17" i="35" s="1"/>
  <c r="F17" i="35"/>
  <c r="E17" i="35"/>
  <c r="D17" i="35"/>
  <c r="N16" i="35"/>
  <c r="O16" i="35"/>
  <c r="N15" i="35"/>
  <c r="O15" i="35" s="1"/>
  <c r="N14" i="35"/>
  <c r="O14" i="35" s="1"/>
  <c r="N13" i="35"/>
  <c r="O13" i="35" s="1"/>
  <c r="M12" i="35"/>
  <c r="M82" i="35" s="1"/>
  <c r="L12" i="35"/>
  <c r="K12" i="35"/>
  <c r="J12" i="35"/>
  <c r="I12" i="35"/>
  <c r="H12" i="35"/>
  <c r="H82" i="35" s="1"/>
  <c r="G12" i="35"/>
  <c r="F12" i="35"/>
  <c r="E12" i="35"/>
  <c r="D12" i="35"/>
  <c r="N12" i="35" s="1"/>
  <c r="O12" i="35" s="1"/>
  <c r="N11" i="35"/>
  <c r="O11" i="35"/>
  <c r="N10" i="35"/>
  <c r="O10" i="35" s="1"/>
  <c r="N9" i="35"/>
  <c r="O9" i="35"/>
  <c r="N8" i="35"/>
  <c r="O8" i="35"/>
  <c r="N7" i="35"/>
  <c r="O7" i="35"/>
  <c r="N6" i="35"/>
  <c r="O6" i="35"/>
  <c r="M5" i="35"/>
  <c r="L5" i="35"/>
  <c r="L82" i="35" s="1"/>
  <c r="K5" i="35"/>
  <c r="K82" i="35" s="1"/>
  <c r="J5" i="35"/>
  <c r="J82" i="35" s="1"/>
  <c r="I5" i="35"/>
  <c r="I82" i="35" s="1"/>
  <c r="H5" i="35"/>
  <c r="G5" i="35"/>
  <c r="F5" i="35"/>
  <c r="E5" i="35"/>
  <c r="N5" i="35" s="1"/>
  <c r="O5" i="35" s="1"/>
  <c r="D5" i="35"/>
  <c r="N77" i="34"/>
  <c r="O77" i="34" s="1"/>
  <c r="M76" i="34"/>
  <c r="L76" i="34"/>
  <c r="K76" i="34"/>
  <c r="J76" i="34"/>
  <c r="I76" i="34"/>
  <c r="H76" i="34"/>
  <c r="G76" i="34"/>
  <c r="F76" i="34"/>
  <c r="E76" i="34"/>
  <c r="D76" i="34"/>
  <c r="N76" i="34" s="1"/>
  <c r="O76" i="34" s="1"/>
  <c r="N75" i="34"/>
  <c r="O75" i="34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/>
  <c r="N68" i="34"/>
  <c r="O68" i="34" s="1"/>
  <c r="N67" i="34"/>
  <c r="O67" i="34" s="1"/>
  <c r="N66" i="34"/>
  <c r="O66" i="34" s="1"/>
  <c r="M65" i="34"/>
  <c r="L65" i="34"/>
  <c r="K65" i="34"/>
  <c r="J65" i="34"/>
  <c r="I65" i="34"/>
  <c r="H65" i="34"/>
  <c r="G65" i="34"/>
  <c r="N65" i="34" s="1"/>
  <c r="O65" i="34" s="1"/>
  <c r="F65" i="34"/>
  <c r="E65" i="34"/>
  <c r="D65" i="34"/>
  <c r="N64" i="34"/>
  <c r="O64" i="34" s="1"/>
  <c r="N63" i="34"/>
  <c r="O63" i="34" s="1"/>
  <c r="N62" i="34"/>
  <c r="O62" i="34"/>
  <c r="N61" i="34"/>
  <c r="O61" i="34" s="1"/>
  <c r="N60" i="34"/>
  <c r="O60" i="34" s="1"/>
  <c r="M59" i="34"/>
  <c r="L59" i="34"/>
  <c r="K59" i="34"/>
  <c r="J59" i="34"/>
  <c r="I59" i="34"/>
  <c r="H59" i="34"/>
  <c r="G59" i="34"/>
  <c r="F59" i="34"/>
  <c r="N59" i="34"/>
  <c r="O59" i="34" s="1"/>
  <c r="E59" i="34"/>
  <c r="D59" i="34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/>
  <c r="M42" i="34"/>
  <c r="N42" i="34" s="1"/>
  <c r="O42" i="34" s="1"/>
  <c r="L42" i="34"/>
  <c r="K42" i="34"/>
  <c r="J42" i="34"/>
  <c r="I42" i="34"/>
  <c r="H42" i="34"/>
  <c r="G42" i="34"/>
  <c r="F42" i="34"/>
  <c r="E42" i="34"/>
  <c r="D42" i="34"/>
  <c r="N41" i="34"/>
  <c r="O41" i="34"/>
  <c r="N40" i="34"/>
  <c r="O40" i="34"/>
  <c r="N39" i="34"/>
  <c r="O39" i="34"/>
  <c r="N38" i="34"/>
  <c r="O38" i="34"/>
  <c r="N37" i="34"/>
  <c r="O37" i="34" s="1"/>
  <c r="N36" i="34"/>
  <c r="O36" i="34"/>
  <c r="N35" i="34"/>
  <c r="O35" i="34"/>
  <c r="N34" i="34"/>
  <c r="O34" i="34"/>
  <c r="N33" i="34"/>
  <c r="O33" i="34"/>
  <c r="N32" i="34"/>
  <c r="O32" i="34"/>
  <c r="N31" i="34"/>
  <c r="O31" i="34" s="1"/>
  <c r="N30" i="34"/>
  <c r="O30" i="34"/>
  <c r="N29" i="34"/>
  <c r="O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N21" i="34"/>
  <c r="O21" i="34"/>
  <c r="N20" i="34"/>
  <c r="O20" i="34"/>
  <c r="N19" i="34"/>
  <c r="O19" i="34" s="1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/>
  <c r="N13" i="34"/>
  <c r="O13" i="34" s="1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 s="1"/>
  <c r="M5" i="34"/>
  <c r="M78" i="34" s="1"/>
  <c r="L5" i="34"/>
  <c r="L78" i="34" s="1"/>
  <c r="K5" i="34"/>
  <c r="K78" i="34" s="1"/>
  <c r="J5" i="34"/>
  <c r="J78" i="34" s="1"/>
  <c r="I5" i="34"/>
  <c r="I78" i="34" s="1"/>
  <c r="H5" i="34"/>
  <c r="H78" i="34" s="1"/>
  <c r="G5" i="34"/>
  <c r="G78" i="34" s="1"/>
  <c r="F5" i="34"/>
  <c r="F78" i="34"/>
  <c r="E5" i="34"/>
  <c r="N5" i="34" s="1"/>
  <c r="O5" i="34" s="1"/>
  <c r="D5" i="34"/>
  <c r="D78" i="34"/>
  <c r="N40" i="33"/>
  <c r="O40" i="33"/>
  <c r="N41" i="33"/>
  <c r="O41" i="33"/>
  <c r="N42" i="33"/>
  <c r="O42" i="33"/>
  <c r="N43" i="33"/>
  <c r="O43" i="33" s="1"/>
  <c r="N44" i="33"/>
  <c r="O44" i="33"/>
  <c r="N45" i="33"/>
  <c r="O45" i="33"/>
  <c r="N46" i="33"/>
  <c r="O46" i="33"/>
  <c r="N47" i="33"/>
  <c r="O47" i="33"/>
  <c r="N48" i="33"/>
  <c r="O48" i="33"/>
  <c r="N49" i="33"/>
  <c r="O49" i="33" s="1"/>
  <c r="N50" i="33"/>
  <c r="O50" i="33"/>
  <c r="N51" i="33"/>
  <c r="O51" i="33"/>
  <c r="N52" i="33"/>
  <c r="O52" i="33"/>
  <c r="N53" i="33"/>
  <c r="O53" i="33"/>
  <c r="N54" i="33"/>
  <c r="O54" i="33"/>
  <c r="N16" i="33"/>
  <c r="O16" i="33" s="1"/>
  <c r="N17" i="33"/>
  <c r="O17" i="33"/>
  <c r="N18" i="33"/>
  <c r="O18" i="33"/>
  <c r="N19" i="33"/>
  <c r="O19" i="33"/>
  <c r="N20" i="33"/>
  <c r="O20" i="33"/>
  <c r="N21" i="33"/>
  <c r="O21" i="33"/>
  <c r="N22" i="33"/>
  <c r="O22" i="33" s="1"/>
  <c r="N23" i="33"/>
  <c r="O23" i="33"/>
  <c r="N24" i="33"/>
  <c r="O24" i="33"/>
  <c r="N25" i="33"/>
  <c r="O25" i="33"/>
  <c r="N26" i="33"/>
  <c r="O26" i="33"/>
  <c r="N27" i="33"/>
  <c r="O27" i="33"/>
  <c r="N28" i="33"/>
  <c r="O28" i="33" s="1"/>
  <c r="N29" i="33"/>
  <c r="O29" i="33"/>
  <c r="N30" i="33"/>
  <c r="O30" i="33"/>
  <c r="N31" i="33"/>
  <c r="O31" i="33"/>
  <c r="N32" i="33"/>
  <c r="O32" i="33"/>
  <c r="N33" i="33"/>
  <c r="O33" i="33"/>
  <c r="N34" i="33"/>
  <c r="O34" i="33" s="1"/>
  <c r="N35" i="33"/>
  <c r="O35" i="33"/>
  <c r="N36" i="33"/>
  <c r="O36" i="33"/>
  <c r="N37" i="33"/>
  <c r="O37" i="33"/>
  <c r="N38" i="33"/>
  <c r="O38" i="33"/>
  <c r="E39" i="33"/>
  <c r="F39" i="33"/>
  <c r="G39" i="33"/>
  <c r="H39" i="33"/>
  <c r="I39" i="33"/>
  <c r="J39" i="33"/>
  <c r="J70" i="33" s="1"/>
  <c r="K39" i="33"/>
  <c r="L39" i="33"/>
  <c r="M39" i="33"/>
  <c r="D39" i="33"/>
  <c r="N39" i="33" s="1"/>
  <c r="O39" i="33" s="1"/>
  <c r="E15" i="33"/>
  <c r="F15" i="33"/>
  <c r="G15" i="33"/>
  <c r="H15" i="33"/>
  <c r="H70" i="33" s="1"/>
  <c r="I15" i="33"/>
  <c r="J15" i="33"/>
  <c r="K15" i="33"/>
  <c r="L15" i="33"/>
  <c r="M15" i="33"/>
  <c r="D15" i="33"/>
  <c r="N15" i="33" s="1"/>
  <c r="O15" i="33" s="1"/>
  <c r="E11" i="33"/>
  <c r="F11" i="33"/>
  <c r="G11" i="33"/>
  <c r="H11" i="33"/>
  <c r="I11" i="33"/>
  <c r="J11" i="33"/>
  <c r="K11" i="33"/>
  <c r="L11" i="33"/>
  <c r="L70" i="33" s="1"/>
  <c r="M11" i="33"/>
  <c r="D11" i="33"/>
  <c r="N11" i="33" s="1"/>
  <c r="O11" i="33" s="1"/>
  <c r="E5" i="33"/>
  <c r="F5" i="33"/>
  <c r="F70" i="33"/>
  <c r="G5" i="33"/>
  <c r="G70" i="33" s="1"/>
  <c r="H5" i="33"/>
  <c r="I5" i="33"/>
  <c r="J5" i="33"/>
  <c r="K5" i="33"/>
  <c r="K70" i="33" s="1"/>
  <c r="L5" i="33"/>
  <c r="M5" i="33"/>
  <c r="D5" i="33"/>
  <c r="D70" i="33"/>
  <c r="E68" i="33"/>
  <c r="E70" i="33" s="1"/>
  <c r="F68" i="33"/>
  <c r="G68" i="33"/>
  <c r="H68" i="33"/>
  <c r="I68" i="33"/>
  <c r="J68" i="33"/>
  <c r="K68" i="33"/>
  <c r="L68" i="33"/>
  <c r="M68" i="33"/>
  <c r="D68" i="33"/>
  <c r="N68" i="33" s="1"/>
  <c r="O68" i="33" s="1"/>
  <c r="N69" i="33"/>
  <c r="O69" i="33" s="1"/>
  <c r="N61" i="33"/>
  <c r="O61" i="33" s="1"/>
  <c r="N62" i="33"/>
  <c r="O62" i="33" s="1"/>
  <c r="N63" i="33"/>
  <c r="O63" i="33"/>
  <c r="N64" i="33"/>
  <c r="O64" i="33"/>
  <c r="N65" i="33"/>
  <c r="O65" i="33" s="1"/>
  <c r="N66" i="33"/>
  <c r="O66" i="33"/>
  <c r="N67" i="33"/>
  <c r="O67" i="33"/>
  <c r="N60" i="33"/>
  <c r="O60" i="33"/>
  <c r="E59" i="33"/>
  <c r="F59" i="33"/>
  <c r="G59" i="33"/>
  <c r="H59" i="33"/>
  <c r="I59" i="33"/>
  <c r="J59" i="33"/>
  <c r="K59" i="33"/>
  <c r="N59" i="33"/>
  <c r="O59" i="33" s="1"/>
  <c r="L59" i="33"/>
  <c r="M59" i="33"/>
  <c r="D59" i="33"/>
  <c r="E56" i="33"/>
  <c r="F56" i="33"/>
  <c r="G56" i="33"/>
  <c r="H56" i="33"/>
  <c r="I56" i="33"/>
  <c r="I70" i="33"/>
  <c r="J56" i="33"/>
  <c r="N56" i="33" s="1"/>
  <c r="O56" i="33" s="1"/>
  <c r="K56" i="33"/>
  <c r="L56" i="33"/>
  <c r="M56" i="33"/>
  <c r="M70" i="33" s="1"/>
  <c r="D56" i="33"/>
  <c r="N57" i="33"/>
  <c r="O57" i="33"/>
  <c r="N58" i="33"/>
  <c r="O58" i="33"/>
  <c r="N55" i="33"/>
  <c r="O55" i="33" s="1"/>
  <c r="N13" i="33"/>
  <c r="O13" i="33"/>
  <c r="N14" i="33"/>
  <c r="O14" i="33"/>
  <c r="N7" i="33"/>
  <c r="O7" i="33"/>
  <c r="N8" i="33"/>
  <c r="O8" i="33" s="1"/>
  <c r="N9" i="33"/>
  <c r="O9" i="33"/>
  <c r="N10" i="33"/>
  <c r="O10" i="33"/>
  <c r="N6" i="33"/>
  <c r="O6" i="33"/>
  <c r="N12" i="33"/>
  <c r="O12" i="33"/>
  <c r="F82" i="35"/>
  <c r="G65" i="37"/>
  <c r="L65" i="37"/>
  <c r="M65" i="37"/>
  <c r="D65" i="37"/>
  <c r="F72" i="38"/>
  <c r="H72" i="38"/>
  <c r="L72" i="38"/>
  <c r="N54" i="38"/>
  <c r="O54" i="38" s="1"/>
  <c r="D72" i="38"/>
  <c r="G72" i="38"/>
  <c r="N11" i="37"/>
  <c r="O11" i="37"/>
  <c r="N72" i="39"/>
  <c r="O72" i="39"/>
  <c r="G75" i="39"/>
  <c r="M75" i="39"/>
  <c r="N63" i="39"/>
  <c r="O63" i="39"/>
  <c r="I75" i="39"/>
  <c r="N39" i="39"/>
  <c r="O39" i="39"/>
  <c r="N16" i="39"/>
  <c r="O16" i="39"/>
  <c r="E75" i="39"/>
  <c r="F75" i="39"/>
  <c r="E75" i="36"/>
  <c r="N70" i="38"/>
  <c r="O70" i="38"/>
  <c r="H71" i="40"/>
  <c r="L71" i="40"/>
  <c r="F71" i="40"/>
  <c r="G71" i="40"/>
  <c r="N11" i="40"/>
  <c r="O11" i="40"/>
  <c r="J71" i="40"/>
  <c r="K71" i="40"/>
  <c r="N69" i="40"/>
  <c r="O69" i="40"/>
  <c r="E71" i="40"/>
  <c r="N60" i="40"/>
  <c r="O60" i="40" s="1"/>
  <c r="I71" i="40"/>
  <c r="D71" i="40"/>
  <c r="N71" i="40" s="1"/>
  <c r="O71" i="40" s="1"/>
  <c r="N16" i="40"/>
  <c r="O16" i="40"/>
  <c r="L71" i="41"/>
  <c r="K71" i="41"/>
  <c r="G71" i="41"/>
  <c r="M71" i="41"/>
  <c r="N69" i="41"/>
  <c r="O69" i="41"/>
  <c r="N61" i="41"/>
  <c r="O61" i="41"/>
  <c r="J71" i="41"/>
  <c r="F71" i="41"/>
  <c r="N57" i="41"/>
  <c r="O57" i="41" s="1"/>
  <c r="H71" i="41"/>
  <c r="N39" i="41"/>
  <c r="O39" i="41" s="1"/>
  <c r="I71" i="41"/>
  <c r="N16" i="41"/>
  <c r="O16" i="41"/>
  <c r="N11" i="41"/>
  <c r="O11" i="41"/>
  <c r="D71" i="41"/>
  <c r="J72" i="42"/>
  <c r="N11" i="42"/>
  <c r="O11" i="42" s="1"/>
  <c r="N69" i="42"/>
  <c r="O69" i="42" s="1"/>
  <c r="N61" i="42"/>
  <c r="O61" i="42" s="1"/>
  <c r="K72" i="42"/>
  <c r="L72" i="42"/>
  <c r="N58" i="42"/>
  <c r="O58" i="42"/>
  <c r="M72" i="42"/>
  <c r="H72" i="42"/>
  <c r="G72" i="42"/>
  <c r="N40" i="42"/>
  <c r="O40" i="42"/>
  <c r="F72" i="42"/>
  <c r="I72" i="42"/>
  <c r="N18" i="42"/>
  <c r="O18" i="42"/>
  <c r="E72" i="42"/>
  <c r="N72" i="42" s="1"/>
  <c r="O72" i="42" s="1"/>
  <c r="D72" i="42"/>
  <c r="N5" i="42"/>
  <c r="O5" i="42"/>
  <c r="L69" i="43"/>
  <c r="N67" i="43"/>
  <c r="O67" i="43" s="1"/>
  <c r="M69" i="43"/>
  <c r="N59" i="43"/>
  <c r="O59" i="43"/>
  <c r="J69" i="43"/>
  <c r="K69" i="43"/>
  <c r="N55" i="43"/>
  <c r="O55" i="43"/>
  <c r="F69" i="43"/>
  <c r="H69" i="43"/>
  <c r="I69" i="43"/>
  <c r="N37" i="43"/>
  <c r="O37" i="43" s="1"/>
  <c r="G69" i="43"/>
  <c r="N16" i="43"/>
  <c r="O16" i="43"/>
  <c r="N11" i="43"/>
  <c r="O11" i="43" s="1"/>
  <c r="E69" i="43"/>
  <c r="D69" i="43"/>
  <c r="N69" i="43" s="1"/>
  <c r="O69" i="43" s="1"/>
  <c r="N5" i="43"/>
  <c r="O5" i="43"/>
  <c r="N70" i="44"/>
  <c r="O70" i="44"/>
  <c r="J72" i="44"/>
  <c r="I72" i="44"/>
  <c r="M72" i="44"/>
  <c r="F72" i="44"/>
  <c r="K72" i="44"/>
  <c r="N61" i="44"/>
  <c r="O61" i="44" s="1"/>
  <c r="L72" i="44"/>
  <c r="N57" i="44"/>
  <c r="O57" i="44"/>
  <c r="H72" i="44"/>
  <c r="G72" i="44"/>
  <c r="N39" i="44"/>
  <c r="O39" i="44"/>
  <c r="E72" i="44"/>
  <c r="N17" i="44"/>
  <c r="O17" i="44"/>
  <c r="D72" i="44"/>
  <c r="N72" i="44" s="1"/>
  <c r="O72" i="44" s="1"/>
  <c r="N11" i="44"/>
  <c r="O11" i="44"/>
  <c r="N5" i="44"/>
  <c r="O5" i="44"/>
  <c r="J71" i="45"/>
  <c r="K71" i="45"/>
  <c r="N68" i="45"/>
  <c r="O68" i="45" s="1"/>
  <c r="M71" i="45"/>
  <c r="L71" i="45"/>
  <c r="N59" i="45"/>
  <c r="O59" i="45"/>
  <c r="N55" i="45"/>
  <c r="O55" i="45"/>
  <c r="H71" i="45"/>
  <c r="I71" i="45"/>
  <c r="N38" i="45"/>
  <c r="O38" i="45"/>
  <c r="G71" i="45"/>
  <c r="E71" i="45"/>
  <c r="D71" i="45"/>
  <c r="N71" i="45" s="1"/>
  <c r="O71" i="45" s="1"/>
  <c r="N15" i="45"/>
  <c r="O15" i="45" s="1"/>
  <c r="F71" i="45"/>
  <c r="N10" i="45"/>
  <c r="O10" i="45"/>
  <c r="N5" i="45"/>
  <c r="O5" i="45"/>
  <c r="O11" i="47"/>
  <c r="P11" i="47" s="1"/>
  <c r="O68" i="47"/>
  <c r="P68" i="47"/>
  <c r="O59" i="47"/>
  <c r="P59" i="47"/>
  <c r="O55" i="47"/>
  <c r="P55" i="47"/>
  <c r="O39" i="47"/>
  <c r="P39" i="47"/>
  <c r="K71" i="47"/>
  <c r="L71" i="47"/>
  <c r="D71" i="47"/>
  <c r="E71" i="47"/>
  <c r="M71" i="47"/>
  <c r="J71" i="47"/>
  <c r="N71" i="47"/>
  <c r="F71" i="47"/>
  <c r="G71" i="47"/>
  <c r="H71" i="47"/>
  <c r="O5" i="47"/>
  <c r="P5" i="47"/>
  <c r="O71" i="48" l="1"/>
  <c r="P71" i="48" s="1"/>
  <c r="N72" i="38"/>
  <c r="O72" i="38" s="1"/>
  <c r="N65" i="37"/>
  <c r="O65" i="37" s="1"/>
  <c r="N70" i="33"/>
  <c r="O70" i="33" s="1"/>
  <c r="I71" i="47"/>
  <c r="O71" i="47" s="1"/>
  <c r="P71" i="47" s="1"/>
  <c r="E82" i="35"/>
  <c r="N82" i="35" s="1"/>
  <c r="O82" i="35" s="1"/>
  <c r="G82" i="35"/>
  <c r="N5" i="37"/>
  <c r="O5" i="37" s="1"/>
  <c r="D75" i="39"/>
  <c r="N75" i="39" s="1"/>
  <c r="O75" i="39" s="1"/>
  <c r="N5" i="33"/>
  <c r="O5" i="33" s="1"/>
  <c r="I75" i="36"/>
  <c r="E78" i="34"/>
  <c r="N78" i="34" s="1"/>
  <c r="O78" i="34" s="1"/>
  <c r="K75" i="36"/>
  <c r="D75" i="36"/>
  <c r="E71" i="41"/>
  <c r="N71" i="41" s="1"/>
  <c r="O71" i="41" s="1"/>
  <c r="N68" i="35"/>
  <c r="O68" i="35" s="1"/>
  <c r="N12" i="36"/>
  <c r="O12" i="36" s="1"/>
  <c r="E72" i="38"/>
  <c r="N5" i="40"/>
  <c r="O5" i="40" s="1"/>
  <c r="N16" i="38"/>
  <c r="O16" i="38" s="1"/>
  <c r="N58" i="39"/>
  <c r="O58" i="39" s="1"/>
  <c r="N11" i="39"/>
  <c r="O11" i="39" s="1"/>
  <c r="N75" i="36" l="1"/>
  <c r="O75" i="36" s="1"/>
</calcChain>
</file>

<file path=xl/sharedStrings.xml><?xml version="1.0" encoding="utf-8"?>
<sst xmlns="http://schemas.openxmlformats.org/spreadsheetml/2006/main" count="1327" uniqueCount="182">
  <si>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</si>
  <si>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</si>
  <si>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</si>
  <si>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</si>
  <si>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</si>
  <si>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</si>
  <si>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</si>
  <si>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</si>
  <si>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</si>
  <si>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</si>
  <si>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</si>
  <si>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</si>
  <si>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</si>
  <si>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</si>
  <si>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</si>
  <si>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</si>
  <si>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</si>
  <si>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</si>
  <si>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</si>
  <si>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</si>
  <si>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</si>
  <si>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Physical Environment - Sewer / Wastewater</t>
  </si>
  <si>
    <t>Federal Grant - Physical Environment - Other Physical Environment</t>
  </si>
  <si>
    <t>Federal Grant - Transportation - Mass Transit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</si>
  <si>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</si>
  <si>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</si>
  <si>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</si>
  <si>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</si>
  <si>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</si>
  <si>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</si>
  <si>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</si>
  <si>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</si>
  <si>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</si>
  <si>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</si>
  <si>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</si>
  <si>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</si>
  <si>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</si>
  <si>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</si>
  <si>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Culture / Recreation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</si>
  <si>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</si>
  <si>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</si>
  <si>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</si>
  <si>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</si>
  <si>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</si>
  <si>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</si>
  <si>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</si>
  <si>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</si>
  <si>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</si>
  <si>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</si>
  <si>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</si>
  <si>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</si>
  <si>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Fire Protection</t>
  </si>
  <si>
    <t>Public Safety - Other Public Safety Charges and Fees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</si>
  <si>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</si>
  <si>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</si>
  <si>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</si>
  <si>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</si>
  <si>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</si>
  <si>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Water Ports and Terminals</t>
  </si>
  <si>
    <t>Transportation (User Fees) - Mass Transit</t>
  </si>
  <si>
    <t>Transportation (User Fees) - Parking Facilities</t>
  </si>
  <si>
    <t>Economic Environment - Housing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</si>
  <si>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</si>
  <si>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</si>
  <si>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</si>
  <si>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</si>
  <si>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</si>
  <si>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</si>
  <si>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</si>
  <si>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</si>
  <si>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</si>
  <si>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</si>
  <si>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</si>
  <si>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</si>
  <si>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</si>
  <si>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</si>
  <si>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</si>
  <si>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</si>
  <si>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</si>
  <si>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</si>
  <si>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</si>
  <si>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</si>
  <si>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</si>
  <si>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</si>
  <si>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Key West Revenues Reported by Account Code and Fund Type</t>
  </si>
  <si>
    <t>Local Fiscal Year Ended September 30, 2010</t>
  </si>
  <si>
    <t>County Ninth-Cent Voted Fuel Tax</t>
  </si>
  <si>
    <t>Federal Grant - Human Services - Other Human Services</t>
  </si>
  <si>
    <t>Federal Grant - Culture / Recreation</t>
  </si>
  <si>
    <t>Federal Grant - Other Federal Grants</t>
  </si>
  <si>
    <t>State Grant - Public Safety</t>
  </si>
  <si>
    <t>State Shared Revenues - Public Safety - Firefighter Supplemental Compensation</t>
  </si>
  <si>
    <t>Grants from Other Local Units - Transportation</t>
  </si>
  <si>
    <t>Grants from Other Local Units - Other</t>
  </si>
  <si>
    <t>Transportation (User Fees) - Other Transportation Charges</t>
  </si>
  <si>
    <t>Culture / Recreation - Other Culture / Recreation Charges</t>
  </si>
  <si>
    <t>Court-Ordered Judgments and Fines - As Decided by County Court Civil</t>
  </si>
  <si>
    <t>Federal Fines and Forfeits</t>
  </si>
  <si>
    <t>State Fines and Forfeits</t>
  </si>
  <si>
    <t>Interest and Other Earnings - Gain or Loss on Sale of Investments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</si>
  <si>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</si>
  <si>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</si>
  <si>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</si>
  <si>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</si>
  <si>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</si>
  <si>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Impact Fees - Commercial - Transportation</t>
  </si>
  <si>
    <t>State Grant - Human Services - Other Human Services</t>
  </si>
  <si>
    <t>State Shared Revenues - Transportation - Mass Transit</t>
  </si>
  <si>
    <t>Public Safety - Protective Inspection Fees</t>
  </si>
  <si>
    <t>Culture / Recreation - Special Events</t>
  </si>
  <si>
    <t>Court-Ordered Judgments and Fines - As Decided by County Court Criminal</t>
  </si>
  <si>
    <t>Judgments and Fines - Other Court-Ordered</t>
  </si>
  <si>
    <t>Other Miscellaneous Revenues - Settlements</t>
  </si>
  <si>
    <t>Proprietary Non-Operating Sources - Other Grants and Donations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</si>
  <si>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</si>
  <si>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</si>
  <si>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</si>
  <si>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</si>
  <si>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</si>
  <si>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</si>
  <si>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</si>
  <si>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</si>
  <si>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</si>
  <si>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</si>
  <si>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</si>
  <si>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</si>
  <si>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</si>
  <si>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</si>
  <si>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</si>
  <si>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</si>
  <si>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Water Ports and Terminals</t>
  </si>
  <si>
    <t>Transportation - Mass Transit</t>
  </si>
  <si>
    <t>Transportation - Parking Facilities</t>
  </si>
  <si>
    <t>Court-Ordered Judgments and Fines - Other Court-Ordered</t>
  </si>
  <si>
    <t>Sales - Sale of Surplus Materials and Scrap</t>
  </si>
  <si>
    <t>2013 Municipal Population:</t>
  </si>
  <si>
    <t>Local Fiscal Year Ended September 30, 2014</t>
  </si>
  <si>
    <t>Franchise Fee - Telecommunications</t>
  </si>
  <si>
    <t>Federal Grant - Transportation - Other Transportation</t>
  </si>
  <si>
    <t>General Government - Administrative Service Fees</t>
  </si>
  <si>
    <t>Public Safety - Law Enforcement Services</t>
  </si>
  <si>
    <t>Proprietary Non-Operating - Capital Contributions from Private Source</t>
  </si>
  <si>
    <t>2014 Municipal Population:</t>
  </si>
  <si>
    <t>Local Fiscal Year Ended September 30, 2015</t>
  </si>
  <si>
    <t>Public Safety - Ambulance Fees</t>
  </si>
  <si>
    <t>2015 Municipal Population:</t>
  </si>
  <si>
    <t>Local Fiscal Year Ended September 30, 2016</t>
  </si>
  <si>
    <t>Physical Environment - Water / Sewer Combination Utility</t>
  </si>
  <si>
    <t>2016 Municipal Population:</t>
  </si>
  <si>
    <t>Local Fiscal Year Ended September 30, 2017</t>
  </si>
  <si>
    <t>Impact Fees - Residential - Physical Environment</t>
  </si>
  <si>
    <t>Impact Fees - Commercial - Physical Environment</t>
  </si>
  <si>
    <t>Proceeds - Installment Purchases and Capital Lease Proceeds</t>
  </si>
  <si>
    <t>2017 Municipal Population:</t>
  </si>
  <si>
    <t>Local Fiscal Year Ended September 30, 2018</t>
  </si>
  <si>
    <t>2018 Municipal Population:</t>
  </si>
  <si>
    <t>Local Fiscal Year Ended September 30, 2019</t>
  </si>
  <si>
    <t>Sales - Disposition of Fixed Assets</t>
  </si>
  <si>
    <t>2019 Municipal Population:</t>
  </si>
  <si>
    <t>Local Fiscal Year Ended September 30, 2020</t>
  </si>
  <si>
    <t>Federal Grant - Human Services - Health or Hospitals</t>
  </si>
  <si>
    <t>2020 Municipal Population:</t>
  </si>
  <si>
    <t>Local Fiscal Year Ended September 30, 2021</t>
  </si>
  <si>
    <t>Grants from Other Local Units - Human Services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</si>
  <si>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</si>
  <si>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</si>
  <si>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</si>
  <si>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</si>
  <si>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</si>
  <si>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</si>
  <si>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</si>
  <si>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</si>
  <si>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</si>
  <si>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</si>
  <si>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</si>
  <si>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</si>
  <si>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</si>
  <si>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</si>
  <si>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</si>
  <si>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Local Fiscal Year Ended September 30, 2022</t>
  </si>
  <si>
    <t>State Payments in Lieu of Taxes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</si>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</sst>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166</v>
      </c>
      <c r="N4" s="35" t="s">
        <v>10</v>
      </c>
      <c r="O4" s="35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 t="shared" ref="D5:N5" si="0">SUM(D6:D10)</f>
        <v>18297648</v>
      </c>
      <c r="E5" s="27">
        <f t="shared" si="0"/>
        <v>1963442</v>
      </c>
      <c r="F5" s="27">
        <f t="shared" si="0"/>
        <v>0</v>
      </c>
      <c r="G5" s="27">
        <f t="shared" si="0"/>
        <v>13293562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33554652</v>
      </c>
      <c r="P5" s="33">
        <f t="shared" ref="P5:P36" si="1">(O5/P$73)</f>
        <v>1240.9264792899407</v>
      </c>
      <c r="Q5" s="6"/>
    </row>
    <row r="6" spans="1:134">
      <c r="A6" s="12"/>
      <c r="B6" s="25">
        <v>311</v>
      </c>
      <c r="C6" s="20" t="s">
        <v>3</v>
      </c>
      <c r="D6" s="46">
        <v>16979077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16979077</v>
      </c>
      <c r="P6" s="47">
        <f t="shared" si="1"/>
        <v>627.92444526627219</v>
      </c>
      <c r="Q6" s="9"/>
    </row>
    <row r="7" spans="1:134">
      <c r="A7" s="12"/>
      <c r="B7" s="25">
        <v>312.41000000000003</v>
      </c>
      <c r="C7" s="20" t="s">
        <v>169</v>
      </c>
      <c r="D7" s="46">
        <v>0</v>
      </c>
      <c r="E7" s="46">
        <v>1190491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2">SUM(D7:N7)</f>
        <v>1190491</v>
      </c>
      <c r="P7" s="47">
        <f t="shared" si="1"/>
        <v>44.027034023668641</v>
      </c>
      <c r="Q7" s="9"/>
    </row>
    <row r="8" spans="1:134">
      <c r="A8" s="12"/>
      <c r="B8" s="25">
        <v>312.43</v>
      </c>
      <c r="C8" s="20" t="s">
        <v>170</v>
      </c>
      <c r="D8" s="46">
        <v>0</v>
      </c>
      <c r="E8" s="46">
        <v>772951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772951</v>
      </c>
      <c r="P8" s="47">
        <f t="shared" si="1"/>
        <v>28.58546597633136</v>
      </c>
      <c r="Q8" s="9"/>
    </row>
    <row r="9" spans="1:134">
      <c r="A9" s="12"/>
      <c r="B9" s="25">
        <v>312.63</v>
      </c>
      <c r="C9" s="20" t="s">
        <v>171</v>
      </c>
      <c r="D9" s="46">
        <v>0</v>
      </c>
      <c r="E9" s="46">
        <v>0</v>
      </c>
      <c r="F9" s="46">
        <v>0</v>
      </c>
      <c r="G9" s="46">
        <v>13293562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13293562</v>
      </c>
      <c r="P9" s="47">
        <f t="shared" si="1"/>
        <v>491.62581360946746</v>
      </c>
      <c r="Q9" s="9"/>
    </row>
    <row r="10" spans="1:134">
      <c r="A10" s="12"/>
      <c r="B10" s="25">
        <v>316</v>
      </c>
      <c r="C10" s="20" t="s">
        <v>123</v>
      </c>
      <c r="D10" s="46">
        <v>1318571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1318571</v>
      </c>
      <c r="P10" s="47">
        <f t="shared" si="1"/>
        <v>48.763720414201181</v>
      </c>
      <c r="Q10" s="9"/>
    </row>
    <row r="11" spans="1:134" ht="15.75">
      <c r="A11" s="29" t="s">
        <v>15</v>
      </c>
      <c r="B11" s="30"/>
      <c r="C11" s="31"/>
      <c r="D11" s="32">
        <f t="shared" ref="D11:N11" si="3">SUM(D12:D17)</f>
        <v>4891813</v>
      </c>
      <c r="E11" s="32">
        <f t="shared" si="3"/>
        <v>81183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464569</v>
      </c>
      <c r="J11" s="32">
        <f t="shared" si="3"/>
        <v>66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>SUM(D11:N11)</f>
        <v>5437631</v>
      </c>
      <c r="P11" s="45">
        <f t="shared" si="1"/>
        <v>201.09582100591717</v>
      </c>
      <c r="Q11" s="10"/>
    </row>
    <row r="12" spans="1:134">
      <c r="A12" s="12"/>
      <c r="B12" s="25">
        <v>322</v>
      </c>
      <c r="C12" s="20" t="s">
        <v>172</v>
      </c>
      <c r="D12" s="46">
        <v>2312534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2312534</v>
      </c>
      <c r="P12" s="47">
        <f t="shared" si="1"/>
        <v>85.522707100591717</v>
      </c>
      <c r="Q12" s="9"/>
    </row>
    <row r="13" spans="1:134">
      <c r="A13" s="12"/>
      <c r="B13" s="25">
        <v>323.2</v>
      </c>
      <c r="C13" s="20" t="s">
        <v>137</v>
      </c>
      <c r="D13" s="46">
        <v>1229660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4">SUM(D13:N13)</f>
        <v>1229660</v>
      </c>
      <c r="P13" s="47">
        <f t="shared" si="1"/>
        <v>45.475591715976329</v>
      </c>
      <c r="Q13" s="9"/>
    </row>
    <row r="14" spans="1:134">
      <c r="A14" s="12"/>
      <c r="B14" s="25">
        <v>323.89999999999998</v>
      </c>
      <c r="C14" s="20" t="s">
        <v>16</v>
      </c>
      <c r="D14" s="46">
        <v>600014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600014</v>
      </c>
      <c r="P14" s="47">
        <f t="shared" si="1"/>
        <v>22.189866863905326</v>
      </c>
      <c r="Q14" s="9"/>
    </row>
    <row r="15" spans="1:134">
      <c r="A15" s="12"/>
      <c r="B15" s="25">
        <v>324.20999999999998</v>
      </c>
      <c r="C15" s="20" t="s">
        <v>150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25133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25133</v>
      </c>
      <c r="P15" s="47">
        <f t="shared" si="1"/>
        <v>0.92947485207100589</v>
      </c>
      <c r="Q15" s="9"/>
    </row>
    <row r="16" spans="1:134">
      <c r="A16" s="12"/>
      <c r="B16" s="25">
        <v>324.22000000000003</v>
      </c>
      <c r="C16" s="20" t="s">
        <v>151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52760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52760</v>
      </c>
      <c r="P16" s="47">
        <f t="shared" si="1"/>
        <v>1.9511834319526626</v>
      </c>
      <c r="Q16" s="9"/>
    </row>
    <row r="17" spans="1:17">
      <c r="A17" s="12"/>
      <c r="B17" s="25">
        <v>329.5</v>
      </c>
      <c r="C17" s="20" t="s">
        <v>173</v>
      </c>
      <c r="D17" s="46">
        <v>749605</v>
      </c>
      <c r="E17" s="46">
        <v>81183</v>
      </c>
      <c r="F17" s="46">
        <v>0</v>
      </c>
      <c r="G17" s="46">
        <v>0</v>
      </c>
      <c r="H17" s="46">
        <v>0</v>
      </c>
      <c r="I17" s="46">
        <v>386676</v>
      </c>
      <c r="J17" s="46">
        <v>66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1217530</v>
      </c>
      <c r="P17" s="47">
        <f t="shared" si="1"/>
        <v>45.026997041420117</v>
      </c>
      <c r="Q17" s="9"/>
    </row>
    <row r="18" spans="1:17" ht="15.75">
      <c r="A18" s="29" t="s">
        <v>174</v>
      </c>
      <c r="B18" s="30"/>
      <c r="C18" s="31"/>
      <c r="D18" s="32">
        <f t="shared" ref="D18:N18" si="5">SUM(D19:D39)</f>
        <v>12177571</v>
      </c>
      <c r="E18" s="32">
        <f t="shared" si="5"/>
        <v>3786962</v>
      </c>
      <c r="F18" s="32">
        <f t="shared" si="5"/>
        <v>0</v>
      </c>
      <c r="G18" s="32">
        <f t="shared" si="5"/>
        <v>127670</v>
      </c>
      <c r="H18" s="32">
        <f t="shared" si="5"/>
        <v>0</v>
      </c>
      <c r="I18" s="32">
        <f t="shared" si="5"/>
        <v>3660069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10509392</v>
      </c>
      <c r="O18" s="44">
        <f>SUM(D18:N18)</f>
        <v>30261664</v>
      </c>
      <c r="P18" s="45">
        <f t="shared" si="1"/>
        <v>1119.144378698225</v>
      </c>
      <c r="Q18" s="10"/>
    </row>
    <row r="19" spans="1:17">
      <c r="A19" s="12"/>
      <c r="B19" s="25">
        <v>331.2</v>
      </c>
      <c r="C19" s="20" t="s">
        <v>18</v>
      </c>
      <c r="D19" s="46">
        <v>267563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267563</v>
      </c>
      <c r="P19" s="47">
        <f t="shared" si="1"/>
        <v>9.8950813609467456</v>
      </c>
      <c r="Q19" s="9"/>
    </row>
    <row r="20" spans="1:17">
      <c r="A20" s="12"/>
      <c r="B20" s="25">
        <v>331.42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884171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1" si="6">SUM(D20:N20)</f>
        <v>884171</v>
      </c>
      <c r="P20" s="47">
        <f t="shared" si="1"/>
        <v>32.698631656804736</v>
      </c>
      <c r="Q20" s="9"/>
    </row>
    <row r="21" spans="1:17">
      <c r="A21" s="12"/>
      <c r="B21" s="25">
        <v>331.49</v>
      </c>
      <c r="C21" s="20" t="s">
        <v>138</v>
      </c>
      <c r="D21" s="46">
        <v>0</v>
      </c>
      <c r="E21" s="46">
        <v>65505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65505</v>
      </c>
      <c r="P21" s="47">
        <f t="shared" si="1"/>
        <v>2.4225221893491122</v>
      </c>
      <c r="Q21" s="9"/>
    </row>
    <row r="22" spans="1:17">
      <c r="A22" s="12"/>
      <c r="B22" s="25">
        <v>331.5</v>
      </c>
      <c r="C22" s="20" t="s">
        <v>20</v>
      </c>
      <c r="D22" s="46">
        <v>293453</v>
      </c>
      <c r="E22" s="46">
        <v>5057</v>
      </c>
      <c r="F22" s="46">
        <v>0</v>
      </c>
      <c r="G22" s="46">
        <v>0</v>
      </c>
      <c r="H22" s="46">
        <v>0</v>
      </c>
      <c r="I22" s="46">
        <v>632037</v>
      </c>
      <c r="J22" s="46">
        <v>0</v>
      </c>
      <c r="K22" s="46">
        <v>0</v>
      </c>
      <c r="L22" s="46">
        <v>0</v>
      </c>
      <c r="M22" s="46">
        <v>0</v>
      </c>
      <c r="N22" s="46">
        <v>5168102</v>
      </c>
      <c r="O22" s="46">
        <f t="shared" si="6"/>
        <v>6098649</v>
      </c>
      <c r="P22" s="47">
        <f t="shared" si="1"/>
        <v>225.54175295857988</v>
      </c>
      <c r="Q22" s="9"/>
    </row>
    <row r="23" spans="1:17">
      <c r="A23" s="12"/>
      <c r="B23" s="25">
        <v>331.9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18453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18453</v>
      </c>
      <c r="P23" s="47">
        <f t="shared" si="1"/>
        <v>0.68243343195266271</v>
      </c>
      <c r="Q23" s="9"/>
    </row>
    <row r="24" spans="1:17">
      <c r="A24" s="12"/>
      <c r="B24" s="25">
        <v>334.42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1390563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1390563</v>
      </c>
      <c r="P24" s="47">
        <f t="shared" si="1"/>
        <v>51.426146449704142</v>
      </c>
      <c r="Q24" s="9"/>
    </row>
    <row r="25" spans="1:17">
      <c r="A25" s="12"/>
      <c r="B25" s="25">
        <v>334.5</v>
      </c>
      <c r="C25" s="20" t="s">
        <v>29</v>
      </c>
      <c r="D25" s="46">
        <v>11931</v>
      </c>
      <c r="E25" s="46">
        <v>2098054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2109985</v>
      </c>
      <c r="P25" s="47">
        <f t="shared" si="1"/>
        <v>78.031989644970409</v>
      </c>
      <c r="Q25" s="9"/>
    </row>
    <row r="26" spans="1:17">
      <c r="A26" s="12"/>
      <c r="B26" s="25">
        <v>334.9</v>
      </c>
      <c r="C26" s="20" t="s">
        <v>31</v>
      </c>
      <c r="D26" s="46">
        <v>8009</v>
      </c>
      <c r="E26" s="46">
        <v>27311</v>
      </c>
      <c r="F26" s="46">
        <v>0</v>
      </c>
      <c r="G26" s="46">
        <v>17063</v>
      </c>
      <c r="H26" s="46">
        <v>0</v>
      </c>
      <c r="I26" s="46">
        <v>328610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380993</v>
      </c>
      <c r="P26" s="47">
        <f t="shared" si="1"/>
        <v>14.089977810650888</v>
      </c>
      <c r="Q26" s="9"/>
    </row>
    <row r="27" spans="1:17">
      <c r="A27" s="12"/>
      <c r="B27" s="25">
        <v>335.125</v>
      </c>
      <c r="C27" s="20" t="s">
        <v>175</v>
      </c>
      <c r="D27" s="46">
        <v>1927966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5341290</v>
      </c>
      <c r="O27" s="46">
        <f t="shared" si="6"/>
        <v>7269256</v>
      </c>
      <c r="P27" s="47">
        <f t="shared" si="1"/>
        <v>268.83343195266275</v>
      </c>
      <c r="Q27" s="9"/>
    </row>
    <row r="28" spans="1:17">
      <c r="A28" s="12"/>
      <c r="B28" s="25">
        <v>335.14</v>
      </c>
      <c r="C28" s="20" t="s">
        <v>125</v>
      </c>
      <c r="D28" s="46">
        <v>8350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8350</v>
      </c>
      <c r="P28" s="47">
        <f t="shared" si="1"/>
        <v>0.308801775147929</v>
      </c>
      <c r="Q28" s="9"/>
    </row>
    <row r="29" spans="1:17">
      <c r="A29" s="12"/>
      <c r="B29" s="25">
        <v>335.15</v>
      </c>
      <c r="C29" s="20" t="s">
        <v>126</v>
      </c>
      <c r="D29" s="46">
        <v>134991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134991</v>
      </c>
      <c r="P29" s="47">
        <f t="shared" si="1"/>
        <v>4.9922707100591719</v>
      </c>
      <c r="Q29" s="9"/>
    </row>
    <row r="30" spans="1:17">
      <c r="A30" s="12"/>
      <c r="B30" s="25">
        <v>335.18</v>
      </c>
      <c r="C30" s="20" t="s">
        <v>176</v>
      </c>
      <c r="D30" s="46">
        <v>6874935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6874935</v>
      </c>
      <c r="P30" s="47">
        <f t="shared" si="1"/>
        <v>254.25055473372782</v>
      </c>
      <c r="Q30" s="9"/>
    </row>
    <row r="31" spans="1:17">
      <c r="A31" s="12"/>
      <c r="B31" s="25">
        <v>335.21</v>
      </c>
      <c r="C31" s="20" t="s">
        <v>91</v>
      </c>
      <c r="D31" s="46">
        <v>14980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14980</v>
      </c>
      <c r="P31" s="47">
        <f t="shared" si="1"/>
        <v>0.55399408284023666</v>
      </c>
      <c r="Q31" s="9"/>
    </row>
    <row r="32" spans="1:17">
      <c r="A32" s="12"/>
      <c r="B32" s="25">
        <v>335.45</v>
      </c>
      <c r="C32" s="20" t="s">
        <v>177</v>
      </c>
      <c r="D32" s="46">
        <v>21181</v>
      </c>
      <c r="E32" s="46">
        <v>0</v>
      </c>
      <c r="F32" s="46">
        <v>0</v>
      </c>
      <c r="G32" s="46">
        <v>0</v>
      </c>
      <c r="H32" s="46">
        <v>0</v>
      </c>
      <c r="I32" s="46">
        <v>18130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7">SUM(D32:N32)</f>
        <v>39311</v>
      </c>
      <c r="P32" s="47">
        <f t="shared" si="1"/>
        <v>1.4538091715976331</v>
      </c>
      <c r="Q32" s="9"/>
    </row>
    <row r="33" spans="1:17">
      <c r="A33" s="12"/>
      <c r="B33" s="25">
        <v>335.7</v>
      </c>
      <c r="C33" s="20" t="s">
        <v>38</v>
      </c>
      <c r="D33" s="46">
        <v>0</v>
      </c>
      <c r="E33" s="46">
        <v>317280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317280</v>
      </c>
      <c r="P33" s="47">
        <f t="shared" si="1"/>
        <v>11.733727810650887</v>
      </c>
      <c r="Q33" s="9"/>
    </row>
    <row r="34" spans="1:17">
      <c r="A34" s="12"/>
      <c r="B34" s="25">
        <v>336</v>
      </c>
      <c r="C34" s="20" t="s">
        <v>180</v>
      </c>
      <c r="D34" s="46">
        <v>0</v>
      </c>
      <c r="E34" s="46">
        <v>0</v>
      </c>
      <c r="F34" s="46">
        <v>0</v>
      </c>
      <c r="G34" s="46">
        <v>74922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74922</v>
      </c>
      <c r="P34" s="47">
        <f t="shared" si="1"/>
        <v>2.770784023668639</v>
      </c>
      <c r="Q34" s="9"/>
    </row>
    <row r="35" spans="1:17">
      <c r="A35" s="12"/>
      <c r="B35" s="25">
        <v>337.4</v>
      </c>
      <c r="C35" s="20" t="s">
        <v>92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388105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388105</v>
      </c>
      <c r="P35" s="47">
        <f t="shared" si="1"/>
        <v>14.352995562130177</v>
      </c>
      <c r="Q35" s="9"/>
    </row>
    <row r="36" spans="1:17">
      <c r="A36" s="12"/>
      <c r="B36" s="25">
        <v>337.7</v>
      </c>
      <c r="C36" s="20" t="s">
        <v>39</v>
      </c>
      <c r="D36" s="46">
        <v>790500</v>
      </c>
      <c r="E36" s="46">
        <v>0</v>
      </c>
      <c r="F36" s="46">
        <v>0</v>
      </c>
      <c r="G36" s="46">
        <v>35685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826185</v>
      </c>
      <c r="P36" s="47">
        <f t="shared" si="1"/>
        <v>30.554178994082839</v>
      </c>
      <c r="Q36" s="9"/>
    </row>
    <row r="37" spans="1:17">
      <c r="A37" s="12"/>
      <c r="B37" s="25">
        <v>337.9</v>
      </c>
      <c r="C37" s="20" t="s">
        <v>93</v>
      </c>
      <c r="D37" s="46">
        <v>989064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989064</v>
      </c>
      <c r="P37" s="47">
        <f t="shared" ref="P37:P68" si="8">(O37/P$73)</f>
        <v>36.577810650887571</v>
      </c>
      <c r="Q37" s="9"/>
    </row>
    <row r="38" spans="1:17">
      <c r="A38" s="12"/>
      <c r="B38" s="25">
        <v>338</v>
      </c>
      <c r="C38" s="20" t="s">
        <v>40</v>
      </c>
      <c r="D38" s="46">
        <v>126785</v>
      </c>
      <c r="E38" s="46">
        <v>1273755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1400540</v>
      </c>
      <c r="P38" s="47">
        <f t="shared" si="8"/>
        <v>51.795118343195263</v>
      </c>
      <c r="Q38" s="9"/>
    </row>
    <row r="39" spans="1:17">
      <c r="A39" s="12"/>
      <c r="B39" s="25">
        <v>339</v>
      </c>
      <c r="C39" s="20" t="s">
        <v>41</v>
      </c>
      <c r="D39" s="46">
        <v>707863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707863</v>
      </c>
      <c r="P39" s="47">
        <f t="shared" si="8"/>
        <v>26.178365384615386</v>
      </c>
      <c r="Q39" s="9"/>
    </row>
    <row r="40" spans="1:17" ht="15.75">
      <c r="A40" s="29" t="s">
        <v>46</v>
      </c>
      <c r="B40" s="30"/>
      <c r="C40" s="31"/>
      <c r="D40" s="32">
        <f t="shared" ref="D40:N40" si="9">SUM(D41:D55)</f>
        <v>9556429</v>
      </c>
      <c r="E40" s="32">
        <f t="shared" si="9"/>
        <v>119543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36040765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10776377</v>
      </c>
      <c r="O40" s="32">
        <f>SUM(D40:N40)</f>
        <v>56493114</v>
      </c>
      <c r="P40" s="45">
        <f t="shared" si="8"/>
        <v>2089.2423816568048</v>
      </c>
      <c r="Q40" s="10"/>
    </row>
    <row r="41" spans="1:17">
      <c r="A41" s="12"/>
      <c r="B41" s="25">
        <v>341.9</v>
      </c>
      <c r="C41" s="20" t="s">
        <v>129</v>
      </c>
      <c r="D41" s="46">
        <v>386944</v>
      </c>
      <c r="E41" s="46">
        <v>0</v>
      </c>
      <c r="F41" s="46">
        <v>0</v>
      </c>
      <c r="G41" s="46">
        <v>0</v>
      </c>
      <c r="H41" s="46">
        <v>0</v>
      </c>
      <c r="I41" s="46">
        <v>81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4" si="10">SUM(D41:N41)</f>
        <v>387025</v>
      </c>
      <c r="P41" s="47">
        <f t="shared" si="8"/>
        <v>14.31305473372781</v>
      </c>
      <c r="Q41" s="9"/>
    </row>
    <row r="42" spans="1:17">
      <c r="A42" s="12"/>
      <c r="B42" s="25">
        <v>342.1</v>
      </c>
      <c r="C42" s="20" t="s">
        <v>140</v>
      </c>
      <c r="D42" s="46">
        <v>17951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17951</v>
      </c>
      <c r="P42" s="47">
        <f t="shared" si="8"/>
        <v>0.66386834319526622</v>
      </c>
      <c r="Q42" s="9"/>
    </row>
    <row r="43" spans="1:17">
      <c r="A43" s="12"/>
      <c r="B43" s="25">
        <v>342.2</v>
      </c>
      <c r="C43" s="20" t="s">
        <v>51</v>
      </c>
      <c r="D43" s="46">
        <v>366140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366140</v>
      </c>
      <c r="P43" s="47">
        <f t="shared" si="8"/>
        <v>13.540680473372781</v>
      </c>
      <c r="Q43" s="9"/>
    </row>
    <row r="44" spans="1:17">
      <c r="A44" s="12"/>
      <c r="B44" s="25">
        <v>342.6</v>
      </c>
      <c r="C44" s="20" t="s">
        <v>144</v>
      </c>
      <c r="D44" s="46">
        <v>1712846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1712846</v>
      </c>
      <c r="P44" s="47">
        <f t="shared" si="8"/>
        <v>63.344896449704144</v>
      </c>
      <c r="Q44" s="9"/>
    </row>
    <row r="45" spans="1:17">
      <c r="A45" s="12"/>
      <c r="B45" s="25">
        <v>342.9</v>
      </c>
      <c r="C45" s="20" t="s">
        <v>52</v>
      </c>
      <c r="D45" s="46">
        <v>86164</v>
      </c>
      <c r="E45" s="46">
        <v>29605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115769</v>
      </c>
      <c r="P45" s="47">
        <f t="shared" si="8"/>
        <v>4.2813979289940827</v>
      </c>
      <c r="Q45" s="9"/>
    </row>
    <row r="46" spans="1:17">
      <c r="A46" s="12"/>
      <c r="B46" s="25">
        <v>343.4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10083909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10083909</v>
      </c>
      <c r="P46" s="47">
        <f t="shared" si="8"/>
        <v>372.92562869822484</v>
      </c>
      <c r="Q46" s="9"/>
    </row>
    <row r="47" spans="1:17">
      <c r="A47" s="12"/>
      <c r="B47" s="25">
        <v>343.5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12312307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12312307</v>
      </c>
      <c r="P47" s="47">
        <f t="shared" si="8"/>
        <v>455.33679733727809</v>
      </c>
      <c r="Q47" s="9"/>
    </row>
    <row r="48" spans="1:17">
      <c r="A48" s="12"/>
      <c r="B48" s="25">
        <v>343.8</v>
      </c>
      <c r="C48" s="20" t="s">
        <v>56</v>
      </c>
      <c r="D48" s="46">
        <v>209198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209198</v>
      </c>
      <c r="P48" s="47">
        <f t="shared" si="8"/>
        <v>7.7366124260355029</v>
      </c>
      <c r="Q48" s="9"/>
    </row>
    <row r="49" spans="1:17">
      <c r="A49" s="12"/>
      <c r="B49" s="25">
        <v>343.9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2389572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2389572</v>
      </c>
      <c r="P49" s="47">
        <f t="shared" si="8"/>
        <v>88.371745562130172</v>
      </c>
      <c r="Q49" s="9"/>
    </row>
    <row r="50" spans="1:17">
      <c r="A50" s="12"/>
      <c r="B50" s="25">
        <v>344.2</v>
      </c>
      <c r="C50" s="20" t="s">
        <v>130</v>
      </c>
      <c r="D50" s="46">
        <v>531009</v>
      </c>
      <c r="E50" s="46">
        <v>0</v>
      </c>
      <c r="F50" s="46">
        <v>0</v>
      </c>
      <c r="G50" s="46">
        <v>0</v>
      </c>
      <c r="H50" s="46">
        <v>0</v>
      </c>
      <c r="I50" s="46">
        <v>382659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913668</v>
      </c>
      <c r="P50" s="47">
        <f t="shared" si="8"/>
        <v>33.78949704142012</v>
      </c>
      <c r="Q50" s="9"/>
    </row>
    <row r="51" spans="1:17">
      <c r="A51" s="12"/>
      <c r="B51" s="25">
        <v>344.3</v>
      </c>
      <c r="C51" s="20" t="s">
        <v>131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410687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410687</v>
      </c>
      <c r="P51" s="47">
        <f t="shared" si="8"/>
        <v>15.188128698224853</v>
      </c>
      <c r="Q51" s="9"/>
    </row>
    <row r="52" spans="1:17">
      <c r="A52" s="12"/>
      <c r="B52" s="25">
        <v>344.5</v>
      </c>
      <c r="C52" s="20" t="s">
        <v>132</v>
      </c>
      <c r="D52" s="46">
        <v>6244167</v>
      </c>
      <c r="E52" s="46">
        <v>0</v>
      </c>
      <c r="F52" s="46">
        <v>0</v>
      </c>
      <c r="G52" s="46">
        <v>0</v>
      </c>
      <c r="H52" s="46">
        <v>0</v>
      </c>
      <c r="I52" s="46">
        <v>3550640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9794807</v>
      </c>
      <c r="P52" s="47">
        <f t="shared" si="8"/>
        <v>362.23398668639055</v>
      </c>
      <c r="Q52" s="9"/>
    </row>
    <row r="53" spans="1:17">
      <c r="A53" s="12"/>
      <c r="B53" s="25">
        <v>345.1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10776377</v>
      </c>
      <c r="O53" s="46">
        <f t="shared" si="10"/>
        <v>10776377</v>
      </c>
      <c r="P53" s="47">
        <f t="shared" si="8"/>
        <v>398.5346523668639</v>
      </c>
      <c r="Q53" s="9"/>
    </row>
    <row r="54" spans="1:17">
      <c r="A54" s="12"/>
      <c r="B54" s="25">
        <v>347.5</v>
      </c>
      <c r="C54" s="20" t="s">
        <v>63</v>
      </c>
      <c r="D54" s="46">
        <v>2010</v>
      </c>
      <c r="E54" s="46">
        <v>89938</v>
      </c>
      <c r="F54" s="46">
        <v>0</v>
      </c>
      <c r="G54" s="46">
        <v>0</v>
      </c>
      <c r="H54" s="46">
        <v>0</v>
      </c>
      <c r="I54" s="46">
        <v>6910290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7002238</v>
      </c>
      <c r="P54" s="47">
        <f t="shared" si="8"/>
        <v>258.95850591715975</v>
      </c>
      <c r="Q54" s="9"/>
    </row>
    <row r="55" spans="1:17">
      <c r="A55" s="12"/>
      <c r="B55" s="25">
        <v>349</v>
      </c>
      <c r="C55" s="20" t="s">
        <v>178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620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620</v>
      </c>
      <c r="P55" s="47">
        <f t="shared" si="8"/>
        <v>2.2928994082840236E-2</v>
      </c>
      <c r="Q55" s="9"/>
    </row>
    <row r="56" spans="1:17" ht="15.75">
      <c r="A56" s="29" t="s">
        <v>47</v>
      </c>
      <c r="B56" s="30"/>
      <c r="C56" s="31"/>
      <c r="D56" s="32">
        <f t="shared" ref="D56:N56" si="11">SUM(D57:D59)</f>
        <v>922224</v>
      </c>
      <c r="E56" s="32">
        <f t="shared" si="11"/>
        <v>44769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83292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si="11"/>
        <v>0</v>
      </c>
      <c r="O56" s="32">
        <f>SUM(D56:N56)</f>
        <v>1050285</v>
      </c>
      <c r="P56" s="45">
        <f t="shared" si="8"/>
        <v>38.841900887573964</v>
      </c>
      <c r="Q56" s="10"/>
    </row>
    <row r="57" spans="1:17">
      <c r="A57" s="13"/>
      <c r="B57" s="39">
        <v>351.1</v>
      </c>
      <c r="C57" s="21" t="s">
        <v>110</v>
      </c>
      <c r="D57" s="46">
        <v>694390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694390</v>
      </c>
      <c r="P57" s="47">
        <f t="shared" si="8"/>
        <v>25.680103550295858</v>
      </c>
      <c r="Q57" s="9"/>
    </row>
    <row r="58" spans="1:17">
      <c r="A58" s="13"/>
      <c r="B58" s="39">
        <v>354</v>
      </c>
      <c r="C58" s="21" t="s">
        <v>66</v>
      </c>
      <c r="D58" s="46">
        <v>227834</v>
      </c>
      <c r="E58" s="46">
        <v>0</v>
      </c>
      <c r="F58" s="46">
        <v>0</v>
      </c>
      <c r="G58" s="46">
        <v>0</v>
      </c>
      <c r="H58" s="46">
        <v>0</v>
      </c>
      <c r="I58" s="46">
        <v>83292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59" si="12">SUM(D58:N58)</f>
        <v>311126</v>
      </c>
      <c r="P58" s="47">
        <f t="shared" si="8"/>
        <v>11.506139053254438</v>
      </c>
      <c r="Q58" s="9"/>
    </row>
    <row r="59" spans="1:17">
      <c r="A59" s="13"/>
      <c r="B59" s="39">
        <v>355</v>
      </c>
      <c r="C59" s="21" t="s">
        <v>97</v>
      </c>
      <c r="D59" s="46">
        <v>0</v>
      </c>
      <c r="E59" s="46">
        <v>44769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44769</v>
      </c>
      <c r="P59" s="47">
        <f t="shared" si="8"/>
        <v>1.6556582840236687</v>
      </c>
      <c r="Q59" s="9"/>
    </row>
    <row r="60" spans="1:17" ht="15.75">
      <c r="A60" s="29" t="s">
        <v>4</v>
      </c>
      <c r="B60" s="30"/>
      <c r="C60" s="31"/>
      <c r="D60" s="32">
        <f t="shared" ref="D60:N60" si="13">SUM(D61:D68)</f>
        <v>6405462</v>
      </c>
      <c r="E60" s="32">
        <f t="shared" si="13"/>
        <v>878061</v>
      </c>
      <c r="F60" s="32">
        <f t="shared" si="13"/>
        <v>0</v>
      </c>
      <c r="G60" s="32">
        <f t="shared" si="13"/>
        <v>43170</v>
      </c>
      <c r="H60" s="32">
        <f t="shared" si="13"/>
        <v>0</v>
      </c>
      <c r="I60" s="32">
        <f t="shared" si="13"/>
        <v>11351788</v>
      </c>
      <c r="J60" s="32">
        <f t="shared" si="13"/>
        <v>11161202</v>
      </c>
      <c r="K60" s="32">
        <f t="shared" si="13"/>
        <v>-23320512</v>
      </c>
      <c r="L60" s="32">
        <f t="shared" si="13"/>
        <v>0</v>
      </c>
      <c r="M60" s="32">
        <f t="shared" si="13"/>
        <v>0</v>
      </c>
      <c r="N60" s="32">
        <f t="shared" si="13"/>
        <v>16467</v>
      </c>
      <c r="O60" s="32">
        <f>SUM(D60:N60)</f>
        <v>6535638</v>
      </c>
      <c r="P60" s="45">
        <f t="shared" si="8"/>
        <v>241.70258875739646</v>
      </c>
      <c r="Q60" s="10"/>
    </row>
    <row r="61" spans="1:17">
      <c r="A61" s="12"/>
      <c r="B61" s="25">
        <v>361.1</v>
      </c>
      <c r="C61" s="20" t="s">
        <v>68</v>
      </c>
      <c r="D61" s="46">
        <v>223885</v>
      </c>
      <c r="E61" s="46">
        <v>100141</v>
      </c>
      <c r="F61" s="46">
        <v>0</v>
      </c>
      <c r="G61" s="46">
        <v>0</v>
      </c>
      <c r="H61" s="46">
        <v>0</v>
      </c>
      <c r="I61" s="46">
        <v>583748</v>
      </c>
      <c r="J61" s="46">
        <v>16659</v>
      </c>
      <c r="K61" s="46">
        <v>5115065</v>
      </c>
      <c r="L61" s="46">
        <v>0</v>
      </c>
      <c r="M61" s="46">
        <v>0</v>
      </c>
      <c r="N61" s="46">
        <v>8108</v>
      </c>
      <c r="O61" s="46">
        <f>SUM(D61:N61)</f>
        <v>6047606</v>
      </c>
      <c r="P61" s="47">
        <f t="shared" si="8"/>
        <v>223.65406804733729</v>
      </c>
      <c r="Q61" s="9"/>
    </row>
    <row r="62" spans="1:17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-36228203</v>
      </c>
      <c r="L62" s="46">
        <v>0</v>
      </c>
      <c r="M62" s="46">
        <v>0</v>
      </c>
      <c r="N62" s="46">
        <v>0</v>
      </c>
      <c r="O62" s="46">
        <f t="shared" ref="O62:O70" si="14">SUM(D62:N62)</f>
        <v>-36228203</v>
      </c>
      <c r="P62" s="47">
        <f t="shared" si="8"/>
        <v>-1339.8004068047337</v>
      </c>
      <c r="Q62" s="9"/>
    </row>
    <row r="63" spans="1:17">
      <c r="A63" s="12"/>
      <c r="B63" s="25">
        <v>362</v>
      </c>
      <c r="C63" s="20" t="s">
        <v>71</v>
      </c>
      <c r="D63" s="46">
        <v>2388131</v>
      </c>
      <c r="E63" s="46">
        <v>59571</v>
      </c>
      <c r="F63" s="46">
        <v>0</v>
      </c>
      <c r="G63" s="46">
        <v>0</v>
      </c>
      <c r="H63" s="46">
        <v>0</v>
      </c>
      <c r="I63" s="46">
        <v>4972555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7420257</v>
      </c>
      <c r="P63" s="47">
        <f t="shared" si="8"/>
        <v>274.41778846153846</v>
      </c>
      <c r="Q63" s="9"/>
    </row>
    <row r="64" spans="1:17">
      <c r="A64" s="12"/>
      <c r="B64" s="25">
        <v>364</v>
      </c>
      <c r="C64" s="20" t="s">
        <v>157</v>
      </c>
      <c r="D64" s="46">
        <v>3640000</v>
      </c>
      <c r="E64" s="46">
        <v>0</v>
      </c>
      <c r="F64" s="46">
        <v>0</v>
      </c>
      <c r="G64" s="46">
        <v>0</v>
      </c>
      <c r="H64" s="46">
        <v>0</v>
      </c>
      <c r="I64" s="46">
        <v>2275</v>
      </c>
      <c r="J64" s="46">
        <v>0</v>
      </c>
      <c r="K64" s="46">
        <v>0</v>
      </c>
      <c r="L64" s="46">
        <v>0</v>
      </c>
      <c r="M64" s="46">
        <v>0</v>
      </c>
      <c r="N64" s="46">
        <v>8359</v>
      </c>
      <c r="O64" s="46">
        <f t="shared" si="14"/>
        <v>3650634</v>
      </c>
      <c r="P64" s="47">
        <f t="shared" si="8"/>
        <v>135.00865384615383</v>
      </c>
      <c r="Q64" s="9"/>
    </row>
    <row r="65" spans="1:120">
      <c r="A65" s="12"/>
      <c r="B65" s="25">
        <v>365</v>
      </c>
      <c r="C65" s="20" t="s">
        <v>134</v>
      </c>
      <c r="D65" s="46">
        <v>0</v>
      </c>
      <c r="E65" s="46">
        <v>0</v>
      </c>
      <c r="F65" s="46">
        <v>0</v>
      </c>
      <c r="G65" s="46">
        <v>43170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43170</v>
      </c>
      <c r="P65" s="47">
        <f t="shared" si="8"/>
        <v>1.5965236686390532</v>
      </c>
      <c r="Q65" s="9"/>
    </row>
    <row r="66" spans="1:120">
      <c r="A66" s="12"/>
      <c r="B66" s="25">
        <v>366</v>
      </c>
      <c r="C66" s="20" t="s">
        <v>73</v>
      </c>
      <c r="D66" s="46">
        <v>58015</v>
      </c>
      <c r="E66" s="46">
        <v>1000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59015</v>
      </c>
      <c r="P66" s="47">
        <f t="shared" si="8"/>
        <v>2.1825073964497039</v>
      </c>
      <c r="Q66" s="9"/>
    </row>
    <row r="67" spans="1:120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7792626</v>
      </c>
      <c r="L67" s="46">
        <v>0</v>
      </c>
      <c r="M67" s="46">
        <v>0</v>
      </c>
      <c r="N67" s="46">
        <v>0</v>
      </c>
      <c r="O67" s="46">
        <f t="shared" si="14"/>
        <v>7792626</v>
      </c>
      <c r="P67" s="47">
        <f t="shared" si="8"/>
        <v>288.18883136094672</v>
      </c>
      <c r="Q67" s="9"/>
    </row>
    <row r="68" spans="1:120">
      <c r="A68" s="12"/>
      <c r="B68" s="25">
        <v>369.9</v>
      </c>
      <c r="C68" s="20" t="s">
        <v>75</v>
      </c>
      <c r="D68" s="46">
        <v>95431</v>
      </c>
      <c r="E68" s="46">
        <v>717349</v>
      </c>
      <c r="F68" s="46">
        <v>0</v>
      </c>
      <c r="G68" s="46">
        <v>0</v>
      </c>
      <c r="H68" s="46">
        <v>0</v>
      </c>
      <c r="I68" s="46">
        <v>5793210</v>
      </c>
      <c r="J68" s="46">
        <v>11144543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17750533</v>
      </c>
      <c r="P68" s="47">
        <f t="shared" si="8"/>
        <v>656.45462278106504</v>
      </c>
      <c r="Q68" s="9"/>
    </row>
    <row r="69" spans="1:120" ht="15.75">
      <c r="A69" s="29" t="s">
        <v>48</v>
      </c>
      <c r="B69" s="30"/>
      <c r="C69" s="31"/>
      <c r="D69" s="32">
        <f t="shared" ref="D69:N69" si="15">SUM(D70:D70)</f>
        <v>11549567</v>
      </c>
      <c r="E69" s="32">
        <f t="shared" si="15"/>
        <v>4020756</v>
      </c>
      <c r="F69" s="32">
        <f t="shared" si="15"/>
        <v>0</v>
      </c>
      <c r="G69" s="32">
        <f t="shared" si="15"/>
        <v>373760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si="15"/>
        <v>0</v>
      </c>
      <c r="O69" s="32">
        <f t="shared" si="14"/>
        <v>15944083</v>
      </c>
      <c r="P69" s="45">
        <f t="shared" ref="P69:P100" si="16">(O69/P$73)</f>
        <v>589.64803994082843</v>
      </c>
      <c r="Q69" s="9"/>
    </row>
    <row r="70" spans="1:120" ht="15.75" thickBot="1">
      <c r="A70" s="12"/>
      <c r="B70" s="25">
        <v>381</v>
      </c>
      <c r="C70" s="20" t="s">
        <v>76</v>
      </c>
      <c r="D70" s="46">
        <v>11549567</v>
      </c>
      <c r="E70" s="46">
        <v>4020756</v>
      </c>
      <c r="F70" s="46">
        <v>0</v>
      </c>
      <c r="G70" s="46">
        <v>373760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15944083</v>
      </c>
      <c r="P70" s="47">
        <f t="shared" si="16"/>
        <v>589.64803994082843</v>
      </c>
      <c r="Q70" s="9"/>
    </row>
    <row r="71" spans="1:120" ht="16.5" thickBot="1">
      <c r="A71" s="14" t="s">
        <v>64</v>
      </c>
      <c r="B71" s="23"/>
      <c r="C71" s="22"/>
      <c r="D71" s="15">
        <f t="shared" ref="D71:N71" si="17">SUM(D5,D11,D18,D40,D56,D60,D69)</f>
        <v>63800714</v>
      </c>
      <c r="E71" s="15">
        <f t="shared" si="17"/>
        <v>10894716</v>
      </c>
      <c r="F71" s="15">
        <f t="shared" si="17"/>
        <v>0</v>
      </c>
      <c r="G71" s="15">
        <f t="shared" si="17"/>
        <v>13838162</v>
      </c>
      <c r="H71" s="15">
        <f t="shared" si="17"/>
        <v>0</v>
      </c>
      <c r="I71" s="15">
        <f t="shared" si="17"/>
        <v>51600483</v>
      </c>
      <c r="J71" s="15">
        <f t="shared" si="17"/>
        <v>11161268</v>
      </c>
      <c r="K71" s="15">
        <f t="shared" si="17"/>
        <v>-23320512</v>
      </c>
      <c r="L71" s="15">
        <f t="shared" si="17"/>
        <v>0</v>
      </c>
      <c r="M71" s="15">
        <f t="shared" si="17"/>
        <v>0</v>
      </c>
      <c r="N71" s="15">
        <f t="shared" si="17"/>
        <v>21302236</v>
      </c>
      <c r="O71" s="15">
        <f>SUM(D71:N71)</f>
        <v>149277067</v>
      </c>
      <c r="P71" s="38">
        <f t="shared" si="16"/>
        <v>5520.6015902366862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181</v>
      </c>
      <c r="N73" s="48"/>
      <c r="O73" s="48"/>
      <c r="P73" s="43">
        <v>27040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102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17309854</v>
      </c>
      <c r="E5" s="27">
        <f t="shared" si="0"/>
        <v>1987627</v>
      </c>
      <c r="F5" s="27">
        <f t="shared" si="0"/>
        <v>0</v>
      </c>
      <c r="G5" s="27">
        <f t="shared" si="0"/>
        <v>7133574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26431055</v>
      </c>
      <c r="O5" s="33">
        <f t="shared" ref="O5:O36" si="2">(N5/O$74)</f>
        <v>1075.1761379815321</v>
      </c>
      <c r="P5" s="6"/>
    </row>
    <row r="6" spans="1:133">
      <c r="A6" s="12"/>
      <c r="B6" s="25">
        <v>311</v>
      </c>
      <c r="C6" s="20" t="s">
        <v>3</v>
      </c>
      <c r="D6" s="46">
        <v>14462741</v>
      </c>
      <c r="E6" s="46">
        <v>663781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15126522</v>
      </c>
      <c r="O6" s="47">
        <f t="shared" si="2"/>
        <v>615.32449253549203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953252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953252</v>
      </c>
      <c r="O7" s="47">
        <f t="shared" si="2"/>
        <v>38.776878330553636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370594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370594</v>
      </c>
      <c r="O8" s="47">
        <f t="shared" si="2"/>
        <v>15.075214579180734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7133574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7133574</v>
      </c>
      <c r="O9" s="47">
        <f t="shared" si="2"/>
        <v>290.18321604360739</v>
      </c>
      <c r="P9" s="9"/>
    </row>
    <row r="10" spans="1:133">
      <c r="A10" s="12"/>
      <c r="B10" s="25">
        <v>315</v>
      </c>
      <c r="C10" s="20" t="s">
        <v>122</v>
      </c>
      <c r="D10" s="46">
        <v>1599269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1599269</v>
      </c>
      <c r="O10" s="47">
        <f t="shared" si="2"/>
        <v>65.055892283285203</v>
      </c>
      <c r="P10" s="9"/>
    </row>
    <row r="11" spans="1:133">
      <c r="A11" s="12"/>
      <c r="B11" s="25">
        <v>316</v>
      </c>
      <c r="C11" s="20" t="s">
        <v>123</v>
      </c>
      <c r="D11" s="46">
        <v>1247844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1247844</v>
      </c>
      <c r="O11" s="47">
        <f t="shared" si="2"/>
        <v>50.760444209413009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2469977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2469977</v>
      </c>
      <c r="O12" s="45">
        <f t="shared" si="2"/>
        <v>100.47500305088883</v>
      </c>
      <c r="P12" s="10"/>
    </row>
    <row r="13" spans="1:133">
      <c r="A13" s="12"/>
      <c r="B13" s="25">
        <v>322</v>
      </c>
      <c r="C13" s="20" t="s">
        <v>0</v>
      </c>
      <c r="D13" s="46">
        <v>1744517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1744517</v>
      </c>
      <c r="O13" s="47">
        <f t="shared" si="2"/>
        <v>70.964365618516865</v>
      </c>
      <c r="P13" s="9"/>
    </row>
    <row r="14" spans="1:133">
      <c r="A14" s="12"/>
      <c r="B14" s="25">
        <v>323.89999999999998</v>
      </c>
      <c r="C14" s="20" t="s">
        <v>16</v>
      </c>
      <c r="D14" s="46">
        <v>571024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571024</v>
      </c>
      <c r="O14" s="47">
        <f t="shared" si="2"/>
        <v>23.228409876744092</v>
      </c>
      <c r="P14" s="9"/>
    </row>
    <row r="15" spans="1:133">
      <c r="A15" s="12"/>
      <c r="B15" s="25">
        <v>329</v>
      </c>
      <c r="C15" s="20" t="s">
        <v>17</v>
      </c>
      <c r="D15" s="46">
        <v>154436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154436</v>
      </c>
      <c r="O15" s="47">
        <f t="shared" si="2"/>
        <v>6.2822275556278733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SUM(D17:D38)</f>
        <v>6932953</v>
      </c>
      <c r="E16" s="32">
        <f t="shared" si="4"/>
        <v>3287983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3642151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4779912</v>
      </c>
      <c r="N16" s="44">
        <f t="shared" si="1"/>
        <v>18642999</v>
      </c>
      <c r="O16" s="45">
        <f t="shared" si="2"/>
        <v>758.36956433307569</v>
      </c>
      <c r="P16" s="10"/>
    </row>
    <row r="17" spans="1:16">
      <c r="A17" s="12"/>
      <c r="B17" s="25">
        <v>331.2</v>
      </c>
      <c r="C17" s="20" t="s">
        <v>18</v>
      </c>
      <c r="D17" s="46">
        <v>598387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598387</v>
      </c>
      <c r="O17" s="47">
        <f t="shared" si="2"/>
        <v>24.34149615588008</v>
      </c>
      <c r="P17" s="9"/>
    </row>
    <row r="18" spans="1:16">
      <c r="A18" s="12"/>
      <c r="B18" s="25">
        <v>331.42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515079</v>
      </c>
      <c r="O18" s="47">
        <f t="shared" si="2"/>
        <v>20.952650205426515</v>
      </c>
      <c r="P18" s="9"/>
    </row>
    <row r="19" spans="1:16">
      <c r="A19" s="12"/>
      <c r="B19" s="25">
        <v>331.5</v>
      </c>
      <c r="C19" s="20" t="s">
        <v>20</v>
      </c>
      <c r="D19" s="46">
        <v>129309</v>
      </c>
      <c r="E19" s="46">
        <v>1389475</v>
      </c>
      <c r="F19" s="46">
        <v>0</v>
      </c>
      <c r="G19" s="46">
        <v>0</v>
      </c>
      <c r="H19" s="46">
        <v>0</v>
      </c>
      <c r="I19" s="46">
        <v>2224155</v>
      </c>
      <c r="J19" s="46">
        <v>0</v>
      </c>
      <c r="K19" s="46">
        <v>0</v>
      </c>
      <c r="L19" s="46">
        <v>0</v>
      </c>
      <c r="M19" s="46">
        <v>4779912</v>
      </c>
      <c r="N19" s="46">
        <f t="shared" si="1"/>
        <v>8522851</v>
      </c>
      <c r="O19" s="47">
        <f t="shared" si="2"/>
        <v>346.69694504332261</v>
      </c>
      <c r="P19" s="9"/>
    </row>
    <row r="20" spans="1:16">
      <c r="A20" s="12"/>
      <c r="B20" s="25">
        <v>331.9</v>
      </c>
      <c r="C20" s="20" t="s">
        <v>89</v>
      </c>
      <c r="D20" s="46">
        <v>2622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2622</v>
      </c>
      <c r="O20" s="47">
        <f t="shared" si="2"/>
        <v>0.10665907334336737</v>
      </c>
      <c r="P20" s="9"/>
    </row>
    <row r="21" spans="1:16">
      <c r="A21" s="12"/>
      <c r="B21" s="25">
        <v>334.2</v>
      </c>
      <c r="C21" s="20" t="s">
        <v>90</v>
      </c>
      <c r="D21" s="46">
        <v>106183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106183</v>
      </c>
      <c r="O21" s="47">
        <f t="shared" si="2"/>
        <v>4.3193670422649797</v>
      </c>
      <c r="P21" s="9"/>
    </row>
    <row r="22" spans="1:16">
      <c r="A22" s="12"/>
      <c r="B22" s="25">
        <v>334.39</v>
      </c>
      <c r="C22" s="20" t="s">
        <v>26</v>
      </c>
      <c r="D22" s="46">
        <v>0</v>
      </c>
      <c r="E22" s="46">
        <v>225000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5">SUM(D22:M22)</f>
        <v>225000</v>
      </c>
      <c r="O22" s="47">
        <f t="shared" si="2"/>
        <v>9.1526664768335841</v>
      </c>
      <c r="P22" s="9"/>
    </row>
    <row r="23" spans="1:16">
      <c r="A23" s="12"/>
      <c r="B23" s="25">
        <v>334.42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579832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579832</v>
      </c>
      <c r="O23" s="47">
        <f t="shared" si="2"/>
        <v>23.58670626042387</v>
      </c>
      <c r="P23" s="9"/>
    </row>
    <row r="24" spans="1:16">
      <c r="A24" s="12"/>
      <c r="B24" s="25">
        <v>334.49</v>
      </c>
      <c r="C24" s="20" t="s">
        <v>28</v>
      </c>
      <c r="D24" s="46">
        <v>0</v>
      </c>
      <c r="E24" s="46">
        <v>1288007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1288007</v>
      </c>
      <c r="O24" s="47">
        <f t="shared" si="2"/>
        <v>52.394215514786644</v>
      </c>
      <c r="P24" s="9"/>
    </row>
    <row r="25" spans="1:16">
      <c r="A25" s="12"/>
      <c r="B25" s="25">
        <v>334.5</v>
      </c>
      <c r="C25" s="20" t="s">
        <v>29</v>
      </c>
      <c r="D25" s="46">
        <v>21551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21551</v>
      </c>
      <c r="O25" s="47">
        <f t="shared" si="2"/>
        <v>0.87666273440995812</v>
      </c>
      <c r="P25" s="9"/>
    </row>
    <row r="26" spans="1:16">
      <c r="A26" s="12"/>
      <c r="B26" s="25">
        <v>334.69</v>
      </c>
      <c r="C26" s="20" t="s">
        <v>106</v>
      </c>
      <c r="D26" s="46">
        <v>0</v>
      </c>
      <c r="E26" s="46">
        <v>187500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187500</v>
      </c>
      <c r="O26" s="47">
        <f t="shared" si="2"/>
        <v>7.6272220640279871</v>
      </c>
      <c r="P26" s="9"/>
    </row>
    <row r="27" spans="1:16">
      <c r="A27" s="12"/>
      <c r="B27" s="25">
        <v>334.7</v>
      </c>
      <c r="C27" s="20" t="s">
        <v>30</v>
      </c>
      <c r="D27" s="46">
        <v>0</v>
      </c>
      <c r="E27" s="46">
        <v>198001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198001</v>
      </c>
      <c r="O27" s="47">
        <f t="shared" si="2"/>
        <v>8.0543871781312291</v>
      </c>
      <c r="P27" s="9"/>
    </row>
    <row r="28" spans="1:16">
      <c r="A28" s="12"/>
      <c r="B28" s="25">
        <v>334.9</v>
      </c>
      <c r="C28" s="20" t="s">
        <v>31</v>
      </c>
      <c r="D28" s="46">
        <v>74121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74121</v>
      </c>
      <c r="O28" s="47">
        <f t="shared" si="2"/>
        <v>3.0151324085750315</v>
      </c>
      <c r="P28" s="9"/>
    </row>
    <row r="29" spans="1:16">
      <c r="A29" s="12"/>
      <c r="B29" s="25">
        <v>335.12</v>
      </c>
      <c r="C29" s="20" t="s">
        <v>124</v>
      </c>
      <c r="D29" s="46">
        <v>1138619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1138619</v>
      </c>
      <c r="O29" s="47">
        <f t="shared" si="2"/>
        <v>46.317333116381242</v>
      </c>
      <c r="P29" s="9"/>
    </row>
    <row r="30" spans="1:16">
      <c r="A30" s="12"/>
      <c r="B30" s="25">
        <v>335.14</v>
      </c>
      <c r="C30" s="20" t="s">
        <v>125</v>
      </c>
      <c r="D30" s="46">
        <v>7794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7794</v>
      </c>
      <c r="O30" s="47">
        <f t="shared" si="2"/>
        <v>0.31704836675751535</v>
      </c>
      <c r="P30" s="9"/>
    </row>
    <row r="31" spans="1:16">
      <c r="A31" s="12"/>
      <c r="B31" s="25">
        <v>335.15</v>
      </c>
      <c r="C31" s="20" t="s">
        <v>126</v>
      </c>
      <c r="D31" s="46">
        <v>81104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81104</v>
      </c>
      <c r="O31" s="47">
        <f t="shared" si="2"/>
        <v>3.2991904974982713</v>
      </c>
      <c r="P31" s="9"/>
    </row>
    <row r="32" spans="1:16">
      <c r="A32" s="12"/>
      <c r="B32" s="25">
        <v>335.18</v>
      </c>
      <c r="C32" s="20" t="s">
        <v>127</v>
      </c>
      <c r="D32" s="46">
        <v>3810487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3810487</v>
      </c>
      <c r="O32" s="47">
        <f t="shared" si="2"/>
        <v>155.00496277915633</v>
      </c>
      <c r="P32" s="9"/>
    </row>
    <row r="33" spans="1:16">
      <c r="A33" s="12"/>
      <c r="B33" s="25">
        <v>335.29</v>
      </c>
      <c r="C33" s="20" t="s">
        <v>36</v>
      </c>
      <c r="D33" s="46">
        <v>9927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9927</v>
      </c>
      <c r="O33" s="47">
        <f t="shared" si="2"/>
        <v>0.40381564495789773</v>
      </c>
      <c r="P33" s="9"/>
    </row>
    <row r="34" spans="1:16">
      <c r="A34" s="12"/>
      <c r="B34" s="25">
        <v>335.49</v>
      </c>
      <c r="C34" s="20" t="s">
        <v>37</v>
      </c>
      <c r="D34" s="46">
        <v>16948</v>
      </c>
      <c r="E34" s="46">
        <v>0</v>
      </c>
      <c r="F34" s="46">
        <v>0</v>
      </c>
      <c r="G34" s="46">
        <v>0</v>
      </c>
      <c r="H34" s="46">
        <v>0</v>
      </c>
      <c r="I34" s="46">
        <v>18744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35692</v>
      </c>
      <c r="O34" s="47">
        <f t="shared" si="2"/>
        <v>1.4518976528495302</v>
      </c>
      <c r="P34" s="9"/>
    </row>
    <row r="35" spans="1:16">
      <c r="A35" s="12"/>
      <c r="B35" s="25">
        <v>337.4</v>
      </c>
      <c r="C35" s="20" t="s">
        <v>92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270761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270761</v>
      </c>
      <c r="O35" s="47">
        <f t="shared" si="2"/>
        <v>11.014156124150835</v>
      </c>
      <c r="P35" s="9"/>
    </row>
    <row r="36" spans="1:16">
      <c r="A36" s="12"/>
      <c r="B36" s="25">
        <v>337.7</v>
      </c>
      <c r="C36" s="20" t="s">
        <v>39</v>
      </c>
      <c r="D36" s="46">
        <v>332426</v>
      </c>
      <c r="E36" s="46">
        <v>0</v>
      </c>
      <c r="F36" s="46">
        <v>0</v>
      </c>
      <c r="G36" s="46">
        <v>0</v>
      </c>
      <c r="H36" s="46">
        <v>0</v>
      </c>
      <c r="I36" s="46">
        <v>33580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366006</v>
      </c>
      <c r="O36" s="47">
        <f t="shared" si="2"/>
        <v>14.88858154008868</v>
      </c>
      <c r="P36" s="9"/>
    </row>
    <row r="37" spans="1:16">
      <c r="A37" s="12"/>
      <c r="B37" s="25">
        <v>338</v>
      </c>
      <c r="C37" s="20" t="s">
        <v>40</v>
      </c>
      <c r="D37" s="46">
        <v>116963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116963</v>
      </c>
      <c r="O37" s="47">
        <f t="shared" ref="O37:O68" si="6">(N37/O$74)</f>
        <v>4.7578814627994959</v>
      </c>
      <c r="P37" s="9"/>
    </row>
    <row r="38" spans="1:16">
      <c r="A38" s="12"/>
      <c r="B38" s="25">
        <v>339</v>
      </c>
      <c r="C38" s="20" t="s">
        <v>41</v>
      </c>
      <c r="D38" s="46">
        <v>486512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486512</v>
      </c>
      <c r="O38" s="47">
        <f t="shared" si="6"/>
        <v>19.790586991010048</v>
      </c>
      <c r="P38" s="9"/>
    </row>
    <row r="39" spans="1:16" ht="15.75">
      <c r="A39" s="29" t="s">
        <v>46</v>
      </c>
      <c r="B39" s="30"/>
      <c r="C39" s="31"/>
      <c r="D39" s="32">
        <f t="shared" ref="D39:M39" si="7">SUM(D40:D53)</f>
        <v>6881080</v>
      </c>
      <c r="E39" s="32">
        <f t="shared" si="7"/>
        <v>0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31409561</v>
      </c>
      <c r="J39" s="32">
        <f t="shared" si="7"/>
        <v>7890779</v>
      </c>
      <c r="K39" s="32">
        <f t="shared" si="7"/>
        <v>0</v>
      </c>
      <c r="L39" s="32">
        <f t="shared" si="7"/>
        <v>0</v>
      </c>
      <c r="M39" s="32">
        <f t="shared" si="7"/>
        <v>7267467</v>
      </c>
      <c r="N39" s="32">
        <f>SUM(D39:M39)</f>
        <v>53448887</v>
      </c>
      <c r="O39" s="45">
        <f t="shared" si="6"/>
        <v>2174.2214945287392</v>
      </c>
      <c r="P39" s="10"/>
    </row>
    <row r="40" spans="1:16">
      <c r="A40" s="12"/>
      <c r="B40" s="25">
        <v>341.2</v>
      </c>
      <c r="C40" s="20" t="s">
        <v>128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7890779</v>
      </c>
      <c r="K40" s="46">
        <v>0</v>
      </c>
      <c r="L40" s="46">
        <v>0</v>
      </c>
      <c r="M40" s="46">
        <v>0</v>
      </c>
      <c r="N40" s="46">
        <f t="shared" ref="N40:N53" si="8">SUM(D40:M40)</f>
        <v>7890779</v>
      </c>
      <c r="O40" s="47">
        <f t="shared" si="6"/>
        <v>320.9851930195664</v>
      </c>
      <c r="P40" s="9"/>
    </row>
    <row r="41" spans="1:16">
      <c r="A41" s="12"/>
      <c r="B41" s="25">
        <v>341.9</v>
      </c>
      <c r="C41" s="20" t="s">
        <v>129</v>
      </c>
      <c r="D41" s="46">
        <v>200512</v>
      </c>
      <c r="E41" s="46">
        <v>0</v>
      </c>
      <c r="F41" s="46">
        <v>0</v>
      </c>
      <c r="G41" s="46">
        <v>0</v>
      </c>
      <c r="H41" s="46">
        <v>0</v>
      </c>
      <c r="I41" s="46">
        <v>314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200826</v>
      </c>
      <c r="O41" s="47">
        <f t="shared" si="6"/>
        <v>8.1693039905625842</v>
      </c>
      <c r="P41" s="9"/>
    </row>
    <row r="42" spans="1:16">
      <c r="A42" s="12"/>
      <c r="B42" s="25">
        <v>342.2</v>
      </c>
      <c r="C42" s="20" t="s">
        <v>51</v>
      </c>
      <c r="D42" s="46">
        <v>95690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95690</v>
      </c>
      <c r="O42" s="47">
        <f t="shared" si="6"/>
        <v>3.8925273563031362</v>
      </c>
      <c r="P42" s="9"/>
    </row>
    <row r="43" spans="1:16">
      <c r="A43" s="12"/>
      <c r="B43" s="25">
        <v>342.9</v>
      </c>
      <c r="C43" s="20" t="s">
        <v>52</v>
      </c>
      <c r="D43" s="46">
        <v>124187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124187</v>
      </c>
      <c r="O43" s="47">
        <f t="shared" si="6"/>
        <v>5.0517430744823661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9503127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9503127</v>
      </c>
      <c r="O44" s="47">
        <f t="shared" si="6"/>
        <v>386.57311963552047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12164009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12164009</v>
      </c>
      <c r="O45" s="47">
        <f t="shared" si="6"/>
        <v>494.81385510312003</v>
      </c>
      <c r="P45" s="9"/>
    </row>
    <row r="46" spans="1:16">
      <c r="A46" s="12"/>
      <c r="B46" s="25">
        <v>343.7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2613336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2613336</v>
      </c>
      <c r="O46" s="47">
        <f t="shared" si="6"/>
        <v>106.30663466623277</v>
      </c>
      <c r="P46" s="9"/>
    </row>
    <row r="47" spans="1:16">
      <c r="A47" s="12"/>
      <c r="B47" s="25">
        <v>343.8</v>
      </c>
      <c r="C47" s="20" t="s">
        <v>56</v>
      </c>
      <c r="D47" s="46">
        <v>37030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37030</v>
      </c>
      <c r="O47" s="47">
        <f t="shared" si="6"/>
        <v>1.5063255094984338</v>
      </c>
      <c r="P47" s="9"/>
    </row>
    <row r="48" spans="1:16">
      <c r="A48" s="12"/>
      <c r="B48" s="25">
        <v>343.9</v>
      </c>
      <c r="C48" s="20" t="s">
        <v>57</v>
      </c>
      <c r="D48" s="46">
        <v>16352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16352</v>
      </c>
      <c r="O48" s="47">
        <f t="shared" si="6"/>
        <v>0.66517512101859011</v>
      </c>
      <c r="P48" s="9"/>
    </row>
    <row r="49" spans="1:16">
      <c r="A49" s="12"/>
      <c r="B49" s="25">
        <v>344.2</v>
      </c>
      <c r="C49" s="20" t="s">
        <v>130</v>
      </c>
      <c r="D49" s="46">
        <v>2710316</v>
      </c>
      <c r="E49" s="46">
        <v>0</v>
      </c>
      <c r="F49" s="46">
        <v>0</v>
      </c>
      <c r="G49" s="46">
        <v>0</v>
      </c>
      <c r="H49" s="46">
        <v>0</v>
      </c>
      <c r="I49" s="46">
        <v>153796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2864112</v>
      </c>
      <c r="O49" s="47">
        <f t="shared" si="6"/>
        <v>116.50783061465241</v>
      </c>
      <c r="P49" s="9"/>
    </row>
    <row r="50" spans="1:16">
      <c r="A50" s="12"/>
      <c r="B50" s="25">
        <v>344.3</v>
      </c>
      <c r="C50" s="20" t="s">
        <v>131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633370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633370</v>
      </c>
      <c r="O50" s="47">
        <f t="shared" si="6"/>
        <v>25.764552739698164</v>
      </c>
      <c r="P50" s="9"/>
    </row>
    <row r="51" spans="1:16">
      <c r="A51" s="12"/>
      <c r="B51" s="25">
        <v>344.5</v>
      </c>
      <c r="C51" s="20" t="s">
        <v>132</v>
      </c>
      <c r="D51" s="46">
        <v>3696993</v>
      </c>
      <c r="E51" s="46">
        <v>0</v>
      </c>
      <c r="F51" s="46">
        <v>0</v>
      </c>
      <c r="G51" s="46">
        <v>0</v>
      </c>
      <c r="H51" s="46">
        <v>0</v>
      </c>
      <c r="I51" s="46">
        <v>1271518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4968511</v>
      </c>
      <c r="O51" s="47">
        <f t="shared" si="6"/>
        <v>202.11166253101737</v>
      </c>
      <c r="P51" s="9"/>
    </row>
    <row r="52" spans="1:16">
      <c r="A52" s="12"/>
      <c r="B52" s="25">
        <v>345.1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7267467</v>
      </c>
      <c r="N52" s="46">
        <f t="shared" si="8"/>
        <v>7267467</v>
      </c>
      <c r="O52" s="47">
        <f t="shared" si="6"/>
        <v>295.62978481064152</v>
      </c>
      <c r="P52" s="9"/>
    </row>
    <row r="53" spans="1:16">
      <c r="A53" s="12"/>
      <c r="B53" s="25">
        <v>347.5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5070091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5070091</v>
      </c>
      <c r="O53" s="47">
        <f t="shared" si="6"/>
        <v>206.24378635642518</v>
      </c>
      <c r="P53" s="9"/>
    </row>
    <row r="54" spans="1:16" ht="15.75">
      <c r="A54" s="29" t="s">
        <v>47</v>
      </c>
      <c r="B54" s="30"/>
      <c r="C54" s="31"/>
      <c r="D54" s="32">
        <f t="shared" ref="D54:M54" si="9">SUM(D55:D59)</f>
        <v>707745</v>
      </c>
      <c r="E54" s="32">
        <f t="shared" si="9"/>
        <v>61144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68330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ref="N54:N61" si="10">SUM(D54:M54)</f>
        <v>837219</v>
      </c>
      <c r="O54" s="45">
        <f t="shared" si="6"/>
        <v>34.056827889191716</v>
      </c>
      <c r="P54" s="10"/>
    </row>
    <row r="55" spans="1:16">
      <c r="A55" s="13"/>
      <c r="B55" s="39">
        <v>351.1</v>
      </c>
      <c r="C55" s="21" t="s">
        <v>110</v>
      </c>
      <c r="D55" s="46">
        <v>98420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98420</v>
      </c>
      <c r="O55" s="47">
        <f t="shared" si="6"/>
        <v>4.0035797095553836</v>
      </c>
      <c r="P55" s="9"/>
    </row>
    <row r="56" spans="1:16">
      <c r="A56" s="13"/>
      <c r="B56" s="39">
        <v>351.9</v>
      </c>
      <c r="C56" s="21" t="s">
        <v>133</v>
      </c>
      <c r="D56" s="46">
        <v>7685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7685</v>
      </c>
      <c r="O56" s="47">
        <f t="shared" si="6"/>
        <v>0.31261440833096044</v>
      </c>
      <c r="P56" s="9"/>
    </row>
    <row r="57" spans="1:16">
      <c r="A57" s="13"/>
      <c r="B57" s="39">
        <v>354</v>
      </c>
      <c r="C57" s="21" t="s">
        <v>66</v>
      </c>
      <c r="D57" s="46">
        <v>601640</v>
      </c>
      <c r="E57" s="46">
        <v>0</v>
      </c>
      <c r="F57" s="46">
        <v>0</v>
      </c>
      <c r="G57" s="46">
        <v>0</v>
      </c>
      <c r="H57" s="46">
        <v>0</v>
      </c>
      <c r="I57" s="46">
        <v>68330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669970</v>
      </c>
      <c r="O57" s="47">
        <f t="shared" si="6"/>
        <v>27.25338648659643</v>
      </c>
      <c r="P57" s="9"/>
    </row>
    <row r="58" spans="1:16">
      <c r="A58" s="13"/>
      <c r="B58" s="39">
        <v>355</v>
      </c>
      <c r="C58" s="21" t="s">
        <v>97</v>
      </c>
      <c r="D58" s="46">
        <v>0</v>
      </c>
      <c r="E58" s="46">
        <v>22186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22186</v>
      </c>
      <c r="O58" s="47">
        <f t="shared" si="6"/>
        <v>0.90249359313346622</v>
      </c>
      <c r="P58" s="9"/>
    </row>
    <row r="59" spans="1:16">
      <c r="A59" s="13"/>
      <c r="B59" s="39">
        <v>356</v>
      </c>
      <c r="C59" s="21" t="s">
        <v>98</v>
      </c>
      <c r="D59" s="46">
        <v>0</v>
      </c>
      <c r="E59" s="46">
        <v>38958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38958</v>
      </c>
      <c r="O59" s="47">
        <f t="shared" si="6"/>
        <v>1.584753691575479</v>
      </c>
      <c r="P59" s="9"/>
    </row>
    <row r="60" spans="1:16" ht="15.75">
      <c r="A60" s="29" t="s">
        <v>4</v>
      </c>
      <c r="B60" s="30"/>
      <c r="C60" s="31"/>
      <c r="D60" s="32">
        <f t="shared" ref="D60:M60" si="11">SUM(D61:D69)</f>
        <v>9662203</v>
      </c>
      <c r="E60" s="32">
        <f t="shared" si="11"/>
        <v>895393</v>
      </c>
      <c r="F60" s="32">
        <f t="shared" si="11"/>
        <v>0</v>
      </c>
      <c r="G60" s="32">
        <f t="shared" si="11"/>
        <v>105367</v>
      </c>
      <c r="H60" s="32">
        <f t="shared" si="11"/>
        <v>0</v>
      </c>
      <c r="I60" s="32">
        <f t="shared" si="11"/>
        <v>2970206</v>
      </c>
      <c r="J60" s="32">
        <f t="shared" si="11"/>
        <v>349699</v>
      </c>
      <c r="K60" s="32">
        <f t="shared" si="11"/>
        <v>20584374</v>
      </c>
      <c r="L60" s="32">
        <f t="shared" si="11"/>
        <v>0</v>
      </c>
      <c r="M60" s="32">
        <f t="shared" si="11"/>
        <v>1982739</v>
      </c>
      <c r="N60" s="32">
        <f t="shared" si="10"/>
        <v>36549981</v>
      </c>
      <c r="O60" s="45">
        <f t="shared" si="6"/>
        <v>1486.7990481226864</v>
      </c>
      <c r="P60" s="10"/>
    </row>
    <row r="61" spans="1:16">
      <c r="A61" s="12"/>
      <c r="B61" s="25">
        <v>361.1</v>
      </c>
      <c r="C61" s="20" t="s">
        <v>68</v>
      </c>
      <c r="D61" s="46">
        <v>59870</v>
      </c>
      <c r="E61" s="46">
        <v>32237</v>
      </c>
      <c r="F61" s="46">
        <v>0</v>
      </c>
      <c r="G61" s="46">
        <v>105367</v>
      </c>
      <c r="H61" s="46">
        <v>0</v>
      </c>
      <c r="I61" s="46">
        <v>164531</v>
      </c>
      <c r="J61" s="46">
        <v>22041</v>
      </c>
      <c r="K61" s="46">
        <v>1895984</v>
      </c>
      <c r="L61" s="46">
        <v>0</v>
      </c>
      <c r="M61" s="46">
        <v>7295</v>
      </c>
      <c r="N61" s="46">
        <f t="shared" si="10"/>
        <v>2287325</v>
      </c>
      <c r="O61" s="47">
        <f t="shared" si="6"/>
        <v>93.044990440548347</v>
      </c>
      <c r="P61" s="9"/>
    </row>
    <row r="62" spans="1:16">
      <c r="A62" s="12"/>
      <c r="B62" s="25">
        <v>361.2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1386566</v>
      </c>
      <c r="L62" s="46">
        <v>0</v>
      </c>
      <c r="M62" s="46">
        <v>0</v>
      </c>
      <c r="N62" s="46">
        <f t="shared" ref="N62:N69" si="12">SUM(D62:M62)</f>
        <v>1386566</v>
      </c>
      <c r="O62" s="47">
        <f t="shared" si="6"/>
        <v>56.403449538298823</v>
      </c>
      <c r="P62" s="9"/>
    </row>
    <row r="63" spans="1:16">
      <c r="A63" s="12"/>
      <c r="B63" s="25">
        <v>361.3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11319760</v>
      </c>
      <c r="L63" s="46">
        <v>0</v>
      </c>
      <c r="M63" s="46">
        <v>0</v>
      </c>
      <c r="N63" s="46">
        <f t="shared" si="12"/>
        <v>11319760</v>
      </c>
      <c r="O63" s="47">
        <f t="shared" si="6"/>
        <v>460.47105723467439</v>
      </c>
      <c r="P63" s="9"/>
    </row>
    <row r="64" spans="1:16">
      <c r="A64" s="12"/>
      <c r="B64" s="25">
        <v>362</v>
      </c>
      <c r="C64" s="20" t="s">
        <v>71</v>
      </c>
      <c r="D64" s="46">
        <v>1918923</v>
      </c>
      <c r="E64" s="46">
        <v>610126</v>
      </c>
      <c r="F64" s="46">
        <v>0</v>
      </c>
      <c r="G64" s="46">
        <v>0</v>
      </c>
      <c r="H64" s="46">
        <v>0</v>
      </c>
      <c r="I64" s="46">
        <v>2516514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5045563</v>
      </c>
      <c r="O64" s="47">
        <f t="shared" si="6"/>
        <v>205.24602367489729</v>
      </c>
      <c r="P64" s="9"/>
    </row>
    <row r="65" spans="1:119">
      <c r="A65" s="12"/>
      <c r="B65" s="25">
        <v>365</v>
      </c>
      <c r="C65" s="20" t="s">
        <v>134</v>
      </c>
      <c r="D65" s="46">
        <v>7540515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7540515</v>
      </c>
      <c r="O65" s="47">
        <f t="shared" si="6"/>
        <v>306.73697270471462</v>
      </c>
      <c r="P65" s="9"/>
    </row>
    <row r="66" spans="1:119">
      <c r="A66" s="12"/>
      <c r="B66" s="25">
        <v>366</v>
      </c>
      <c r="C66" s="20" t="s">
        <v>73</v>
      </c>
      <c r="D66" s="46">
        <v>40400</v>
      </c>
      <c r="E66" s="46">
        <v>71467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111867</v>
      </c>
      <c r="O66" s="47">
        <f t="shared" si="6"/>
        <v>4.5505837367286333</v>
      </c>
      <c r="P66" s="9"/>
    </row>
    <row r="67" spans="1:119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5982064</v>
      </c>
      <c r="L67" s="46">
        <v>0</v>
      </c>
      <c r="M67" s="46">
        <v>0</v>
      </c>
      <c r="N67" s="46">
        <f t="shared" si="12"/>
        <v>5982064</v>
      </c>
      <c r="O67" s="47">
        <f t="shared" si="6"/>
        <v>243.34149615588007</v>
      </c>
      <c r="P67" s="9"/>
    </row>
    <row r="68" spans="1:119">
      <c r="A68" s="12"/>
      <c r="B68" s="25">
        <v>369.3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327658</v>
      </c>
      <c r="K68" s="46">
        <v>0</v>
      </c>
      <c r="L68" s="46">
        <v>0</v>
      </c>
      <c r="M68" s="46">
        <v>0</v>
      </c>
      <c r="N68" s="46">
        <f t="shared" si="12"/>
        <v>327658</v>
      </c>
      <c r="O68" s="47">
        <f t="shared" si="6"/>
        <v>13.328641744294838</v>
      </c>
      <c r="P68" s="9"/>
    </row>
    <row r="69" spans="1:119">
      <c r="A69" s="12"/>
      <c r="B69" s="25">
        <v>369.9</v>
      </c>
      <c r="C69" s="20" t="s">
        <v>75</v>
      </c>
      <c r="D69" s="46">
        <v>102495</v>
      </c>
      <c r="E69" s="46">
        <v>181563</v>
      </c>
      <c r="F69" s="46">
        <v>0</v>
      </c>
      <c r="G69" s="46">
        <v>0</v>
      </c>
      <c r="H69" s="46">
        <v>0</v>
      </c>
      <c r="I69" s="46">
        <v>289161</v>
      </c>
      <c r="J69" s="46">
        <v>0</v>
      </c>
      <c r="K69" s="46">
        <v>0</v>
      </c>
      <c r="L69" s="46">
        <v>0</v>
      </c>
      <c r="M69" s="46">
        <v>1975444</v>
      </c>
      <c r="N69" s="46">
        <f t="shared" si="12"/>
        <v>2548663</v>
      </c>
      <c r="O69" s="47">
        <f>(N69/O$74)</f>
        <v>103.6758328926494</v>
      </c>
      <c r="P69" s="9"/>
    </row>
    <row r="70" spans="1:119" ht="15.75">
      <c r="A70" s="29" t="s">
        <v>48</v>
      </c>
      <c r="B70" s="30"/>
      <c r="C70" s="31"/>
      <c r="D70" s="32">
        <f t="shared" ref="D70:M70" si="13">SUM(D71:D71)</f>
        <v>5660845</v>
      </c>
      <c r="E70" s="32">
        <f t="shared" si="13"/>
        <v>2905289</v>
      </c>
      <c r="F70" s="32">
        <f t="shared" si="13"/>
        <v>0</v>
      </c>
      <c r="G70" s="32">
        <f t="shared" si="13"/>
        <v>7914000</v>
      </c>
      <c r="H70" s="32">
        <f t="shared" si="13"/>
        <v>0</v>
      </c>
      <c r="I70" s="32">
        <f t="shared" si="13"/>
        <v>419954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16900088</v>
      </c>
      <c r="O70" s="45">
        <f>(N70/O$74)</f>
        <v>687.47052841394463</v>
      </c>
      <c r="P70" s="9"/>
    </row>
    <row r="71" spans="1:119" ht="15.75" thickBot="1">
      <c r="A71" s="12"/>
      <c r="B71" s="25">
        <v>381</v>
      </c>
      <c r="C71" s="20" t="s">
        <v>76</v>
      </c>
      <c r="D71" s="46">
        <v>5660845</v>
      </c>
      <c r="E71" s="46">
        <v>2905289</v>
      </c>
      <c r="F71" s="46">
        <v>0</v>
      </c>
      <c r="G71" s="46">
        <v>7914000</v>
      </c>
      <c r="H71" s="46">
        <v>0</v>
      </c>
      <c r="I71" s="46">
        <v>419954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16900088</v>
      </c>
      <c r="O71" s="47">
        <f>(N71/O$74)</f>
        <v>687.47052841394463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4">SUM(D5,D12,D16,D39,D54,D60,D70)</f>
        <v>49624657</v>
      </c>
      <c r="E72" s="15">
        <f t="shared" si="14"/>
        <v>9137436</v>
      </c>
      <c r="F72" s="15">
        <f t="shared" si="14"/>
        <v>0</v>
      </c>
      <c r="G72" s="15">
        <f t="shared" si="14"/>
        <v>15152941</v>
      </c>
      <c r="H72" s="15">
        <f t="shared" si="14"/>
        <v>0</v>
      </c>
      <c r="I72" s="15">
        <f t="shared" si="14"/>
        <v>38510202</v>
      </c>
      <c r="J72" s="15">
        <f t="shared" si="14"/>
        <v>8240478</v>
      </c>
      <c r="K72" s="15">
        <f t="shared" si="14"/>
        <v>20584374</v>
      </c>
      <c r="L72" s="15">
        <f t="shared" si="14"/>
        <v>0</v>
      </c>
      <c r="M72" s="15">
        <f t="shared" si="14"/>
        <v>14030118</v>
      </c>
      <c r="N72" s="15">
        <f>SUM(D72:M72)</f>
        <v>155280206</v>
      </c>
      <c r="O72" s="38">
        <f>(N72/O$74)</f>
        <v>6316.5686043200585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135</v>
      </c>
      <c r="M74" s="48"/>
      <c r="N74" s="48"/>
      <c r="O74" s="43">
        <v>24583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16642288</v>
      </c>
      <c r="E5" s="27">
        <f t="shared" si="0"/>
        <v>2193184</v>
      </c>
      <c r="F5" s="27">
        <f t="shared" si="0"/>
        <v>0</v>
      </c>
      <c r="G5" s="27">
        <f t="shared" si="0"/>
        <v>6742101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25577573</v>
      </c>
      <c r="O5" s="33">
        <f t="shared" ref="O5:O36" si="2">(N5/O$77)</f>
        <v>1039.4429633844029</v>
      </c>
      <c r="P5" s="6"/>
    </row>
    <row r="6" spans="1:133">
      <c r="A6" s="12"/>
      <c r="B6" s="25">
        <v>311</v>
      </c>
      <c r="C6" s="20" t="s">
        <v>3</v>
      </c>
      <c r="D6" s="46">
        <v>13719229</v>
      </c>
      <c r="E6" s="46">
        <v>709732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14428961</v>
      </c>
      <c r="O6" s="47">
        <f t="shared" si="2"/>
        <v>586.37627504368675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1062431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1062431</v>
      </c>
      <c r="O7" s="47">
        <f t="shared" si="2"/>
        <v>43.175966188482953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421021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421021</v>
      </c>
      <c r="O8" s="47">
        <f t="shared" si="2"/>
        <v>17.109806152720772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6742101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6742101</v>
      </c>
      <c r="O9" s="47">
        <f t="shared" si="2"/>
        <v>273.99118137115454</v>
      </c>
      <c r="P9" s="9"/>
    </row>
    <row r="10" spans="1:133">
      <c r="A10" s="12"/>
      <c r="B10" s="25">
        <v>315</v>
      </c>
      <c r="C10" s="20" t="s">
        <v>13</v>
      </c>
      <c r="D10" s="46">
        <v>1609600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1609600</v>
      </c>
      <c r="O10" s="47">
        <f t="shared" si="2"/>
        <v>65.412281058235465</v>
      </c>
      <c r="P10" s="9"/>
    </row>
    <row r="11" spans="1:133">
      <c r="A11" s="12"/>
      <c r="B11" s="25">
        <v>316</v>
      </c>
      <c r="C11" s="20" t="s">
        <v>14</v>
      </c>
      <c r="D11" s="46">
        <v>1313459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1313459</v>
      </c>
      <c r="O11" s="47">
        <f t="shared" si="2"/>
        <v>53.37745357012232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1882571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1882571</v>
      </c>
      <c r="O12" s="45">
        <f t="shared" si="2"/>
        <v>76.505506563173086</v>
      </c>
      <c r="P12" s="10"/>
    </row>
    <row r="13" spans="1:133">
      <c r="A13" s="12"/>
      <c r="B13" s="25">
        <v>322</v>
      </c>
      <c r="C13" s="20" t="s">
        <v>0</v>
      </c>
      <c r="D13" s="46">
        <v>1216511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1216511</v>
      </c>
      <c r="O13" s="47">
        <f t="shared" si="2"/>
        <v>49.437599057178851</v>
      </c>
      <c r="P13" s="9"/>
    </row>
    <row r="14" spans="1:133">
      <c r="A14" s="12"/>
      <c r="B14" s="25">
        <v>323.89999999999998</v>
      </c>
      <c r="C14" s="20" t="s">
        <v>16</v>
      </c>
      <c r="D14" s="46">
        <v>567945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567945</v>
      </c>
      <c r="O14" s="47">
        <f t="shared" si="2"/>
        <v>23.080627463729833</v>
      </c>
      <c r="P14" s="9"/>
    </row>
    <row r="15" spans="1:133">
      <c r="A15" s="12"/>
      <c r="B15" s="25">
        <v>329</v>
      </c>
      <c r="C15" s="20" t="s">
        <v>17</v>
      </c>
      <c r="D15" s="46">
        <v>98115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98115</v>
      </c>
      <c r="O15" s="47">
        <f t="shared" si="2"/>
        <v>3.9872800422643961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SUM(D17:D40)</f>
        <v>7164508</v>
      </c>
      <c r="E16" s="32">
        <f t="shared" si="4"/>
        <v>6275741</v>
      </c>
      <c r="F16" s="32">
        <f t="shared" si="4"/>
        <v>0</v>
      </c>
      <c r="G16" s="32">
        <f t="shared" si="4"/>
        <v>777701</v>
      </c>
      <c r="H16" s="32">
        <f t="shared" si="4"/>
        <v>0</v>
      </c>
      <c r="I16" s="32">
        <f t="shared" si="4"/>
        <v>2710195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7388348</v>
      </c>
      <c r="N16" s="44">
        <f t="shared" si="1"/>
        <v>24316493</v>
      </c>
      <c r="O16" s="45">
        <f t="shared" si="2"/>
        <v>988.19413175112777</v>
      </c>
      <c r="P16" s="10"/>
    </row>
    <row r="17" spans="1:16">
      <c r="A17" s="12"/>
      <c r="B17" s="25">
        <v>331.2</v>
      </c>
      <c r="C17" s="20" t="s">
        <v>18</v>
      </c>
      <c r="D17" s="46">
        <v>558041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558041</v>
      </c>
      <c r="O17" s="47">
        <f t="shared" si="2"/>
        <v>22.67814036656236</v>
      </c>
      <c r="P17" s="9"/>
    </row>
    <row r="18" spans="1:16">
      <c r="A18" s="12"/>
      <c r="B18" s="25">
        <v>331.35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824161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824161</v>
      </c>
      <c r="O18" s="47">
        <f t="shared" si="2"/>
        <v>33.492949160807903</v>
      </c>
      <c r="P18" s="9"/>
    </row>
    <row r="19" spans="1:16">
      <c r="A19" s="12"/>
      <c r="B19" s="25">
        <v>331.42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288666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288666</v>
      </c>
      <c r="O19" s="47">
        <f t="shared" si="2"/>
        <v>11.731052139635063</v>
      </c>
      <c r="P19" s="9"/>
    </row>
    <row r="20" spans="1:16">
      <c r="A20" s="12"/>
      <c r="B20" s="25">
        <v>331.5</v>
      </c>
      <c r="C20" s="20" t="s">
        <v>20</v>
      </c>
      <c r="D20" s="46">
        <v>14888</v>
      </c>
      <c r="E20" s="46">
        <v>3304833</v>
      </c>
      <c r="F20" s="46">
        <v>0</v>
      </c>
      <c r="G20" s="46">
        <v>0</v>
      </c>
      <c r="H20" s="46">
        <v>0</v>
      </c>
      <c r="I20" s="46">
        <v>582145</v>
      </c>
      <c r="J20" s="46">
        <v>0</v>
      </c>
      <c r="K20" s="46">
        <v>0</v>
      </c>
      <c r="L20" s="46">
        <v>0</v>
      </c>
      <c r="M20" s="46">
        <v>7388348</v>
      </c>
      <c r="N20" s="46">
        <f t="shared" si="5"/>
        <v>11290214</v>
      </c>
      <c r="O20" s="47">
        <f t="shared" si="2"/>
        <v>458.82122973137723</v>
      </c>
      <c r="P20" s="9"/>
    </row>
    <row r="21" spans="1:16">
      <c r="A21" s="12"/>
      <c r="B21" s="25">
        <v>331.69</v>
      </c>
      <c r="C21" s="20" t="s">
        <v>87</v>
      </c>
      <c r="D21" s="46">
        <v>24477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24477</v>
      </c>
      <c r="O21" s="47">
        <f t="shared" si="2"/>
        <v>0.99471695046125086</v>
      </c>
      <c r="P21" s="9"/>
    </row>
    <row r="22" spans="1:16">
      <c r="A22" s="12"/>
      <c r="B22" s="25">
        <v>331.9</v>
      </c>
      <c r="C22" s="20" t="s">
        <v>89</v>
      </c>
      <c r="D22" s="46">
        <v>10140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10140</v>
      </c>
      <c r="O22" s="47">
        <f t="shared" si="2"/>
        <v>0.41207786402243263</v>
      </c>
      <c r="P22" s="9"/>
    </row>
    <row r="23" spans="1:16">
      <c r="A23" s="12"/>
      <c r="B23" s="25">
        <v>334.2</v>
      </c>
      <c r="C23" s="20" t="s">
        <v>90</v>
      </c>
      <c r="D23" s="46">
        <v>30740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30740</v>
      </c>
      <c r="O23" s="47">
        <f t="shared" si="2"/>
        <v>1.2492380217011418</v>
      </c>
      <c r="P23" s="9"/>
    </row>
    <row r="24" spans="1:16">
      <c r="A24" s="12"/>
      <c r="B24" s="25">
        <v>334.39</v>
      </c>
      <c r="C24" s="20" t="s">
        <v>26</v>
      </c>
      <c r="D24" s="46">
        <v>0</v>
      </c>
      <c r="E24" s="46">
        <v>1000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6">SUM(D24:M24)</f>
        <v>1000</v>
      </c>
      <c r="O24" s="47">
        <f t="shared" si="2"/>
        <v>4.0638842605762587E-2</v>
      </c>
      <c r="P24" s="9"/>
    </row>
    <row r="25" spans="1:16">
      <c r="A25" s="12"/>
      <c r="B25" s="25">
        <v>334.42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729985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729985</v>
      </c>
      <c r="O25" s="47">
        <f t="shared" si="2"/>
        <v>29.665745519567604</v>
      </c>
      <c r="P25" s="9"/>
    </row>
    <row r="26" spans="1:16">
      <c r="A26" s="12"/>
      <c r="B26" s="25">
        <v>334.49</v>
      </c>
      <c r="C26" s="20" t="s">
        <v>28</v>
      </c>
      <c r="D26" s="46">
        <v>0</v>
      </c>
      <c r="E26" s="46">
        <v>2773657</v>
      </c>
      <c r="F26" s="46">
        <v>0</v>
      </c>
      <c r="G26" s="46">
        <v>9394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2783051</v>
      </c>
      <c r="O26" s="47">
        <f t="shared" si="2"/>
        <v>113.09997155281017</v>
      </c>
      <c r="P26" s="9"/>
    </row>
    <row r="27" spans="1:16">
      <c r="A27" s="12"/>
      <c r="B27" s="25">
        <v>334.5</v>
      </c>
      <c r="C27" s="20" t="s">
        <v>29</v>
      </c>
      <c r="D27" s="46">
        <v>1631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1631</v>
      </c>
      <c r="O27" s="47">
        <f t="shared" si="2"/>
        <v>6.628195228999878E-2</v>
      </c>
      <c r="P27" s="9"/>
    </row>
    <row r="28" spans="1:16">
      <c r="A28" s="12"/>
      <c r="B28" s="25">
        <v>334.7</v>
      </c>
      <c r="C28" s="20" t="s">
        <v>30</v>
      </c>
      <c r="D28" s="46">
        <v>0</v>
      </c>
      <c r="E28" s="46">
        <v>0</v>
      </c>
      <c r="F28" s="46">
        <v>0</v>
      </c>
      <c r="G28" s="46">
        <v>744236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744236</v>
      </c>
      <c r="O28" s="47">
        <f t="shared" si="2"/>
        <v>30.244889665542324</v>
      </c>
      <c r="P28" s="9"/>
    </row>
    <row r="29" spans="1:16">
      <c r="A29" s="12"/>
      <c r="B29" s="25">
        <v>334.9</v>
      </c>
      <c r="C29" s="20" t="s">
        <v>31</v>
      </c>
      <c r="D29" s="46">
        <v>76763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76763</v>
      </c>
      <c r="O29" s="47">
        <f t="shared" si="2"/>
        <v>3.1195594749461537</v>
      </c>
      <c r="P29" s="9"/>
    </row>
    <row r="30" spans="1:16">
      <c r="A30" s="12"/>
      <c r="B30" s="25">
        <v>335.12</v>
      </c>
      <c r="C30" s="20" t="s">
        <v>32</v>
      </c>
      <c r="D30" s="46">
        <v>1057723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1057723</v>
      </c>
      <c r="O30" s="47">
        <f t="shared" si="2"/>
        <v>42.984638517495021</v>
      </c>
      <c r="P30" s="9"/>
    </row>
    <row r="31" spans="1:16">
      <c r="A31" s="12"/>
      <c r="B31" s="25">
        <v>335.14</v>
      </c>
      <c r="C31" s="20" t="s">
        <v>33</v>
      </c>
      <c r="D31" s="46">
        <v>7316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7316</v>
      </c>
      <c r="O31" s="47">
        <f t="shared" si="2"/>
        <v>0.29731377250375907</v>
      </c>
      <c r="P31" s="9"/>
    </row>
    <row r="32" spans="1:16">
      <c r="A32" s="12"/>
      <c r="B32" s="25">
        <v>335.15</v>
      </c>
      <c r="C32" s="20" t="s">
        <v>34</v>
      </c>
      <c r="D32" s="46">
        <v>72447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72447</v>
      </c>
      <c r="O32" s="47">
        <f t="shared" si="2"/>
        <v>2.9441622302596824</v>
      </c>
      <c r="P32" s="9"/>
    </row>
    <row r="33" spans="1:16">
      <c r="A33" s="12"/>
      <c r="B33" s="25">
        <v>335.18</v>
      </c>
      <c r="C33" s="20" t="s">
        <v>35</v>
      </c>
      <c r="D33" s="46">
        <v>3617422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3617422</v>
      </c>
      <c r="O33" s="47">
        <f t="shared" si="2"/>
        <v>147.00784329662292</v>
      </c>
      <c r="P33" s="9"/>
    </row>
    <row r="34" spans="1:16">
      <c r="A34" s="12"/>
      <c r="B34" s="25">
        <v>335.29</v>
      </c>
      <c r="C34" s="20" t="s">
        <v>36</v>
      </c>
      <c r="D34" s="46">
        <v>651466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651466</v>
      </c>
      <c r="O34" s="47">
        <f t="shared" si="2"/>
        <v>26.474824237005731</v>
      </c>
      <c r="P34" s="9"/>
    </row>
    <row r="35" spans="1:16">
      <c r="A35" s="12"/>
      <c r="B35" s="25">
        <v>335.49</v>
      </c>
      <c r="C35" s="20" t="s">
        <v>37</v>
      </c>
      <c r="D35" s="46">
        <v>44695</v>
      </c>
      <c r="E35" s="46">
        <v>0</v>
      </c>
      <c r="F35" s="46">
        <v>0</v>
      </c>
      <c r="G35" s="46">
        <v>0</v>
      </c>
      <c r="H35" s="46">
        <v>0</v>
      </c>
      <c r="I35" s="46">
        <v>24536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69231</v>
      </c>
      <c r="O35" s="47">
        <f t="shared" si="2"/>
        <v>2.8134677124395497</v>
      </c>
      <c r="P35" s="9"/>
    </row>
    <row r="36" spans="1:16">
      <c r="A36" s="12"/>
      <c r="B36" s="25">
        <v>335.7</v>
      </c>
      <c r="C36" s="20" t="s">
        <v>38</v>
      </c>
      <c r="D36" s="46">
        <v>0</v>
      </c>
      <c r="E36" s="46">
        <v>196251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196251</v>
      </c>
      <c r="O36" s="47">
        <f t="shared" si="2"/>
        <v>7.9754135002235138</v>
      </c>
      <c r="P36" s="9"/>
    </row>
    <row r="37" spans="1:16">
      <c r="A37" s="12"/>
      <c r="B37" s="25">
        <v>337.4</v>
      </c>
      <c r="C37" s="20" t="s">
        <v>92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260702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260702</v>
      </c>
      <c r="O37" s="47">
        <f t="shared" ref="O37:O68" si="7">(N37/O$77)</f>
        <v>10.594627545007517</v>
      </c>
      <c r="P37" s="9"/>
    </row>
    <row r="38" spans="1:16">
      <c r="A38" s="12"/>
      <c r="B38" s="25">
        <v>337.7</v>
      </c>
      <c r="C38" s="20" t="s">
        <v>39</v>
      </c>
      <c r="D38" s="46">
        <v>461847</v>
      </c>
      <c r="E38" s="46">
        <v>0</v>
      </c>
      <c r="F38" s="46">
        <v>0</v>
      </c>
      <c r="G38" s="46">
        <v>24071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485918</v>
      </c>
      <c r="O38" s="47">
        <f t="shared" si="7"/>
        <v>19.747145121306946</v>
      </c>
      <c r="P38" s="9"/>
    </row>
    <row r="39" spans="1:16">
      <c r="A39" s="12"/>
      <c r="B39" s="25">
        <v>338</v>
      </c>
      <c r="C39" s="20" t="s">
        <v>40</v>
      </c>
      <c r="D39" s="46">
        <v>111327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111327</v>
      </c>
      <c r="O39" s="47">
        <f t="shared" si="7"/>
        <v>4.5242004307717316</v>
      </c>
      <c r="P39" s="9"/>
    </row>
    <row r="40" spans="1:16">
      <c r="A40" s="12"/>
      <c r="B40" s="25">
        <v>339</v>
      </c>
      <c r="C40" s="20" t="s">
        <v>41</v>
      </c>
      <c r="D40" s="46">
        <v>423585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423585</v>
      </c>
      <c r="O40" s="47">
        <f t="shared" si="7"/>
        <v>17.214004145161947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SUM(D42:D56)</f>
        <v>6619211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30491792</v>
      </c>
      <c r="J41" s="32">
        <f t="shared" si="8"/>
        <v>7561882</v>
      </c>
      <c r="K41" s="32">
        <f t="shared" si="8"/>
        <v>0</v>
      </c>
      <c r="L41" s="32">
        <f t="shared" si="8"/>
        <v>0</v>
      </c>
      <c r="M41" s="32">
        <f t="shared" si="8"/>
        <v>6891150</v>
      </c>
      <c r="N41" s="32">
        <f>SUM(D41:M41)</f>
        <v>51564035</v>
      </c>
      <c r="O41" s="45">
        <f t="shared" si="7"/>
        <v>2095.5027024830333</v>
      </c>
      <c r="P41" s="10"/>
    </row>
    <row r="42" spans="1:16">
      <c r="A42" s="12"/>
      <c r="B42" s="25">
        <v>341.2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7561882</v>
      </c>
      <c r="K42" s="46">
        <v>0</v>
      </c>
      <c r="L42" s="46">
        <v>0</v>
      </c>
      <c r="M42" s="46">
        <v>0</v>
      </c>
      <c r="N42" s="46">
        <f t="shared" ref="N42:N56" si="9">SUM(D42:M42)</f>
        <v>7561882</v>
      </c>
      <c r="O42" s="47">
        <f t="shared" si="7"/>
        <v>307.3061324013492</v>
      </c>
      <c r="P42" s="9"/>
    </row>
    <row r="43" spans="1:16">
      <c r="A43" s="12"/>
      <c r="B43" s="25">
        <v>341.9</v>
      </c>
      <c r="C43" s="20" t="s">
        <v>50</v>
      </c>
      <c r="D43" s="46">
        <v>169288</v>
      </c>
      <c r="E43" s="46">
        <v>0</v>
      </c>
      <c r="F43" s="46">
        <v>0</v>
      </c>
      <c r="G43" s="46">
        <v>0</v>
      </c>
      <c r="H43" s="46">
        <v>0</v>
      </c>
      <c r="I43" s="46">
        <v>950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170238</v>
      </c>
      <c r="O43" s="47">
        <f t="shared" si="7"/>
        <v>6.918275287519811</v>
      </c>
      <c r="P43" s="9"/>
    </row>
    <row r="44" spans="1:16">
      <c r="A44" s="12"/>
      <c r="B44" s="25">
        <v>342.2</v>
      </c>
      <c r="C44" s="20" t="s">
        <v>51</v>
      </c>
      <c r="D44" s="46">
        <v>86435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86435</v>
      </c>
      <c r="O44" s="47">
        <f t="shared" si="7"/>
        <v>3.5126183606290895</v>
      </c>
      <c r="P44" s="9"/>
    </row>
    <row r="45" spans="1:16">
      <c r="A45" s="12"/>
      <c r="B45" s="25">
        <v>342.9</v>
      </c>
      <c r="C45" s="20" t="s">
        <v>52</v>
      </c>
      <c r="D45" s="46">
        <v>50066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50066</v>
      </c>
      <c r="O45" s="47">
        <f t="shared" si="7"/>
        <v>2.0346242939001096</v>
      </c>
      <c r="P45" s="9"/>
    </row>
    <row r="46" spans="1:16">
      <c r="A46" s="12"/>
      <c r="B46" s="25">
        <v>343.4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9186578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9186578</v>
      </c>
      <c r="O46" s="47">
        <f t="shared" si="7"/>
        <v>373.33189742756127</v>
      </c>
      <c r="P46" s="9"/>
    </row>
    <row r="47" spans="1:16">
      <c r="A47" s="12"/>
      <c r="B47" s="25">
        <v>343.5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11639473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11639473</v>
      </c>
      <c r="O47" s="47">
        <f t="shared" si="7"/>
        <v>473.01471126102331</v>
      </c>
      <c r="P47" s="9"/>
    </row>
    <row r="48" spans="1:16">
      <c r="A48" s="12"/>
      <c r="B48" s="25">
        <v>343.7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2467541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2467541</v>
      </c>
      <c r="O48" s="47">
        <f t="shared" si="7"/>
        <v>100.27801032226603</v>
      </c>
      <c r="P48" s="9"/>
    </row>
    <row r="49" spans="1:16">
      <c r="A49" s="12"/>
      <c r="B49" s="25">
        <v>343.8</v>
      </c>
      <c r="C49" s="20" t="s">
        <v>56</v>
      </c>
      <c r="D49" s="46">
        <v>68893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68893</v>
      </c>
      <c r="O49" s="47">
        <f t="shared" si="7"/>
        <v>2.7997317836388018</v>
      </c>
      <c r="P49" s="9"/>
    </row>
    <row r="50" spans="1:16">
      <c r="A50" s="12"/>
      <c r="B50" s="25">
        <v>343.9</v>
      </c>
      <c r="C50" s="20" t="s">
        <v>57</v>
      </c>
      <c r="D50" s="46">
        <v>9450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9450</v>
      </c>
      <c r="O50" s="47">
        <f t="shared" si="7"/>
        <v>0.38403706262445647</v>
      </c>
      <c r="P50" s="9"/>
    </row>
    <row r="51" spans="1:16">
      <c r="A51" s="12"/>
      <c r="B51" s="25">
        <v>344.2</v>
      </c>
      <c r="C51" s="20" t="s">
        <v>58</v>
      </c>
      <c r="D51" s="46">
        <v>3158252</v>
      </c>
      <c r="E51" s="46">
        <v>0</v>
      </c>
      <c r="F51" s="46">
        <v>0</v>
      </c>
      <c r="G51" s="46">
        <v>0</v>
      </c>
      <c r="H51" s="46">
        <v>0</v>
      </c>
      <c r="I51" s="46">
        <v>215876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3374128</v>
      </c>
      <c r="O51" s="47">
        <f t="shared" si="7"/>
        <v>137.1206567236965</v>
      </c>
      <c r="P51" s="9"/>
    </row>
    <row r="52" spans="1:16">
      <c r="A52" s="12"/>
      <c r="B52" s="25">
        <v>344.3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678642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678642</v>
      </c>
      <c r="O52" s="47">
        <f t="shared" si="7"/>
        <v>27.579225423659935</v>
      </c>
      <c r="P52" s="9"/>
    </row>
    <row r="53" spans="1:16">
      <c r="A53" s="12"/>
      <c r="B53" s="25">
        <v>344.5</v>
      </c>
      <c r="C53" s="20" t="s">
        <v>60</v>
      </c>
      <c r="D53" s="46">
        <v>3076477</v>
      </c>
      <c r="E53" s="46">
        <v>0</v>
      </c>
      <c r="F53" s="46">
        <v>0</v>
      </c>
      <c r="G53" s="46">
        <v>0</v>
      </c>
      <c r="H53" s="46">
        <v>0</v>
      </c>
      <c r="I53" s="46">
        <v>1163040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4239517</v>
      </c>
      <c r="O53" s="47">
        <f t="shared" si="7"/>
        <v>172.28906408745479</v>
      </c>
      <c r="P53" s="9"/>
    </row>
    <row r="54" spans="1:16">
      <c r="A54" s="12"/>
      <c r="B54" s="25">
        <v>345.1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6891150</v>
      </c>
      <c r="N54" s="46">
        <f t="shared" si="9"/>
        <v>6891150</v>
      </c>
      <c r="O54" s="47">
        <f t="shared" si="7"/>
        <v>280.04836022270086</v>
      </c>
      <c r="P54" s="9"/>
    </row>
    <row r="55" spans="1:16">
      <c r="A55" s="12"/>
      <c r="B55" s="25">
        <v>347.5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5139692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5139692</v>
      </c>
      <c r="O55" s="47">
        <f t="shared" si="7"/>
        <v>208.87113423009714</v>
      </c>
      <c r="P55" s="9"/>
    </row>
    <row r="56" spans="1:16">
      <c r="A56" s="12"/>
      <c r="B56" s="25">
        <v>349</v>
      </c>
      <c r="C56" s="20" t="s">
        <v>1</v>
      </c>
      <c r="D56" s="46">
        <v>350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350</v>
      </c>
      <c r="O56" s="47">
        <f t="shared" si="7"/>
        <v>1.4223594912016906E-2</v>
      </c>
      <c r="P56" s="9"/>
    </row>
    <row r="57" spans="1:16" ht="15.75">
      <c r="A57" s="29" t="s">
        <v>47</v>
      </c>
      <c r="B57" s="30"/>
      <c r="C57" s="31"/>
      <c r="D57" s="32">
        <f t="shared" ref="D57:M57" si="10">SUM(D58:D62)</f>
        <v>672932</v>
      </c>
      <c r="E57" s="32">
        <f t="shared" si="10"/>
        <v>43512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82567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4" si="11">SUM(D57:M57)</f>
        <v>799011</v>
      </c>
      <c r="O57" s="45">
        <f t="shared" si="7"/>
        <v>32.47088226927297</v>
      </c>
      <c r="P57" s="10"/>
    </row>
    <row r="58" spans="1:16">
      <c r="A58" s="13"/>
      <c r="B58" s="39">
        <v>351.1</v>
      </c>
      <c r="C58" s="21" t="s">
        <v>110</v>
      </c>
      <c r="D58" s="46">
        <v>90745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90745</v>
      </c>
      <c r="O58" s="47">
        <f t="shared" si="7"/>
        <v>3.6877717722599259</v>
      </c>
      <c r="P58" s="9"/>
    </row>
    <row r="59" spans="1:16">
      <c r="A59" s="13"/>
      <c r="B59" s="39">
        <v>351.9</v>
      </c>
      <c r="C59" s="21" t="s">
        <v>111</v>
      </c>
      <c r="D59" s="46">
        <v>7582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7582</v>
      </c>
      <c r="O59" s="47">
        <f t="shared" si="7"/>
        <v>0.30812370463689193</v>
      </c>
      <c r="P59" s="9"/>
    </row>
    <row r="60" spans="1:16">
      <c r="A60" s="13"/>
      <c r="B60" s="39">
        <v>354</v>
      </c>
      <c r="C60" s="21" t="s">
        <v>66</v>
      </c>
      <c r="D60" s="46">
        <v>574605</v>
      </c>
      <c r="E60" s="46">
        <v>0</v>
      </c>
      <c r="F60" s="46">
        <v>0</v>
      </c>
      <c r="G60" s="46">
        <v>0</v>
      </c>
      <c r="H60" s="46">
        <v>0</v>
      </c>
      <c r="I60" s="46">
        <v>82567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657172</v>
      </c>
      <c r="O60" s="47">
        <f t="shared" si="7"/>
        <v>26.706709472914213</v>
      </c>
      <c r="P60" s="9"/>
    </row>
    <row r="61" spans="1:16">
      <c r="A61" s="13"/>
      <c r="B61" s="39">
        <v>355</v>
      </c>
      <c r="C61" s="21" t="s">
        <v>97</v>
      </c>
      <c r="D61" s="46">
        <v>0</v>
      </c>
      <c r="E61" s="46">
        <v>19462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19462</v>
      </c>
      <c r="O61" s="47">
        <f t="shared" si="7"/>
        <v>0.79091315479335145</v>
      </c>
      <c r="P61" s="9"/>
    </row>
    <row r="62" spans="1:16">
      <c r="A62" s="13"/>
      <c r="B62" s="39">
        <v>356</v>
      </c>
      <c r="C62" s="21" t="s">
        <v>98</v>
      </c>
      <c r="D62" s="46">
        <v>0</v>
      </c>
      <c r="E62" s="46">
        <v>24050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24050</v>
      </c>
      <c r="O62" s="47">
        <f t="shared" si="7"/>
        <v>0.97736416466859022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SUM(D64:D72)</f>
        <v>2141275</v>
      </c>
      <c r="E63" s="32">
        <f t="shared" si="12"/>
        <v>1283600</v>
      </c>
      <c r="F63" s="32">
        <f t="shared" si="12"/>
        <v>0</v>
      </c>
      <c r="G63" s="32">
        <f t="shared" si="12"/>
        <v>181441</v>
      </c>
      <c r="H63" s="32">
        <f t="shared" si="12"/>
        <v>0</v>
      </c>
      <c r="I63" s="32">
        <f t="shared" si="12"/>
        <v>2711948</v>
      </c>
      <c r="J63" s="32">
        <f t="shared" si="12"/>
        <v>168701</v>
      </c>
      <c r="K63" s="32">
        <f t="shared" si="12"/>
        <v>20405689</v>
      </c>
      <c r="L63" s="32">
        <f t="shared" si="12"/>
        <v>0</v>
      </c>
      <c r="M63" s="32">
        <f t="shared" si="12"/>
        <v>931006</v>
      </c>
      <c r="N63" s="32">
        <f t="shared" si="11"/>
        <v>27823660</v>
      </c>
      <c r="O63" s="45">
        <f t="shared" si="7"/>
        <v>1130.7213394562523</v>
      </c>
      <c r="P63" s="10"/>
    </row>
    <row r="64" spans="1:16">
      <c r="A64" s="12"/>
      <c r="B64" s="25">
        <v>361.1</v>
      </c>
      <c r="C64" s="20" t="s">
        <v>68</v>
      </c>
      <c r="D64" s="46">
        <v>173919</v>
      </c>
      <c r="E64" s="46">
        <v>82074</v>
      </c>
      <c r="F64" s="46">
        <v>0</v>
      </c>
      <c r="G64" s="46">
        <v>181374</v>
      </c>
      <c r="H64" s="46">
        <v>0</v>
      </c>
      <c r="I64" s="46">
        <v>240919</v>
      </c>
      <c r="J64" s="46">
        <v>50767</v>
      </c>
      <c r="K64" s="46">
        <v>1706526</v>
      </c>
      <c r="L64" s="46">
        <v>0</v>
      </c>
      <c r="M64" s="46">
        <v>8289</v>
      </c>
      <c r="N64" s="46">
        <f t="shared" si="11"/>
        <v>2443868</v>
      </c>
      <c r="O64" s="47">
        <f t="shared" si="7"/>
        <v>99.315967001259807</v>
      </c>
      <c r="P64" s="9"/>
    </row>
    <row r="65" spans="1:119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1200621</v>
      </c>
      <c r="L65" s="46">
        <v>0</v>
      </c>
      <c r="M65" s="46">
        <v>0</v>
      </c>
      <c r="N65" s="46">
        <f t="shared" ref="N65:N72" si="13">SUM(D65:M65)</f>
        <v>1200621</v>
      </c>
      <c r="O65" s="47">
        <f t="shared" si="7"/>
        <v>48.791847848173283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12007396</v>
      </c>
      <c r="L66" s="46">
        <v>0</v>
      </c>
      <c r="M66" s="46">
        <v>0</v>
      </c>
      <c r="N66" s="46">
        <f t="shared" si="13"/>
        <v>12007396</v>
      </c>
      <c r="O66" s="47">
        <f t="shared" si="7"/>
        <v>487.96667614906329</v>
      </c>
      <c r="P66" s="9"/>
    </row>
    <row r="67" spans="1:119">
      <c r="A67" s="12"/>
      <c r="B67" s="25">
        <v>362</v>
      </c>
      <c r="C67" s="20" t="s">
        <v>71</v>
      </c>
      <c r="D67" s="46">
        <v>1921653</v>
      </c>
      <c r="E67" s="46">
        <v>820896</v>
      </c>
      <c r="F67" s="46">
        <v>0</v>
      </c>
      <c r="G67" s="46">
        <v>0</v>
      </c>
      <c r="H67" s="46">
        <v>0</v>
      </c>
      <c r="I67" s="46">
        <v>2335659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5078208</v>
      </c>
      <c r="O67" s="47">
        <f t="shared" si="7"/>
        <v>206.37249563132443</v>
      </c>
      <c r="P67" s="9"/>
    </row>
    <row r="68" spans="1:119">
      <c r="A68" s="12"/>
      <c r="B68" s="25">
        <v>365</v>
      </c>
      <c r="C68" s="20" t="s">
        <v>72</v>
      </c>
      <c r="D68" s="46">
        <v>19038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19038</v>
      </c>
      <c r="O68" s="47">
        <f t="shared" si="7"/>
        <v>0.77368228552850815</v>
      </c>
      <c r="P68" s="9"/>
    </row>
    <row r="69" spans="1:119">
      <c r="A69" s="12"/>
      <c r="B69" s="25">
        <v>366</v>
      </c>
      <c r="C69" s="20" t="s">
        <v>73</v>
      </c>
      <c r="D69" s="46">
        <v>4150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4150</v>
      </c>
      <c r="O69" s="47">
        <f t="shared" ref="O69:O75" si="14">(N69/O$77)</f>
        <v>0.16865119681391474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5491146</v>
      </c>
      <c r="L70" s="46">
        <v>0</v>
      </c>
      <c r="M70" s="46">
        <v>0</v>
      </c>
      <c r="N70" s="46">
        <f t="shared" si="13"/>
        <v>5491146</v>
      </c>
      <c r="O70" s="47">
        <f t="shared" si="14"/>
        <v>223.15381801926281</v>
      </c>
      <c r="P70" s="9"/>
    </row>
    <row r="71" spans="1:119">
      <c r="A71" s="12"/>
      <c r="B71" s="25">
        <v>369.3</v>
      </c>
      <c r="C71" s="20" t="s">
        <v>112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117934</v>
      </c>
      <c r="K71" s="46">
        <v>0</v>
      </c>
      <c r="L71" s="46">
        <v>0</v>
      </c>
      <c r="M71" s="46">
        <v>0</v>
      </c>
      <c r="N71" s="46">
        <f t="shared" si="13"/>
        <v>117934</v>
      </c>
      <c r="O71" s="47">
        <f t="shared" si="14"/>
        <v>4.7927012638680049</v>
      </c>
      <c r="P71" s="9"/>
    </row>
    <row r="72" spans="1:119">
      <c r="A72" s="12"/>
      <c r="B72" s="25">
        <v>369.9</v>
      </c>
      <c r="C72" s="20" t="s">
        <v>75</v>
      </c>
      <c r="D72" s="46">
        <v>22515</v>
      </c>
      <c r="E72" s="46">
        <v>380630</v>
      </c>
      <c r="F72" s="46">
        <v>0</v>
      </c>
      <c r="G72" s="46">
        <v>67</v>
      </c>
      <c r="H72" s="46">
        <v>0</v>
      </c>
      <c r="I72" s="46">
        <v>135370</v>
      </c>
      <c r="J72" s="46">
        <v>0</v>
      </c>
      <c r="K72" s="46">
        <v>0</v>
      </c>
      <c r="L72" s="46">
        <v>0</v>
      </c>
      <c r="M72" s="46">
        <v>922717</v>
      </c>
      <c r="N72" s="46">
        <f t="shared" si="13"/>
        <v>1461299</v>
      </c>
      <c r="O72" s="47">
        <f t="shared" si="14"/>
        <v>59.385500060958265</v>
      </c>
      <c r="P72" s="9"/>
    </row>
    <row r="73" spans="1:119" ht="15.75">
      <c r="A73" s="29" t="s">
        <v>48</v>
      </c>
      <c r="B73" s="30"/>
      <c r="C73" s="31"/>
      <c r="D73" s="32">
        <f t="shared" ref="D73:M73" si="15">SUM(D74:D74)</f>
        <v>5575170</v>
      </c>
      <c r="E73" s="32">
        <f t="shared" si="15"/>
        <v>607050</v>
      </c>
      <c r="F73" s="32">
        <f t="shared" si="15"/>
        <v>0</v>
      </c>
      <c r="G73" s="32">
        <f t="shared" si="15"/>
        <v>0</v>
      </c>
      <c r="H73" s="32">
        <f t="shared" si="15"/>
        <v>0</v>
      </c>
      <c r="I73" s="32">
        <f t="shared" si="15"/>
        <v>659850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6842070</v>
      </c>
      <c r="O73" s="45">
        <f t="shared" si="14"/>
        <v>278.05380582761001</v>
      </c>
      <c r="P73" s="9"/>
    </row>
    <row r="74" spans="1:119" ht="15.75" thickBot="1">
      <c r="A74" s="12"/>
      <c r="B74" s="25">
        <v>381</v>
      </c>
      <c r="C74" s="20" t="s">
        <v>76</v>
      </c>
      <c r="D74" s="46">
        <v>5575170</v>
      </c>
      <c r="E74" s="46">
        <v>607050</v>
      </c>
      <c r="F74" s="46">
        <v>0</v>
      </c>
      <c r="G74" s="46">
        <v>0</v>
      </c>
      <c r="H74" s="46">
        <v>0</v>
      </c>
      <c r="I74" s="46">
        <v>659850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6842070</v>
      </c>
      <c r="O74" s="47">
        <f t="shared" si="14"/>
        <v>278.05380582761001</v>
      </c>
      <c r="P74" s="9"/>
    </row>
    <row r="75" spans="1:119" ht="16.5" thickBot="1">
      <c r="A75" s="14" t="s">
        <v>64</v>
      </c>
      <c r="B75" s="23"/>
      <c r="C75" s="22"/>
      <c r="D75" s="15">
        <f t="shared" ref="D75:M75" si="16">SUM(D5,D12,D16,D41,D57,D63,D73)</f>
        <v>40697955</v>
      </c>
      <c r="E75" s="15">
        <f t="shared" si="16"/>
        <v>10403087</v>
      </c>
      <c r="F75" s="15">
        <f t="shared" si="16"/>
        <v>0</v>
      </c>
      <c r="G75" s="15">
        <f t="shared" si="16"/>
        <v>7701243</v>
      </c>
      <c r="H75" s="15">
        <f t="shared" si="16"/>
        <v>0</v>
      </c>
      <c r="I75" s="15">
        <f t="shared" si="16"/>
        <v>36656352</v>
      </c>
      <c r="J75" s="15">
        <f t="shared" si="16"/>
        <v>7730583</v>
      </c>
      <c r="K75" s="15">
        <f t="shared" si="16"/>
        <v>20405689</v>
      </c>
      <c r="L75" s="15">
        <f t="shared" si="16"/>
        <v>0</v>
      </c>
      <c r="M75" s="15">
        <f t="shared" si="16"/>
        <v>15210504</v>
      </c>
      <c r="N75" s="15">
        <f>SUM(D75:M75)</f>
        <v>138805413</v>
      </c>
      <c r="O75" s="38">
        <f t="shared" si="14"/>
        <v>5640.8913317348724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116</v>
      </c>
      <c r="M77" s="48"/>
      <c r="N77" s="48"/>
      <c r="O77" s="43">
        <v>24607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16906338</v>
      </c>
      <c r="E5" s="27">
        <f t="shared" si="0"/>
        <v>7743270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24649608</v>
      </c>
      <c r="O5" s="33">
        <f t="shared" ref="O5:O36" si="2">(N5/O$84)</f>
        <v>1000.9586615771948</v>
      </c>
      <c r="P5" s="6"/>
    </row>
    <row r="6" spans="1:133">
      <c r="A6" s="12"/>
      <c r="B6" s="25">
        <v>311</v>
      </c>
      <c r="C6" s="20" t="s">
        <v>3</v>
      </c>
      <c r="D6" s="46">
        <v>14056763</v>
      </c>
      <c r="E6" s="46">
        <v>759609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14816372</v>
      </c>
      <c r="O6" s="47">
        <f t="shared" si="2"/>
        <v>601.65564850158364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969538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969538</v>
      </c>
      <c r="O7" s="47">
        <f t="shared" si="2"/>
        <v>39.370502720701694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385039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385039</v>
      </c>
      <c r="O8" s="47">
        <f t="shared" si="2"/>
        <v>15.63546658003736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5629084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5629084</v>
      </c>
      <c r="O9" s="47">
        <f t="shared" si="2"/>
        <v>228.58296109802649</v>
      </c>
      <c r="P9" s="9"/>
    </row>
    <row r="10" spans="1:133">
      <c r="A10" s="12"/>
      <c r="B10" s="25">
        <v>315</v>
      </c>
      <c r="C10" s="20" t="s">
        <v>13</v>
      </c>
      <c r="D10" s="46">
        <v>1613435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1613435</v>
      </c>
      <c r="O10" s="47">
        <f t="shared" si="2"/>
        <v>65.517542434824975</v>
      </c>
      <c r="P10" s="9"/>
    </row>
    <row r="11" spans="1:133">
      <c r="A11" s="12"/>
      <c r="B11" s="25">
        <v>316</v>
      </c>
      <c r="C11" s="20" t="s">
        <v>14</v>
      </c>
      <c r="D11" s="46">
        <v>1236140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1236140</v>
      </c>
      <c r="O11" s="47">
        <f t="shared" si="2"/>
        <v>50.196540242020632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1219646</v>
      </c>
      <c r="E12" s="32">
        <f t="shared" si="3"/>
        <v>233778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1453424</v>
      </c>
      <c r="O12" s="45">
        <f t="shared" si="2"/>
        <v>59.019897669130188</v>
      </c>
      <c r="P12" s="10"/>
    </row>
    <row r="13" spans="1:133">
      <c r="A13" s="12"/>
      <c r="B13" s="25">
        <v>322</v>
      </c>
      <c r="C13" s="20" t="s">
        <v>0</v>
      </c>
      <c r="D13" s="46">
        <v>1159187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1159187</v>
      </c>
      <c r="O13" s="47">
        <f t="shared" si="2"/>
        <v>47.071672216356696</v>
      </c>
      <c r="P13" s="9"/>
    </row>
    <row r="14" spans="1:133">
      <c r="A14" s="12"/>
      <c r="B14" s="25">
        <v>323.89999999999998</v>
      </c>
      <c r="C14" s="20" t="s">
        <v>16</v>
      </c>
      <c r="D14" s="46">
        <v>47274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47274</v>
      </c>
      <c r="O14" s="47">
        <f t="shared" si="2"/>
        <v>1.9196783886948754</v>
      </c>
      <c r="P14" s="9"/>
    </row>
    <row r="15" spans="1:133">
      <c r="A15" s="12"/>
      <c r="B15" s="25">
        <v>324.32</v>
      </c>
      <c r="C15" s="20" t="s">
        <v>105</v>
      </c>
      <c r="D15" s="46">
        <v>0</v>
      </c>
      <c r="E15" s="46">
        <v>233778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233778</v>
      </c>
      <c r="O15" s="47">
        <f t="shared" si="2"/>
        <v>9.4931373345244872</v>
      </c>
      <c r="P15" s="9"/>
    </row>
    <row r="16" spans="1:133">
      <c r="A16" s="12"/>
      <c r="B16" s="25">
        <v>329</v>
      </c>
      <c r="C16" s="20" t="s">
        <v>17</v>
      </c>
      <c r="D16" s="46">
        <v>13185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13185</v>
      </c>
      <c r="O16" s="47">
        <f t="shared" si="2"/>
        <v>0.5354097295541298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SUM(D18:D43)</f>
        <v>6670740</v>
      </c>
      <c r="E17" s="32">
        <f t="shared" si="4"/>
        <v>6045933</v>
      </c>
      <c r="F17" s="32">
        <f t="shared" si="4"/>
        <v>0</v>
      </c>
      <c r="G17" s="32">
        <f t="shared" si="4"/>
        <v>13446</v>
      </c>
      <c r="H17" s="32">
        <f t="shared" si="4"/>
        <v>0</v>
      </c>
      <c r="I17" s="32">
        <f t="shared" si="4"/>
        <v>4035640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7391720</v>
      </c>
      <c r="N17" s="44">
        <f t="shared" si="1"/>
        <v>24157479</v>
      </c>
      <c r="O17" s="45">
        <f t="shared" si="2"/>
        <v>980.97453910501099</v>
      </c>
      <c r="P17" s="10"/>
    </row>
    <row r="18" spans="1:16">
      <c r="A18" s="12"/>
      <c r="B18" s="25">
        <v>331.2</v>
      </c>
      <c r="C18" s="20" t="s">
        <v>18</v>
      </c>
      <c r="D18" s="46">
        <v>281110</v>
      </c>
      <c r="E18" s="46">
        <v>128542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409652</v>
      </c>
      <c r="O18" s="47">
        <f t="shared" si="2"/>
        <v>16.63493868269309</v>
      </c>
      <c r="P18" s="9"/>
    </row>
    <row r="19" spans="1:16">
      <c r="A19" s="12"/>
      <c r="B19" s="25">
        <v>331.35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1287228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1287228</v>
      </c>
      <c r="O19" s="47">
        <f t="shared" si="2"/>
        <v>52.271095590026803</v>
      </c>
      <c r="P19" s="9"/>
    </row>
    <row r="20" spans="1:16">
      <c r="A20" s="12"/>
      <c r="B20" s="25">
        <v>331.42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1289563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1289563</v>
      </c>
      <c r="O20" s="47">
        <f t="shared" si="2"/>
        <v>52.365914074555349</v>
      </c>
      <c r="P20" s="9"/>
    </row>
    <row r="21" spans="1:16">
      <c r="A21" s="12"/>
      <c r="B21" s="25">
        <v>331.5</v>
      </c>
      <c r="C21" s="20" t="s">
        <v>20</v>
      </c>
      <c r="D21" s="46">
        <v>7670</v>
      </c>
      <c r="E21" s="46">
        <v>2626926</v>
      </c>
      <c r="F21" s="46">
        <v>0</v>
      </c>
      <c r="G21" s="46">
        <v>0</v>
      </c>
      <c r="H21" s="46">
        <v>0</v>
      </c>
      <c r="I21" s="46">
        <v>219858</v>
      </c>
      <c r="J21" s="46">
        <v>0</v>
      </c>
      <c r="K21" s="46">
        <v>0</v>
      </c>
      <c r="L21" s="46">
        <v>0</v>
      </c>
      <c r="M21" s="46">
        <v>7344028</v>
      </c>
      <c r="N21" s="46">
        <f t="shared" si="5"/>
        <v>10198482</v>
      </c>
      <c r="O21" s="47">
        <f t="shared" si="2"/>
        <v>414.13473564525299</v>
      </c>
      <c r="P21" s="9"/>
    </row>
    <row r="22" spans="1:16">
      <c r="A22" s="12"/>
      <c r="B22" s="25">
        <v>331.69</v>
      </c>
      <c r="C22" s="20" t="s">
        <v>87</v>
      </c>
      <c r="D22" s="46">
        <v>72045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72045</v>
      </c>
      <c r="O22" s="47">
        <f t="shared" si="2"/>
        <v>2.9255664744578902</v>
      </c>
      <c r="P22" s="9"/>
    </row>
    <row r="23" spans="1:16">
      <c r="A23" s="12"/>
      <c r="B23" s="25">
        <v>331.9</v>
      </c>
      <c r="C23" s="20" t="s">
        <v>89</v>
      </c>
      <c r="D23" s="46">
        <v>5933</v>
      </c>
      <c r="E23" s="46">
        <v>0</v>
      </c>
      <c r="F23" s="46">
        <v>0</v>
      </c>
      <c r="G23" s="46">
        <v>0</v>
      </c>
      <c r="H23" s="46">
        <v>0</v>
      </c>
      <c r="I23" s="46">
        <v>16250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22183</v>
      </c>
      <c r="O23" s="47">
        <f t="shared" si="2"/>
        <v>0.90079590676520749</v>
      </c>
      <c r="P23" s="9"/>
    </row>
    <row r="24" spans="1:16">
      <c r="A24" s="12"/>
      <c r="B24" s="25">
        <v>334.2</v>
      </c>
      <c r="C24" s="20" t="s">
        <v>90</v>
      </c>
      <c r="D24" s="46">
        <v>100279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100279</v>
      </c>
      <c r="O24" s="47">
        <f t="shared" si="2"/>
        <v>4.0720782912369042</v>
      </c>
      <c r="P24" s="9"/>
    </row>
    <row r="25" spans="1:16">
      <c r="A25" s="12"/>
      <c r="B25" s="25">
        <v>334.36</v>
      </c>
      <c r="C25" s="20" t="s">
        <v>25</v>
      </c>
      <c r="D25" s="46">
        <v>0</v>
      </c>
      <c r="E25" s="46">
        <v>2968946</v>
      </c>
      <c r="F25" s="46">
        <v>0</v>
      </c>
      <c r="G25" s="46">
        <v>0</v>
      </c>
      <c r="H25" s="46">
        <v>0</v>
      </c>
      <c r="I25" s="46">
        <v>855737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6">SUM(D25:M25)</f>
        <v>3824683</v>
      </c>
      <c r="O25" s="47">
        <f t="shared" si="2"/>
        <v>155.31076910582311</v>
      </c>
      <c r="P25" s="9"/>
    </row>
    <row r="26" spans="1:16">
      <c r="A26" s="12"/>
      <c r="B26" s="25">
        <v>334.42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15179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15179</v>
      </c>
      <c r="O26" s="47">
        <f t="shared" si="2"/>
        <v>0.61638106066758713</v>
      </c>
      <c r="P26" s="9"/>
    </row>
    <row r="27" spans="1:16">
      <c r="A27" s="12"/>
      <c r="B27" s="25">
        <v>334.5</v>
      </c>
      <c r="C27" s="20" t="s">
        <v>29</v>
      </c>
      <c r="D27" s="46">
        <v>0</v>
      </c>
      <c r="E27" s="46">
        <v>35596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35596</v>
      </c>
      <c r="O27" s="47">
        <f t="shared" si="2"/>
        <v>1.4454641435880777</v>
      </c>
      <c r="P27" s="9"/>
    </row>
    <row r="28" spans="1:16">
      <c r="A28" s="12"/>
      <c r="B28" s="25">
        <v>334.69</v>
      </c>
      <c r="C28" s="20" t="s">
        <v>106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47692</v>
      </c>
      <c r="N28" s="46">
        <f t="shared" si="6"/>
        <v>47692</v>
      </c>
      <c r="O28" s="47">
        <f t="shared" si="2"/>
        <v>1.9366523186875659</v>
      </c>
      <c r="P28" s="9"/>
    </row>
    <row r="29" spans="1:16">
      <c r="A29" s="12"/>
      <c r="B29" s="25">
        <v>334.7</v>
      </c>
      <c r="C29" s="20" t="s">
        <v>30</v>
      </c>
      <c r="D29" s="46">
        <v>101213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101213</v>
      </c>
      <c r="O29" s="47">
        <f t="shared" si="2"/>
        <v>4.1100056850483231</v>
      </c>
      <c r="P29" s="9"/>
    </row>
    <row r="30" spans="1:16">
      <c r="A30" s="12"/>
      <c r="B30" s="25">
        <v>334.9</v>
      </c>
      <c r="C30" s="20" t="s">
        <v>31</v>
      </c>
      <c r="D30" s="46">
        <v>430185</v>
      </c>
      <c r="E30" s="46">
        <v>80476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510661</v>
      </c>
      <c r="O30" s="47">
        <f t="shared" si="2"/>
        <v>20.736660440185169</v>
      </c>
      <c r="P30" s="9"/>
    </row>
    <row r="31" spans="1:16">
      <c r="A31" s="12"/>
      <c r="B31" s="25">
        <v>335.12</v>
      </c>
      <c r="C31" s="20" t="s">
        <v>32</v>
      </c>
      <c r="D31" s="46">
        <v>1035631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1035631</v>
      </c>
      <c r="O31" s="47">
        <f t="shared" si="2"/>
        <v>42.05437342645984</v>
      </c>
      <c r="P31" s="9"/>
    </row>
    <row r="32" spans="1:16">
      <c r="A32" s="12"/>
      <c r="B32" s="25">
        <v>335.14</v>
      </c>
      <c r="C32" s="20" t="s">
        <v>33</v>
      </c>
      <c r="D32" s="46">
        <v>7876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7876</v>
      </c>
      <c r="O32" s="47">
        <f t="shared" si="2"/>
        <v>0.31982457565175021</v>
      </c>
      <c r="P32" s="9"/>
    </row>
    <row r="33" spans="1:16">
      <c r="A33" s="12"/>
      <c r="B33" s="25">
        <v>335.15</v>
      </c>
      <c r="C33" s="20" t="s">
        <v>34</v>
      </c>
      <c r="D33" s="46">
        <v>91351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91351</v>
      </c>
      <c r="O33" s="47">
        <f t="shared" si="2"/>
        <v>3.7095346381872818</v>
      </c>
      <c r="P33" s="9"/>
    </row>
    <row r="34" spans="1:16">
      <c r="A34" s="12"/>
      <c r="B34" s="25">
        <v>335.18</v>
      </c>
      <c r="C34" s="20" t="s">
        <v>35</v>
      </c>
      <c r="D34" s="46">
        <v>3033333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3033333</v>
      </c>
      <c r="O34" s="47">
        <f t="shared" si="2"/>
        <v>123.17603346057012</v>
      </c>
      <c r="P34" s="9"/>
    </row>
    <row r="35" spans="1:16">
      <c r="A35" s="12"/>
      <c r="B35" s="25">
        <v>335.21</v>
      </c>
      <c r="C35" s="20" t="s">
        <v>91</v>
      </c>
      <c r="D35" s="46">
        <v>9440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9440</v>
      </c>
      <c r="O35" s="47">
        <f t="shared" si="2"/>
        <v>0.38333468691626738</v>
      </c>
      <c r="P35" s="9"/>
    </row>
    <row r="36" spans="1:16">
      <c r="A36" s="12"/>
      <c r="B36" s="25">
        <v>335.29</v>
      </c>
      <c r="C36" s="20" t="s">
        <v>36</v>
      </c>
      <c r="D36" s="46">
        <v>530175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530175</v>
      </c>
      <c r="O36" s="47">
        <f t="shared" si="2"/>
        <v>21.529074961422886</v>
      </c>
      <c r="P36" s="9"/>
    </row>
    <row r="37" spans="1:16">
      <c r="A37" s="12"/>
      <c r="B37" s="25">
        <v>335.42</v>
      </c>
      <c r="C37" s="20" t="s">
        <v>107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14244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14244</v>
      </c>
      <c r="O37" s="47">
        <f t="shared" ref="O37:O68" si="7">(N37/O$84)</f>
        <v>0.57841305936814746</v>
      </c>
      <c r="P37" s="9"/>
    </row>
    <row r="38" spans="1:16">
      <c r="A38" s="12"/>
      <c r="B38" s="25">
        <v>335.49</v>
      </c>
      <c r="C38" s="20" t="s">
        <v>37</v>
      </c>
      <c r="D38" s="46">
        <v>10950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10950</v>
      </c>
      <c r="O38" s="47">
        <f t="shared" si="7"/>
        <v>0.4446519938276618</v>
      </c>
      <c r="P38" s="9"/>
    </row>
    <row r="39" spans="1:16">
      <c r="A39" s="12"/>
      <c r="B39" s="25">
        <v>335.7</v>
      </c>
      <c r="C39" s="20" t="s">
        <v>38</v>
      </c>
      <c r="D39" s="46">
        <v>0</v>
      </c>
      <c r="E39" s="46">
        <v>188947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188947</v>
      </c>
      <c r="O39" s="47">
        <f t="shared" si="7"/>
        <v>7.6726630390644033</v>
      </c>
      <c r="P39" s="9"/>
    </row>
    <row r="40" spans="1:16">
      <c r="A40" s="12"/>
      <c r="B40" s="25">
        <v>337.4</v>
      </c>
      <c r="C40" s="20" t="s">
        <v>92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170649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170649</v>
      </c>
      <c r="O40" s="47">
        <f t="shared" si="7"/>
        <v>6.9296272232599687</v>
      </c>
      <c r="P40" s="9"/>
    </row>
    <row r="41" spans="1:16">
      <c r="A41" s="12"/>
      <c r="B41" s="25">
        <v>337.7</v>
      </c>
      <c r="C41" s="20" t="s">
        <v>39</v>
      </c>
      <c r="D41" s="46">
        <v>318139</v>
      </c>
      <c r="E41" s="46">
        <v>16500</v>
      </c>
      <c r="F41" s="46">
        <v>0</v>
      </c>
      <c r="G41" s="46">
        <v>13446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348085</v>
      </c>
      <c r="O41" s="47">
        <f t="shared" si="7"/>
        <v>14.134857467717048</v>
      </c>
      <c r="P41" s="9"/>
    </row>
    <row r="42" spans="1:16">
      <c r="A42" s="12"/>
      <c r="B42" s="25">
        <v>338</v>
      </c>
      <c r="C42" s="20" t="s">
        <v>40</v>
      </c>
      <c r="D42" s="46">
        <v>111013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111013</v>
      </c>
      <c r="O42" s="47">
        <f t="shared" si="7"/>
        <v>4.5079590676520747</v>
      </c>
      <c r="P42" s="9"/>
    </row>
    <row r="43" spans="1:16">
      <c r="A43" s="12"/>
      <c r="B43" s="25">
        <v>339</v>
      </c>
      <c r="C43" s="20" t="s">
        <v>41</v>
      </c>
      <c r="D43" s="46">
        <v>524397</v>
      </c>
      <c r="E43" s="46">
        <v>0</v>
      </c>
      <c r="F43" s="46">
        <v>0</v>
      </c>
      <c r="G43" s="46">
        <v>0</v>
      </c>
      <c r="H43" s="46">
        <v>0</v>
      </c>
      <c r="I43" s="46">
        <v>166932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691329</v>
      </c>
      <c r="O43" s="47">
        <f t="shared" si="7"/>
        <v>28.073134085925446</v>
      </c>
      <c r="P43" s="9"/>
    </row>
    <row r="44" spans="1:16" ht="15.75">
      <c r="A44" s="29" t="s">
        <v>46</v>
      </c>
      <c r="B44" s="30"/>
      <c r="C44" s="31"/>
      <c r="D44" s="32">
        <f t="shared" ref="D44:M44" si="8">SUM(D45:D61)</f>
        <v>6919104</v>
      </c>
      <c r="E44" s="32">
        <f t="shared" si="8"/>
        <v>760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31183216</v>
      </c>
      <c r="J44" s="32">
        <f t="shared" si="8"/>
        <v>8320517</v>
      </c>
      <c r="K44" s="32">
        <f t="shared" si="8"/>
        <v>0</v>
      </c>
      <c r="L44" s="32">
        <f t="shared" si="8"/>
        <v>0</v>
      </c>
      <c r="M44" s="32">
        <f t="shared" si="8"/>
        <v>6740718</v>
      </c>
      <c r="N44" s="32">
        <f>SUM(D44:M44)</f>
        <v>53164315</v>
      </c>
      <c r="O44" s="45">
        <f t="shared" si="7"/>
        <v>2158.869284496061</v>
      </c>
      <c r="P44" s="10"/>
    </row>
    <row r="45" spans="1:16">
      <c r="A45" s="12"/>
      <c r="B45" s="25">
        <v>341.2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8320517</v>
      </c>
      <c r="K45" s="46">
        <v>0</v>
      </c>
      <c r="L45" s="46">
        <v>0</v>
      </c>
      <c r="M45" s="46">
        <v>0</v>
      </c>
      <c r="N45" s="46">
        <f t="shared" ref="N45:N61" si="9">SUM(D45:M45)</f>
        <v>8320517</v>
      </c>
      <c r="O45" s="47">
        <f t="shared" si="7"/>
        <v>337.87529440428813</v>
      </c>
      <c r="P45" s="9"/>
    </row>
    <row r="46" spans="1:16">
      <c r="A46" s="12"/>
      <c r="B46" s="25">
        <v>342.2</v>
      </c>
      <c r="C46" s="20" t="s">
        <v>51</v>
      </c>
      <c r="D46" s="46">
        <v>72528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72528</v>
      </c>
      <c r="O46" s="47">
        <f t="shared" si="7"/>
        <v>2.9451798911719322</v>
      </c>
      <c r="P46" s="9"/>
    </row>
    <row r="47" spans="1:16">
      <c r="A47" s="12"/>
      <c r="B47" s="25">
        <v>342.5</v>
      </c>
      <c r="C47" s="20" t="s">
        <v>108</v>
      </c>
      <c r="D47" s="46">
        <v>21067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21067</v>
      </c>
      <c r="O47" s="47">
        <f t="shared" si="7"/>
        <v>0.85547795013400474</v>
      </c>
      <c r="P47" s="9"/>
    </row>
    <row r="48" spans="1:16">
      <c r="A48" s="12"/>
      <c r="B48" s="25">
        <v>342.9</v>
      </c>
      <c r="C48" s="20" t="s">
        <v>52</v>
      </c>
      <c r="D48" s="46">
        <v>93464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93464</v>
      </c>
      <c r="O48" s="47">
        <f t="shared" si="7"/>
        <v>3.795338260375213</v>
      </c>
      <c r="P48" s="9"/>
    </row>
    <row r="49" spans="1:16">
      <c r="A49" s="12"/>
      <c r="B49" s="25">
        <v>343.4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9121942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9121942</v>
      </c>
      <c r="O49" s="47">
        <f t="shared" si="7"/>
        <v>370.41915049135059</v>
      </c>
      <c r="P49" s="9"/>
    </row>
    <row r="50" spans="1:16">
      <c r="A50" s="12"/>
      <c r="B50" s="25">
        <v>343.5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12717141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12717141</v>
      </c>
      <c r="O50" s="47">
        <f t="shared" si="7"/>
        <v>516.41115081621047</v>
      </c>
      <c r="P50" s="9"/>
    </row>
    <row r="51" spans="1:16">
      <c r="A51" s="12"/>
      <c r="B51" s="25">
        <v>343.7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2341966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2341966</v>
      </c>
      <c r="O51" s="47">
        <f t="shared" si="7"/>
        <v>95.101356290099901</v>
      </c>
      <c r="P51" s="9"/>
    </row>
    <row r="52" spans="1:16">
      <c r="A52" s="12"/>
      <c r="B52" s="25">
        <v>343.8</v>
      </c>
      <c r="C52" s="20" t="s">
        <v>56</v>
      </c>
      <c r="D52" s="46">
        <v>53671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53671</v>
      </c>
      <c r="O52" s="47">
        <f t="shared" si="7"/>
        <v>2.1794444895638754</v>
      </c>
      <c r="P52" s="9"/>
    </row>
    <row r="53" spans="1:16">
      <c r="A53" s="12"/>
      <c r="B53" s="25">
        <v>343.9</v>
      </c>
      <c r="C53" s="20" t="s">
        <v>57</v>
      </c>
      <c r="D53" s="46">
        <v>16929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16929</v>
      </c>
      <c r="O53" s="47">
        <f t="shared" si="7"/>
        <v>0.68744416470397141</v>
      </c>
      <c r="P53" s="9"/>
    </row>
    <row r="54" spans="1:16">
      <c r="A54" s="12"/>
      <c r="B54" s="25">
        <v>344.2</v>
      </c>
      <c r="C54" s="20" t="s">
        <v>58</v>
      </c>
      <c r="D54" s="46">
        <v>3589200</v>
      </c>
      <c r="E54" s="46">
        <v>0</v>
      </c>
      <c r="F54" s="46">
        <v>0</v>
      </c>
      <c r="G54" s="46">
        <v>0</v>
      </c>
      <c r="H54" s="46">
        <v>0</v>
      </c>
      <c r="I54" s="46">
        <v>231152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3820352</v>
      </c>
      <c r="O54" s="47">
        <f t="shared" si="7"/>
        <v>155.13489807520506</v>
      </c>
      <c r="P54" s="9"/>
    </row>
    <row r="55" spans="1:16">
      <c r="A55" s="12"/>
      <c r="B55" s="25">
        <v>344.3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616960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616960</v>
      </c>
      <c r="O55" s="47">
        <f t="shared" si="7"/>
        <v>25.053195809307237</v>
      </c>
      <c r="P55" s="9"/>
    </row>
    <row r="56" spans="1:16">
      <c r="A56" s="12"/>
      <c r="B56" s="25">
        <v>344.5</v>
      </c>
      <c r="C56" s="20" t="s">
        <v>60</v>
      </c>
      <c r="D56" s="46">
        <v>2933126</v>
      </c>
      <c r="E56" s="46">
        <v>0</v>
      </c>
      <c r="F56" s="46">
        <v>0</v>
      </c>
      <c r="G56" s="46">
        <v>0</v>
      </c>
      <c r="H56" s="46">
        <v>0</v>
      </c>
      <c r="I56" s="46">
        <v>1083602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4016728</v>
      </c>
      <c r="O56" s="47">
        <f t="shared" si="7"/>
        <v>163.10923414277593</v>
      </c>
      <c r="P56" s="9"/>
    </row>
    <row r="57" spans="1:16">
      <c r="A57" s="12"/>
      <c r="B57" s="25">
        <v>345.1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6740718</v>
      </c>
      <c r="N57" s="46">
        <f t="shared" si="9"/>
        <v>6740718</v>
      </c>
      <c r="O57" s="47">
        <f t="shared" si="7"/>
        <v>273.72362543653048</v>
      </c>
      <c r="P57" s="9"/>
    </row>
    <row r="58" spans="1:16">
      <c r="A58" s="12"/>
      <c r="B58" s="25">
        <v>347.2</v>
      </c>
      <c r="C58" s="20" t="s">
        <v>62</v>
      </c>
      <c r="D58" s="46">
        <v>1619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1619</v>
      </c>
      <c r="O58" s="47">
        <f t="shared" si="7"/>
        <v>6.5743523105660687E-2</v>
      </c>
      <c r="P58" s="9"/>
    </row>
    <row r="59" spans="1:16">
      <c r="A59" s="12"/>
      <c r="B59" s="25">
        <v>347.4</v>
      </c>
      <c r="C59" s="20" t="s">
        <v>109</v>
      </c>
      <c r="D59" s="46">
        <v>7500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7500</v>
      </c>
      <c r="O59" s="47">
        <f t="shared" si="7"/>
        <v>0.30455616015593273</v>
      </c>
      <c r="P59" s="9"/>
    </row>
    <row r="60" spans="1:16">
      <c r="A60" s="12"/>
      <c r="B60" s="25">
        <v>347.5</v>
      </c>
      <c r="C60" s="20" t="s">
        <v>63</v>
      </c>
      <c r="D60" s="46">
        <v>3600</v>
      </c>
      <c r="E60" s="46">
        <v>0</v>
      </c>
      <c r="F60" s="46">
        <v>0</v>
      </c>
      <c r="G60" s="46">
        <v>0</v>
      </c>
      <c r="H60" s="46">
        <v>0</v>
      </c>
      <c r="I60" s="46">
        <v>5070187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5073787</v>
      </c>
      <c r="O60" s="47">
        <f t="shared" si="7"/>
        <v>206.03374482254529</v>
      </c>
      <c r="P60" s="9"/>
    </row>
    <row r="61" spans="1:16">
      <c r="A61" s="12"/>
      <c r="B61" s="25">
        <v>349</v>
      </c>
      <c r="C61" s="20" t="s">
        <v>1</v>
      </c>
      <c r="D61" s="46">
        <v>126400</v>
      </c>
      <c r="E61" s="46">
        <v>760</v>
      </c>
      <c r="F61" s="46">
        <v>0</v>
      </c>
      <c r="G61" s="46">
        <v>0</v>
      </c>
      <c r="H61" s="46">
        <v>0</v>
      </c>
      <c r="I61" s="46">
        <v>266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127426</v>
      </c>
      <c r="O61" s="47">
        <f t="shared" si="7"/>
        <v>5.1744497685373183</v>
      </c>
      <c r="P61" s="9"/>
    </row>
    <row r="62" spans="1:16" ht="15.75">
      <c r="A62" s="29" t="s">
        <v>47</v>
      </c>
      <c r="B62" s="30"/>
      <c r="C62" s="31"/>
      <c r="D62" s="32">
        <f t="shared" ref="D62:M62" si="10">SUM(D63:D67)</f>
        <v>777366</v>
      </c>
      <c r="E62" s="32">
        <f t="shared" si="10"/>
        <v>100951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29283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9" si="11">SUM(D62:M62)</f>
        <v>907600</v>
      </c>
      <c r="O62" s="45">
        <f t="shared" si="7"/>
        <v>36.855356127669943</v>
      </c>
      <c r="P62" s="10"/>
    </row>
    <row r="63" spans="1:16">
      <c r="A63" s="13"/>
      <c r="B63" s="39">
        <v>351.1</v>
      </c>
      <c r="C63" s="21" t="s">
        <v>110</v>
      </c>
      <c r="D63" s="46">
        <v>80949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80949</v>
      </c>
      <c r="O63" s="47">
        <f t="shared" si="7"/>
        <v>3.2871355477950135</v>
      </c>
      <c r="P63" s="9"/>
    </row>
    <row r="64" spans="1:16">
      <c r="A64" s="13"/>
      <c r="B64" s="39">
        <v>351.9</v>
      </c>
      <c r="C64" s="21" t="s">
        <v>111</v>
      </c>
      <c r="D64" s="46">
        <v>9535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9535</v>
      </c>
      <c r="O64" s="47">
        <f t="shared" si="7"/>
        <v>0.38719239827824253</v>
      </c>
      <c r="P64" s="9"/>
    </row>
    <row r="65" spans="1:16">
      <c r="A65" s="13"/>
      <c r="B65" s="39">
        <v>354</v>
      </c>
      <c r="C65" s="21" t="s">
        <v>66</v>
      </c>
      <c r="D65" s="46">
        <v>686882</v>
      </c>
      <c r="E65" s="46">
        <v>0</v>
      </c>
      <c r="F65" s="46">
        <v>0</v>
      </c>
      <c r="G65" s="46">
        <v>0</v>
      </c>
      <c r="H65" s="46">
        <v>0</v>
      </c>
      <c r="I65" s="46">
        <v>29283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716165</v>
      </c>
      <c r="O65" s="47">
        <f t="shared" si="7"/>
        <v>29.081661658409811</v>
      </c>
      <c r="P65" s="9"/>
    </row>
    <row r="66" spans="1:16">
      <c r="A66" s="13"/>
      <c r="B66" s="39">
        <v>355</v>
      </c>
      <c r="C66" s="21" t="s">
        <v>97</v>
      </c>
      <c r="D66" s="46">
        <v>0</v>
      </c>
      <c r="E66" s="46">
        <v>73429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73429</v>
      </c>
      <c r="O66" s="47">
        <f t="shared" si="7"/>
        <v>2.9817672378786648</v>
      </c>
      <c r="P66" s="9"/>
    </row>
    <row r="67" spans="1:16">
      <c r="A67" s="13"/>
      <c r="B67" s="39">
        <v>356</v>
      </c>
      <c r="C67" s="21" t="s">
        <v>98</v>
      </c>
      <c r="D67" s="46">
        <v>0</v>
      </c>
      <c r="E67" s="46">
        <v>27522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27522</v>
      </c>
      <c r="O67" s="47">
        <f t="shared" si="7"/>
        <v>1.1175992853082108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SUM(D69:D78)</f>
        <v>2596919</v>
      </c>
      <c r="E68" s="32">
        <f t="shared" si="12"/>
        <v>1296005</v>
      </c>
      <c r="F68" s="32">
        <f t="shared" si="12"/>
        <v>0</v>
      </c>
      <c r="G68" s="32">
        <f t="shared" si="12"/>
        <v>161015</v>
      </c>
      <c r="H68" s="32">
        <f t="shared" si="12"/>
        <v>0</v>
      </c>
      <c r="I68" s="32">
        <f t="shared" si="12"/>
        <v>3208098</v>
      </c>
      <c r="J68" s="32">
        <f t="shared" si="12"/>
        <v>263281</v>
      </c>
      <c r="K68" s="32">
        <f t="shared" si="12"/>
        <v>3657675</v>
      </c>
      <c r="L68" s="32">
        <f t="shared" si="12"/>
        <v>0</v>
      </c>
      <c r="M68" s="32">
        <f t="shared" si="12"/>
        <v>772890</v>
      </c>
      <c r="N68" s="32">
        <f t="shared" si="11"/>
        <v>11955883</v>
      </c>
      <c r="O68" s="45">
        <f t="shared" si="7"/>
        <v>485.49837570047919</v>
      </c>
      <c r="P68" s="10"/>
    </row>
    <row r="69" spans="1:16">
      <c r="A69" s="12"/>
      <c r="B69" s="25">
        <v>361.1</v>
      </c>
      <c r="C69" s="20" t="s">
        <v>68</v>
      </c>
      <c r="D69" s="46">
        <v>199305</v>
      </c>
      <c r="E69" s="46">
        <v>169758</v>
      </c>
      <c r="F69" s="46">
        <v>0</v>
      </c>
      <c r="G69" s="46">
        <v>161015</v>
      </c>
      <c r="H69" s="46">
        <v>0</v>
      </c>
      <c r="I69" s="46">
        <v>312896</v>
      </c>
      <c r="J69" s="46">
        <v>70512</v>
      </c>
      <c r="K69" s="46">
        <v>1350811</v>
      </c>
      <c r="L69" s="46">
        <v>0</v>
      </c>
      <c r="M69" s="46">
        <v>18286</v>
      </c>
      <c r="N69" s="46">
        <f t="shared" si="11"/>
        <v>2282583</v>
      </c>
      <c r="O69" s="47">
        <f t="shared" ref="O69:O82" si="13">(N69/O$84)</f>
        <v>92.689961828961259</v>
      </c>
      <c r="P69" s="9"/>
    </row>
    <row r="70" spans="1:16">
      <c r="A70" s="12"/>
      <c r="B70" s="25">
        <v>361.2</v>
      </c>
      <c r="C70" s="20" t="s">
        <v>69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1148372</v>
      </c>
      <c r="L70" s="46">
        <v>0</v>
      </c>
      <c r="M70" s="46">
        <v>0</v>
      </c>
      <c r="N70" s="46">
        <f t="shared" ref="N70:N78" si="14">SUM(D70:M70)</f>
        <v>1148372</v>
      </c>
      <c r="O70" s="47">
        <f t="shared" si="13"/>
        <v>46.632502233411842</v>
      </c>
      <c r="P70" s="9"/>
    </row>
    <row r="71" spans="1:16">
      <c r="A71" s="12"/>
      <c r="B71" s="25">
        <v>361.3</v>
      </c>
      <c r="C71" s="20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-4180710</v>
      </c>
      <c r="L71" s="46">
        <v>0</v>
      </c>
      <c r="M71" s="46">
        <v>0</v>
      </c>
      <c r="N71" s="46">
        <f t="shared" si="14"/>
        <v>-4180710</v>
      </c>
      <c r="O71" s="47">
        <f t="shared" si="13"/>
        <v>-169.76813124340129</v>
      </c>
      <c r="P71" s="9"/>
    </row>
    <row r="72" spans="1:16">
      <c r="A72" s="12"/>
      <c r="B72" s="25">
        <v>362</v>
      </c>
      <c r="C72" s="20" t="s">
        <v>71</v>
      </c>
      <c r="D72" s="46">
        <v>2342369</v>
      </c>
      <c r="E72" s="46">
        <v>1060802</v>
      </c>
      <c r="F72" s="46">
        <v>0</v>
      </c>
      <c r="G72" s="46">
        <v>0</v>
      </c>
      <c r="H72" s="46">
        <v>0</v>
      </c>
      <c r="I72" s="46">
        <v>2243205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5646376</v>
      </c>
      <c r="O72" s="47">
        <f t="shared" si="13"/>
        <v>229.285145780882</v>
      </c>
      <c r="P72" s="9"/>
    </row>
    <row r="73" spans="1:16">
      <c r="A73" s="12"/>
      <c r="B73" s="25">
        <v>364</v>
      </c>
      <c r="C73" s="20" t="s">
        <v>100</v>
      </c>
      <c r="D73" s="46">
        <v>500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500</v>
      </c>
      <c r="O73" s="47">
        <f t="shared" si="13"/>
        <v>2.0303744010395516E-2</v>
      </c>
      <c r="P73" s="9"/>
    </row>
    <row r="74" spans="1:16">
      <c r="A74" s="12"/>
      <c r="B74" s="25">
        <v>365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42000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42000</v>
      </c>
      <c r="O74" s="47">
        <f t="shared" si="13"/>
        <v>1.7055144968732234</v>
      </c>
      <c r="P74" s="9"/>
    </row>
    <row r="75" spans="1:16">
      <c r="A75" s="12"/>
      <c r="B75" s="25">
        <v>366</v>
      </c>
      <c r="C75" s="20" t="s">
        <v>73</v>
      </c>
      <c r="D75" s="46">
        <v>15415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15415</v>
      </c>
      <c r="O75" s="47">
        <f t="shared" si="13"/>
        <v>0.62596442784049378</v>
      </c>
      <c r="P75" s="9"/>
    </row>
    <row r="76" spans="1:16">
      <c r="A76" s="12"/>
      <c r="B76" s="25">
        <v>368</v>
      </c>
      <c r="C76" s="20" t="s">
        <v>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5339202</v>
      </c>
      <c r="L76" s="46">
        <v>0</v>
      </c>
      <c r="M76" s="46">
        <v>0</v>
      </c>
      <c r="N76" s="46">
        <f t="shared" si="14"/>
        <v>5339202</v>
      </c>
      <c r="O76" s="47">
        <f t="shared" si="13"/>
        <v>216.81158125558352</v>
      </c>
      <c r="P76" s="9"/>
    </row>
    <row r="77" spans="1:16">
      <c r="A77" s="12"/>
      <c r="B77" s="25">
        <v>369.3</v>
      </c>
      <c r="C77" s="20" t="s">
        <v>112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192769</v>
      </c>
      <c r="K77" s="46">
        <v>0</v>
      </c>
      <c r="L77" s="46">
        <v>0</v>
      </c>
      <c r="M77" s="46">
        <v>0</v>
      </c>
      <c r="N77" s="46">
        <f t="shared" si="14"/>
        <v>192769</v>
      </c>
      <c r="O77" s="47">
        <f t="shared" si="13"/>
        <v>7.8278648582798667</v>
      </c>
      <c r="P77" s="9"/>
    </row>
    <row r="78" spans="1:16">
      <c r="A78" s="12"/>
      <c r="B78" s="25">
        <v>369.9</v>
      </c>
      <c r="C78" s="20" t="s">
        <v>75</v>
      </c>
      <c r="D78" s="46">
        <v>39330</v>
      </c>
      <c r="E78" s="46">
        <v>65445</v>
      </c>
      <c r="F78" s="46">
        <v>0</v>
      </c>
      <c r="G78" s="46">
        <v>0</v>
      </c>
      <c r="H78" s="46">
        <v>0</v>
      </c>
      <c r="I78" s="46">
        <v>609997</v>
      </c>
      <c r="J78" s="46">
        <v>0</v>
      </c>
      <c r="K78" s="46">
        <v>0</v>
      </c>
      <c r="L78" s="46">
        <v>0</v>
      </c>
      <c r="M78" s="46">
        <v>754604</v>
      </c>
      <c r="N78" s="46">
        <f t="shared" si="14"/>
        <v>1469376</v>
      </c>
      <c r="O78" s="47">
        <f t="shared" si="13"/>
        <v>59.667668318037848</v>
      </c>
      <c r="P78" s="9"/>
    </row>
    <row r="79" spans="1:16" ht="15.75">
      <c r="A79" s="29" t="s">
        <v>48</v>
      </c>
      <c r="B79" s="30"/>
      <c r="C79" s="31"/>
      <c r="D79" s="32">
        <f t="shared" ref="D79:M79" si="15">SUM(D80:D81)</f>
        <v>4812123</v>
      </c>
      <c r="E79" s="32">
        <f t="shared" si="15"/>
        <v>2536700</v>
      </c>
      <c r="F79" s="32">
        <f t="shared" si="15"/>
        <v>0</v>
      </c>
      <c r="G79" s="32">
        <f t="shared" si="15"/>
        <v>2803600</v>
      </c>
      <c r="H79" s="32">
        <f t="shared" si="15"/>
        <v>0</v>
      </c>
      <c r="I79" s="32">
        <f t="shared" si="15"/>
        <v>1226033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>SUM(D79:M79)</f>
        <v>11378456</v>
      </c>
      <c r="O79" s="45">
        <f t="shared" si="13"/>
        <v>462.05051571509784</v>
      </c>
      <c r="P79" s="9"/>
    </row>
    <row r="80" spans="1:16">
      <c r="A80" s="12"/>
      <c r="B80" s="25">
        <v>381</v>
      </c>
      <c r="C80" s="20" t="s">
        <v>76</v>
      </c>
      <c r="D80" s="46">
        <v>4812123</v>
      </c>
      <c r="E80" s="46">
        <v>2536700</v>
      </c>
      <c r="F80" s="46">
        <v>0</v>
      </c>
      <c r="G80" s="46">
        <v>2803600</v>
      </c>
      <c r="H80" s="46">
        <v>0</v>
      </c>
      <c r="I80" s="46">
        <v>1142300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11294723</v>
      </c>
      <c r="O80" s="47">
        <f t="shared" si="13"/>
        <v>458.65032892065295</v>
      </c>
      <c r="P80" s="9"/>
    </row>
    <row r="81" spans="1:119" ht="15.75" thickBot="1">
      <c r="A81" s="12"/>
      <c r="B81" s="25">
        <v>389.4</v>
      </c>
      <c r="C81" s="20" t="s">
        <v>113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83733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83733</v>
      </c>
      <c r="O81" s="47">
        <f t="shared" si="13"/>
        <v>3.4001867944448958</v>
      </c>
      <c r="P81" s="9"/>
    </row>
    <row r="82" spans="1:119" ht="16.5" thickBot="1">
      <c r="A82" s="14" t="s">
        <v>64</v>
      </c>
      <c r="B82" s="23"/>
      <c r="C82" s="22"/>
      <c r="D82" s="15">
        <f t="shared" ref="D82:M82" si="16">SUM(D5,D12,D17,D44,D62,D68,D79)</f>
        <v>39902236</v>
      </c>
      <c r="E82" s="15">
        <f t="shared" si="16"/>
        <v>17957397</v>
      </c>
      <c r="F82" s="15">
        <f t="shared" si="16"/>
        <v>0</v>
      </c>
      <c r="G82" s="15">
        <f t="shared" si="16"/>
        <v>2978061</v>
      </c>
      <c r="H82" s="15">
        <f t="shared" si="16"/>
        <v>0</v>
      </c>
      <c r="I82" s="15">
        <f t="shared" si="16"/>
        <v>39682270</v>
      </c>
      <c r="J82" s="15">
        <f t="shared" si="16"/>
        <v>8583798</v>
      </c>
      <c r="K82" s="15">
        <f t="shared" si="16"/>
        <v>3657675</v>
      </c>
      <c r="L82" s="15">
        <f t="shared" si="16"/>
        <v>0</v>
      </c>
      <c r="M82" s="15">
        <f t="shared" si="16"/>
        <v>14905328</v>
      </c>
      <c r="N82" s="15">
        <f>SUM(D82:M82)</f>
        <v>127666765</v>
      </c>
      <c r="O82" s="38">
        <f t="shared" si="13"/>
        <v>5184.2266303906445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114</v>
      </c>
      <c r="M84" s="48"/>
      <c r="N84" s="48"/>
      <c r="O84" s="43">
        <v>24626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17721824</v>
      </c>
      <c r="E5" s="27">
        <f t="shared" si="0"/>
        <v>7345715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25067539</v>
      </c>
      <c r="O5" s="33">
        <f t="shared" ref="O5:O36" si="2">(N5/O$80)</f>
        <v>1016.9799586190109</v>
      </c>
      <c r="P5" s="6"/>
    </row>
    <row r="6" spans="1:133">
      <c r="A6" s="12"/>
      <c r="B6" s="25">
        <v>311</v>
      </c>
      <c r="C6" s="20" t="s">
        <v>3</v>
      </c>
      <c r="D6" s="46">
        <v>14832043</v>
      </c>
      <c r="E6" s="46">
        <v>812150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15644193</v>
      </c>
      <c r="O6" s="47">
        <f t="shared" si="2"/>
        <v>634.67860765142598</v>
      </c>
      <c r="P6" s="9"/>
    </row>
    <row r="7" spans="1:133">
      <c r="A7" s="12"/>
      <c r="B7" s="25">
        <v>312.3</v>
      </c>
      <c r="C7" s="20" t="s">
        <v>86</v>
      </c>
      <c r="D7" s="46">
        <v>0</v>
      </c>
      <c r="E7" s="46">
        <v>1049934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1049934</v>
      </c>
      <c r="O7" s="47">
        <f t="shared" si="2"/>
        <v>42.595399407683878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283278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283278</v>
      </c>
      <c r="O8" s="47">
        <f t="shared" si="2"/>
        <v>11.492474339729807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5200353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5200353</v>
      </c>
      <c r="O9" s="47">
        <f t="shared" si="2"/>
        <v>210.97622621607368</v>
      </c>
      <c r="P9" s="9"/>
    </row>
    <row r="10" spans="1:133">
      <c r="A10" s="12"/>
      <c r="B10" s="25">
        <v>315</v>
      </c>
      <c r="C10" s="20" t="s">
        <v>13</v>
      </c>
      <c r="D10" s="46">
        <v>1724675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1724675</v>
      </c>
      <c r="O10" s="47">
        <f t="shared" si="2"/>
        <v>69.969369954156349</v>
      </c>
      <c r="P10" s="9"/>
    </row>
    <row r="11" spans="1:133">
      <c r="A11" s="12"/>
      <c r="B11" s="25">
        <v>316</v>
      </c>
      <c r="C11" s="20" t="s">
        <v>14</v>
      </c>
      <c r="D11" s="46">
        <v>1165106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1165106</v>
      </c>
      <c r="O11" s="47">
        <f t="shared" si="2"/>
        <v>47.267881049941174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1938822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1938822</v>
      </c>
      <c r="O12" s="45">
        <f t="shared" si="2"/>
        <v>78.657227473731183</v>
      </c>
      <c r="P12" s="10"/>
    </row>
    <row r="13" spans="1:133">
      <c r="A13" s="12"/>
      <c r="B13" s="25">
        <v>322</v>
      </c>
      <c r="C13" s="20" t="s">
        <v>0</v>
      </c>
      <c r="D13" s="46">
        <v>1388628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1388628</v>
      </c>
      <c r="O13" s="47">
        <f t="shared" si="2"/>
        <v>56.336078542740069</v>
      </c>
      <c r="P13" s="9"/>
    </row>
    <row r="14" spans="1:133">
      <c r="A14" s="12"/>
      <c r="B14" s="25">
        <v>323.89999999999998</v>
      </c>
      <c r="C14" s="20" t="s">
        <v>16</v>
      </c>
      <c r="D14" s="46">
        <v>490836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490836</v>
      </c>
      <c r="O14" s="47">
        <f t="shared" si="2"/>
        <v>19.913018783723476</v>
      </c>
      <c r="P14" s="9"/>
    </row>
    <row r="15" spans="1:133">
      <c r="A15" s="12"/>
      <c r="B15" s="25">
        <v>329</v>
      </c>
      <c r="C15" s="20" t="s">
        <v>17</v>
      </c>
      <c r="D15" s="46">
        <v>59358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59358</v>
      </c>
      <c r="O15" s="47">
        <f t="shared" si="2"/>
        <v>2.4081301472676375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SUM(D17:D41)</f>
        <v>6706639</v>
      </c>
      <c r="E16" s="32">
        <f t="shared" si="4"/>
        <v>6741096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11238187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13798571</v>
      </c>
      <c r="N16" s="44">
        <f t="shared" si="1"/>
        <v>38484493</v>
      </c>
      <c r="O16" s="45">
        <f t="shared" si="2"/>
        <v>1561.3003772972534</v>
      </c>
      <c r="P16" s="10"/>
    </row>
    <row r="17" spans="1:16">
      <c r="A17" s="12"/>
      <c r="B17" s="25">
        <v>331.2</v>
      </c>
      <c r="C17" s="20" t="s">
        <v>18</v>
      </c>
      <c r="D17" s="46">
        <v>387875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387875</v>
      </c>
      <c r="O17" s="47">
        <f t="shared" si="2"/>
        <v>15.735932492190353</v>
      </c>
      <c r="P17" s="9"/>
    </row>
    <row r="18" spans="1:16">
      <c r="A18" s="12"/>
      <c r="B18" s="25">
        <v>331.35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3291034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3291034</v>
      </c>
      <c r="O18" s="47">
        <f t="shared" si="2"/>
        <v>133.51592356687897</v>
      </c>
      <c r="P18" s="9"/>
    </row>
    <row r="19" spans="1:16">
      <c r="A19" s="12"/>
      <c r="B19" s="25">
        <v>331.39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4838165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4838165</v>
      </c>
      <c r="O19" s="47">
        <f t="shared" si="2"/>
        <v>196.28240496571868</v>
      </c>
      <c r="P19" s="9"/>
    </row>
    <row r="20" spans="1:16">
      <c r="A20" s="12"/>
      <c r="B20" s="25">
        <v>331.42</v>
      </c>
      <c r="C20" s="20" t="s">
        <v>23</v>
      </c>
      <c r="D20" s="46">
        <v>0</v>
      </c>
      <c r="E20" s="46">
        <v>39194</v>
      </c>
      <c r="F20" s="46">
        <v>0</v>
      </c>
      <c r="G20" s="46">
        <v>0</v>
      </c>
      <c r="H20" s="46">
        <v>0</v>
      </c>
      <c r="I20" s="46">
        <v>1081474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1120668</v>
      </c>
      <c r="O20" s="47">
        <f t="shared" si="2"/>
        <v>45.465049292060527</v>
      </c>
      <c r="P20" s="9"/>
    </row>
    <row r="21" spans="1:16">
      <c r="A21" s="12"/>
      <c r="B21" s="25">
        <v>331.5</v>
      </c>
      <c r="C21" s="20" t="s">
        <v>20</v>
      </c>
      <c r="D21" s="46">
        <v>498088</v>
      </c>
      <c r="E21" s="46">
        <v>4808501</v>
      </c>
      <c r="F21" s="46">
        <v>0</v>
      </c>
      <c r="G21" s="46">
        <v>0</v>
      </c>
      <c r="H21" s="46">
        <v>0</v>
      </c>
      <c r="I21" s="46">
        <v>133173</v>
      </c>
      <c r="J21" s="46">
        <v>0</v>
      </c>
      <c r="K21" s="46">
        <v>0</v>
      </c>
      <c r="L21" s="46">
        <v>0</v>
      </c>
      <c r="M21" s="46">
        <v>13798571</v>
      </c>
      <c r="N21" s="46">
        <f t="shared" si="5"/>
        <v>19238333</v>
      </c>
      <c r="O21" s="47">
        <f t="shared" si="2"/>
        <v>780.4914195302041</v>
      </c>
      <c r="P21" s="9"/>
    </row>
    <row r="22" spans="1:16">
      <c r="A22" s="12"/>
      <c r="B22" s="25">
        <v>331.69</v>
      </c>
      <c r="C22" s="20" t="s">
        <v>87</v>
      </c>
      <c r="D22" s="46">
        <v>61046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61046</v>
      </c>
      <c r="O22" s="47">
        <f t="shared" si="2"/>
        <v>2.4766116272465415</v>
      </c>
      <c r="P22" s="9"/>
    </row>
    <row r="23" spans="1:16">
      <c r="A23" s="12"/>
      <c r="B23" s="25">
        <v>331.7</v>
      </c>
      <c r="C23" s="20" t="s">
        <v>88</v>
      </c>
      <c r="D23" s="46">
        <v>0</v>
      </c>
      <c r="E23" s="46">
        <v>157318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157318</v>
      </c>
      <c r="O23" s="47">
        <f t="shared" si="2"/>
        <v>6.3823278834841171</v>
      </c>
      <c r="P23" s="9"/>
    </row>
    <row r="24" spans="1:16">
      <c r="A24" s="12"/>
      <c r="B24" s="25">
        <v>331.9</v>
      </c>
      <c r="C24" s="20" t="s">
        <v>89</v>
      </c>
      <c r="D24" s="46">
        <v>8688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8688</v>
      </c>
      <c r="O24" s="47">
        <f t="shared" si="2"/>
        <v>0.35246865998620636</v>
      </c>
      <c r="P24" s="9"/>
    </row>
    <row r="25" spans="1:16">
      <c r="A25" s="12"/>
      <c r="B25" s="25">
        <v>334.2</v>
      </c>
      <c r="C25" s="20" t="s">
        <v>90</v>
      </c>
      <c r="D25" s="46">
        <v>22000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22000</v>
      </c>
      <c r="O25" s="47">
        <f t="shared" si="2"/>
        <v>0.8925311371658079</v>
      </c>
      <c r="P25" s="9"/>
    </row>
    <row r="26" spans="1:16">
      <c r="A26" s="12"/>
      <c r="B26" s="25">
        <v>334.36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909832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6" si="6">SUM(D26:M26)</f>
        <v>909832</v>
      </c>
      <c r="O26" s="47">
        <f t="shared" si="2"/>
        <v>36.911517708629155</v>
      </c>
      <c r="P26" s="9"/>
    </row>
    <row r="27" spans="1:16">
      <c r="A27" s="12"/>
      <c r="B27" s="25">
        <v>334.42</v>
      </c>
      <c r="C27" s="20" t="s">
        <v>27</v>
      </c>
      <c r="D27" s="46">
        <v>0</v>
      </c>
      <c r="E27" s="46">
        <v>373289</v>
      </c>
      <c r="F27" s="46">
        <v>0</v>
      </c>
      <c r="G27" s="46">
        <v>0</v>
      </c>
      <c r="H27" s="46">
        <v>0</v>
      </c>
      <c r="I27" s="46">
        <v>763618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1136907</v>
      </c>
      <c r="O27" s="47">
        <f t="shared" si="2"/>
        <v>46.123858980080328</v>
      </c>
      <c r="P27" s="9"/>
    </row>
    <row r="28" spans="1:16">
      <c r="A28" s="12"/>
      <c r="B28" s="25">
        <v>334.5</v>
      </c>
      <c r="C28" s="20" t="s">
        <v>29</v>
      </c>
      <c r="D28" s="46">
        <v>-529</v>
      </c>
      <c r="E28" s="46">
        <v>56309</v>
      </c>
      <c r="F28" s="46">
        <v>0</v>
      </c>
      <c r="G28" s="46">
        <v>0</v>
      </c>
      <c r="H28" s="46">
        <v>0</v>
      </c>
      <c r="I28" s="46">
        <v>392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56172</v>
      </c>
      <c r="O28" s="47">
        <f t="shared" si="2"/>
        <v>2.2788754107671712</v>
      </c>
      <c r="P28" s="9"/>
    </row>
    <row r="29" spans="1:16">
      <c r="A29" s="12"/>
      <c r="B29" s="25">
        <v>334.7</v>
      </c>
      <c r="C29" s="20" t="s">
        <v>30</v>
      </c>
      <c r="D29" s="46">
        <v>94334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94334</v>
      </c>
      <c r="O29" s="47">
        <f t="shared" si="2"/>
        <v>3.8270923769726966</v>
      </c>
      <c r="P29" s="9"/>
    </row>
    <row r="30" spans="1:16">
      <c r="A30" s="12"/>
      <c r="B30" s="25">
        <v>334.9</v>
      </c>
      <c r="C30" s="20" t="s">
        <v>31</v>
      </c>
      <c r="D30" s="46">
        <v>95000</v>
      </c>
      <c r="E30" s="46">
        <v>1231202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1326202</v>
      </c>
      <c r="O30" s="47">
        <f t="shared" si="2"/>
        <v>53.80348087143495</v>
      </c>
      <c r="P30" s="9"/>
    </row>
    <row r="31" spans="1:16">
      <c r="A31" s="12"/>
      <c r="B31" s="25">
        <v>335.12</v>
      </c>
      <c r="C31" s="20" t="s">
        <v>32</v>
      </c>
      <c r="D31" s="46">
        <v>1026371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1026371</v>
      </c>
      <c r="O31" s="47">
        <f t="shared" si="2"/>
        <v>41.639457990182159</v>
      </c>
      <c r="P31" s="9"/>
    </row>
    <row r="32" spans="1:16">
      <c r="A32" s="12"/>
      <c r="B32" s="25">
        <v>335.14</v>
      </c>
      <c r="C32" s="20" t="s">
        <v>33</v>
      </c>
      <c r="D32" s="46">
        <v>8641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8641</v>
      </c>
      <c r="O32" s="47">
        <f t="shared" si="2"/>
        <v>0.35056188892044304</v>
      </c>
      <c r="P32" s="9"/>
    </row>
    <row r="33" spans="1:16">
      <c r="A33" s="12"/>
      <c r="B33" s="25">
        <v>335.15</v>
      </c>
      <c r="C33" s="20" t="s">
        <v>34</v>
      </c>
      <c r="D33" s="46">
        <v>87261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87261</v>
      </c>
      <c r="O33" s="47">
        <f t="shared" si="2"/>
        <v>3.5401436163738893</v>
      </c>
      <c r="P33" s="9"/>
    </row>
    <row r="34" spans="1:16">
      <c r="A34" s="12"/>
      <c r="B34" s="25">
        <v>335.18</v>
      </c>
      <c r="C34" s="20" t="s">
        <v>35</v>
      </c>
      <c r="D34" s="46">
        <v>2794092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2794092</v>
      </c>
      <c r="O34" s="47">
        <f t="shared" si="2"/>
        <v>113.35518682299485</v>
      </c>
      <c r="P34" s="9"/>
    </row>
    <row r="35" spans="1:16">
      <c r="A35" s="12"/>
      <c r="B35" s="25">
        <v>335.21</v>
      </c>
      <c r="C35" s="20" t="s">
        <v>91</v>
      </c>
      <c r="D35" s="46">
        <v>552965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552965</v>
      </c>
      <c r="O35" s="47">
        <f t="shared" si="2"/>
        <v>22.433567284676862</v>
      </c>
      <c r="P35" s="9"/>
    </row>
    <row r="36" spans="1:16">
      <c r="A36" s="12"/>
      <c r="B36" s="25">
        <v>335.49</v>
      </c>
      <c r="C36" s="20" t="s">
        <v>37</v>
      </c>
      <c r="D36" s="46">
        <v>13865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13865</v>
      </c>
      <c r="O36" s="47">
        <f t="shared" si="2"/>
        <v>0.56249746440017856</v>
      </c>
      <c r="P36" s="9"/>
    </row>
    <row r="37" spans="1:16">
      <c r="A37" s="12"/>
      <c r="B37" s="25">
        <v>337.4</v>
      </c>
      <c r="C37" s="20" t="s">
        <v>92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220499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220499</v>
      </c>
      <c r="O37" s="47">
        <f t="shared" ref="O37:O68" si="8">(N37/O$80)</f>
        <v>8.9455556006328862</v>
      </c>
      <c r="P37" s="9"/>
    </row>
    <row r="38" spans="1:16">
      <c r="A38" s="12"/>
      <c r="B38" s="25">
        <v>337.7</v>
      </c>
      <c r="C38" s="20" t="s">
        <v>39</v>
      </c>
      <c r="D38" s="46">
        <v>270880</v>
      </c>
      <c r="E38" s="46">
        <v>75283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346163</v>
      </c>
      <c r="O38" s="47">
        <f t="shared" si="8"/>
        <v>14.043693456123981</v>
      </c>
      <c r="P38" s="9"/>
    </row>
    <row r="39" spans="1:16">
      <c r="A39" s="12"/>
      <c r="B39" s="25">
        <v>337.9</v>
      </c>
      <c r="C39" s="20" t="s">
        <v>93</v>
      </c>
      <c r="D39" s="46">
        <v>75283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75283</v>
      </c>
      <c r="O39" s="47">
        <f t="shared" si="8"/>
        <v>3.054200981784251</v>
      </c>
      <c r="P39" s="9"/>
    </row>
    <row r="40" spans="1:16">
      <c r="A40" s="12"/>
      <c r="B40" s="25">
        <v>338</v>
      </c>
      <c r="C40" s="20" t="s">
        <v>40</v>
      </c>
      <c r="D40" s="46">
        <v>105866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105866</v>
      </c>
      <c r="O40" s="47">
        <f t="shared" si="8"/>
        <v>4.2949409712361559</v>
      </c>
      <c r="P40" s="9"/>
    </row>
    <row r="41" spans="1:16">
      <c r="A41" s="12"/>
      <c r="B41" s="25">
        <v>339</v>
      </c>
      <c r="C41" s="20" t="s">
        <v>41</v>
      </c>
      <c r="D41" s="46">
        <v>604913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604913</v>
      </c>
      <c r="O41" s="47">
        <f t="shared" si="8"/>
        <v>24.541076717108201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SUM(D43:D58)</f>
        <v>6357331</v>
      </c>
      <c r="E42" s="32">
        <f t="shared" si="9"/>
        <v>36912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29682140</v>
      </c>
      <c r="J42" s="32">
        <f t="shared" si="9"/>
        <v>9150568</v>
      </c>
      <c r="K42" s="32">
        <f t="shared" si="9"/>
        <v>0</v>
      </c>
      <c r="L42" s="32">
        <f t="shared" si="9"/>
        <v>0</v>
      </c>
      <c r="M42" s="32">
        <f t="shared" si="9"/>
        <v>6694822</v>
      </c>
      <c r="N42" s="32">
        <f t="shared" si="7"/>
        <v>51921773</v>
      </c>
      <c r="O42" s="45">
        <f t="shared" si="8"/>
        <v>2106.4454136070431</v>
      </c>
      <c r="P42" s="10"/>
    </row>
    <row r="43" spans="1:16">
      <c r="A43" s="12"/>
      <c r="B43" s="25">
        <v>341.2</v>
      </c>
      <c r="C43" s="20" t="s">
        <v>49</v>
      </c>
      <c r="D43" s="46">
        <v>0</v>
      </c>
      <c r="E43" s="46">
        <v>25212</v>
      </c>
      <c r="F43" s="46">
        <v>0</v>
      </c>
      <c r="G43" s="46">
        <v>0</v>
      </c>
      <c r="H43" s="46">
        <v>0</v>
      </c>
      <c r="I43" s="46">
        <v>0</v>
      </c>
      <c r="J43" s="46">
        <v>9150568</v>
      </c>
      <c r="K43" s="46">
        <v>0</v>
      </c>
      <c r="L43" s="46">
        <v>0</v>
      </c>
      <c r="M43" s="46">
        <v>0</v>
      </c>
      <c r="N43" s="46">
        <f t="shared" ref="N43:N58" si="10">SUM(D43:M43)</f>
        <v>9175780</v>
      </c>
      <c r="O43" s="47">
        <f t="shared" si="8"/>
        <v>372.25769808105804</v>
      </c>
      <c r="P43" s="9"/>
    </row>
    <row r="44" spans="1:16">
      <c r="A44" s="12"/>
      <c r="B44" s="25">
        <v>341.9</v>
      </c>
      <c r="C44" s="20" t="s">
        <v>50</v>
      </c>
      <c r="D44" s="46">
        <v>271823</v>
      </c>
      <c r="E44" s="46">
        <v>0</v>
      </c>
      <c r="F44" s="46">
        <v>0</v>
      </c>
      <c r="G44" s="46">
        <v>0</v>
      </c>
      <c r="H44" s="46">
        <v>0</v>
      </c>
      <c r="I44" s="46">
        <v>3148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274971</v>
      </c>
      <c r="O44" s="47">
        <f t="shared" si="8"/>
        <v>11.155462696255427</v>
      </c>
      <c r="P44" s="9"/>
    </row>
    <row r="45" spans="1:16">
      <c r="A45" s="12"/>
      <c r="B45" s="25">
        <v>342.2</v>
      </c>
      <c r="C45" s="20" t="s">
        <v>51</v>
      </c>
      <c r="D45" s="46">
        <v>86421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86421</v>
      </c>
      <c r="O45" s="47">
        <f t="shared" si="8"/>
        <v>3.5060651547730131</v>
      </c>
      <c r="P45" s="9"/>
    </row>
    <row r="46" spans="1:16">
      <c r="A46" s="12"/>
      <c r="B46" s="25">
        <v>342.9</v>
      </c>
      <c r="C46" s="20" t="s">
        <v>52</v>
      </c>
      <c r="D46" s="46">
        <v>23691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23691</v>
      </c>
      <c r="O46" s="47">
        <f t="shared" si="8"/>
        <v>0.96113432593614345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8996586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8996586</v>
      </c>
      <c r="O47" s="47">
        <f t="shared" si="8"/>
        <v>364.98786969045398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11826781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11826781</v>
      </c>
      <c r="O48" s="47">
        <f t="shared" si="8"/>
        <v>479.80774067913507</v>
      </c>
      <c r="P48" s="9"/>
    </row>
    <row r="49" spans="1:16">
      <c r="A49" s="12"/>
      <c r="B49" s="25">
        <v>343.8</v>
      </c>
      <c r="C49" s="20" t="s">
        <v>56</v>
      </c>
      <c r="D49" s="46">
        <v>65628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65628</v>
      </c>
      <c r="O49" s="47">
        <f t="shared" si="8"/>
        <v>2.6625015213598928</v>
      </c>
      <c r="P49" s="9"/>
    </row>
    <row r="50" spans="1:16">
      <c r="A50" s="12"/>
      <c r="B50" s="25">
        <v>343.9</v>
      </c>
      <c r="C50" s="20" t="s">
        <v>57</v>
      </c>
      <c r="D50" s="46">
        <v>11135</v>
      </c>
      <c r="E50" s="46">
        <v>0</v>
      </c>
      <c r="F50" s="46">
        <v>0</v>
      </c>
      <c r="G50" s="46">
        <v>0</v>
      </c>
      <c r="H50" s="46">
        <v>0</v>
      </c>
      <c r="I50" s="46">
        <v>2322028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2333163</v>
      </c>
      <c r="O50" s="47">
        <f t="shared" si="8"/>
        <v>94.655482981053993</v>
      </c>
      <c r="P50" s="9"/>
    </row>
    <row r="51" spans="1:16">
      <c r="A51" s="12"/>
      <c r="B51" s="25">
        <v>344.2</v>
      </c>
      <c r="C51" s="20" t="s">
        <v>58</v>
      </c>
      <c r="D51" s="46">
        <v>3217150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3217150</v>
      </c>
      <c r="O51" s="47">
        <f t="shared" si="8"/>
        <v>130.51847945149905</v>
      </c>
      <c r="P51" s="9"/>
    </row>
    <row r="52" spans="1:16">
      <c r="A52" s="12"/>
      <c r="B52" s="25">
        <v>344.3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970008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970008</v>
      </c>
      <c r="O52" s="47">
        <f t="shared" si="8"/>
        <v>39.352833786360499</v>
      </c>
      <c r="P52" s="9"/>
    </row>
    <row r="53" spans="1:16">
      <c r="A53" s="12"/>
      <c r="B53" s="25">
        <v>344.5</v>
      </c>
      <c r="C53" s="20" t="s">
        <v>60</v>
      </c>
      <c r="D53" s="46">
        <v>2676222</v>
      </c>
      <c r="E53" s="46">
        <v>0</v>
      </c>
      <c r="F53" s="46">
        <v>0</v>
      </c>
      <c r="G53" s="46">
        <v>0</v>
      </c>
      <c r="H53" s="46">
        <v>0</v>
      </c>
      <c r="I53" s="46">
        <v>32809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2709031</v>
      </c>
      <c r="O53" s="47">
        <f t="shared" si="8"/>
        <v>109.90429632033754</v>
      </c>
      <c r="P53" s="9"/>
    </row>
    <row r="54" spans="1:16">
      <c r="A54" s="12"/>
      <c r="B54" s="25">
        <v>344.9</v>
      </c>
      <c r="C54" s="20" t="s">
        <v>94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742756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742756</v>
      </c>
      <c r="O54" s="47">
        <f t="shared" si="8"/>
        <v>30.133311696214857</v>
      </c>
      <c r="P54" s="9"/>
    </row>
    <row r="55" spans="1:16">
      <c r="A55" s="12"/>
      <c r="B55" s="25">
        <v>345.1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6694822</v>
      </c>
      <c r="N55" s="46">
        <f t="shared" si="10"/>
        <v>6694822</v>
      </c>
      <c r="O55" s="47">
        <f t="shared" si="8"/>
        <v>271.60623149012133</v>
      </c>
      <c r="P55" s="9"/>
    </row>
    <row r="56" spans="1:16">
      <c r="A56" s="12"/>
      <c r="B56" s="25">
        <v>347.2</v>
      </c>
      <c r="C56" s="20" t="s">
        <v>62</v>
      </c>
      <c r="D56" s="46">
        <v>2861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2861</v>
      </c>
      <c r="O56" s="47">
        <f t="shared" si="8"/>
        <v>0.11606961742869894</v>
      </c>
      <c r="P56" s="9"/>
    </row>
    <row r="57" spans="1:16">
      <c r="A57" s="12"/>
      <c r="B57" s="25">
        <v>347.5</v>
      </c>
      <c r="C57" s="20" t="s">
        <v>63</v>
      </c>
      <c r="D57" s="46">
        <v>2400</v>
      </c>
      <c r="E57" s="46">
        <v>11700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14100</v>
      </c>
      <c r="O57" s="47">
        <f t="shared" si="8"/>
        <v>0.57203131972899512</v>
      </c>
      <c r="P57" s="9"/>
    </row>
    <row r="58" spans="1:16">
      <c r="A58" s="12"/>
      <c r="B58" s="25">
        <v>347.9</v>
      </c>
      <c r="C58" s="20" t="s">
        <v>95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4788024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4788024</v>
      </c>
      <c r="O58" s="47">
        <f t="shared" si="8"/>
        <v>194.24820479532639</v>
      </c>
      <c r="P58" s="9"/>
    </row>
    <row r="59" spans="1:16" ht="15.75">
      <c r="A59" s="29" t="s">
        <v>47</v>
      </c>
      <c r="B59" s="30"/>
      <c r="C59" s="31"/>
      <c r="D59" s="32">
        <f t="shared" ref="D59:M59" si="11">SUM(D60:D64)</f>
        <v>1037696</v>
      </c>
      <c r="E59" s="32">
        <f t="shared" si="11"/>
        <v>130774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13740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6" si="12">SUM(D59:M59)</f>
        <v>1182210</v>
      </c>
      <c r="O59" s="45">
        <f t="shared" si="8"/>
        <v>47.961783439490446</v>
      </c>
      <c r="P59" s="10"/>
    </row>
    <row r="60" spans="1:16">
      <c r="A60" s="13"/>
      <c r="B60" s="39">
        <v>351.3</v>
      </c>
      <c r="C60" s="21" t="s">
        <v>96</v>
      </c>
      <c r="D60" s="46">
        <v>92110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92110</v>
      </c>
      <c r="O60" s="47">
        <f t="shared" si="8"/>
        <v>3.7368655929246621</v>
      </c>
      <c r="P60" s="9"/>
    </row>
    <row r="61" spans="1:16">
      <c r="A61" s="13"/>
      <c r="B61" s="39">
        <v>354</v>
      </c>
      <c r="C61" s="21" t="s">
        <v>66</v>
      </c>
      <c r="D61" s="46">
        <v>194543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194543</v>
      </c>
      <c r="O61" s="47">
        <f t="shared" si="8"/>
        <v>7.8925311371658076</v>
      </c>
      <c r="P61" s="9"/>
    </row>
    <row r="62" spans="1:16">
      <c r="A62" s="13"/>
      <c r="B62" s="39">
        <v>355</v>
      </c>
      <c r="C62" s="21" t="s">
        <v>97</v>
      </c>
      <c r="D62" s="46">
        <v>0</v>
      </c>
      <c r="E62" s="46">
        <v>63945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63945</v>
      </c>
      <c r="O62" s="47">
        <f t="shared" si="8"/>
        <v>2.5942228893667085</v>
      </c>
      <c r="P62" s="9"/>
    </row>
    <row r="63" spans="1:16">
      <c r="A63" s="13"/>
      <c r="B63" s="39">
        <v>356</v>
      </c>
      <c r="C63" s="21" t="s">
        <v>98</v>
      </c>
      <c r="D63" s="46">
        <v>0</v>
      </c>
      <c r="E63" s="46">
        <v>66829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66829</v>
      </c>
      <c r="O63" s="47">
        <f t="shared" si="8"/>
        <v>2.7112256075297174</v>
      </c>
      <c r="P63" s="9"/>
    </row>
    <row r="64" spans="1:16">
      <c r="A64" s="13"/>
      <c r="B64" s="39">
        <v>359</v>
      </c>
      <c r="C64" s="21" t="s">
        <v>67</v>
      </c>
      <c r="D64" s="46">
        <v>751043</v>
      </c>
      <c r="E64" s="46">
        <v>0</v>
      </c>
      <c r="F64" s="46">
        <v>0</v>
      </c>
      <c r="G64" s="46">
        <v>0</v>
      </c>
      <c r="H64" s="46">
        <v>0</v>
      </c>
      <c r="I64" s="46">
        <v>13740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764783</v>
      </c>
      <c r="O64" s="47">
        <f t="shared" si="8"/>
        <v>31.026938212503548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SUM(D66:D75)</f>
        <v>2067219</v>
      </c>
      <c r="E65" s="32">
        <f t="shared" si="13"/>
        <v>1414689</v>
      </c>
      <c r="F65" s="32">
        <f t="shared" si="13"/>
        <v>0</v>
      </c>
      <c r="G65" s="32">
        <f t="shared" si="13"/>
        <v>232215</v>
      </c>
      <c r="H65" s="32">
        <f t="shared" si="13"/>
        <v>0</v>
      </c>
      <c r="I65" s="32">
        <f t="shared" si="13"/>
        <v>3644865</v>
      </c>
      <c r="J65" s="32">
        <f t="shared" si="13"/>
        <v>114810</v>
      </c>
      <c r="K65" s="32">
        <f t="shared" si="13"/>
        <v>11370118</v>
      </c>
      <c r="L65" s="32">
        <f t="shared" si="13"/>
        <v>0</v>
      </c>
      <c r="M65" s="32">
        <f t="shared" si="13"/>
        <v>869495</v>
      </c>
      <c r="N65" s="32">
        <f t="shared" si="12"/>
        <v>19713411</v>
      </c>
      <c r="O65" s="45">
        <f t="shared" si="8"/>
        <v>799.76514260213401</v>
      </c>
      <c r="P65" s="10"/>
    </row>
    <row r="66" spans="1:119">
      <c r="A66" s="12"/>
      <c r="B66" s="25">
        <v>361.1</v>
      </c>
      <c r="C66" s="20" t="s">
        <v>68</v>
      </c>
      <c r="D66" s="46">
        <v>239820</v>
      </c>
      <c r="E66" s="46">
        <v>278417</v>
      </c>
      <c r="F66" s="46">
        <v>0</v>
      </c>
      <c r="G66" s="46">
        <v>232215</v>
      </c>
      <c r="H66" s="46">
        <v>0</v>
      </c>
      <c r="I66" s="46">
        <v>259128</v>
      </c>
      <c r="J66" s="46">
        <v>114810</v>
      </c>
      <c r="K66" s="46">
        <v>1219123</v>
      </c>
      <c r="L66" s="46">
        <v>0</v>
      </c>
      <c r="M66" s="46">
        <v>27193</v>
      </c>
      <c r="N66" s="46">
        <f t="shared" si="12"/>
        <v>2370706</v>
      </c>
      <c r="O66" s="47">
        <f t="shared" si="8"/>
        <v>96.178587366627454</v>
      </c>
      <c r="P66" s="9"/>
    </row>
    <row r="67" spans="1:119">
      <c r="A67" s="12"/>
      <c r="B67" s="25">
        <v>361.2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859554</v>
      </c>
      <c r="L67" s="46">
        <v>0</v>
      </c>
      <c r="M67" s="46">
        <v>0</v>
      </c>
      <c r="N67" s="46">
        <f t="shared" ref="N67:N75" si="14">SUM(D67:M67)</f>
        <v>859554</v>
      </c>
      <c r="O67" s="47">
        <f t="shared" si="8"/>
        <v>34.87175950342813</v>
      </c>
      <c r="P67" s="9"/>
    </row>
    <row r="68" spans="1:119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2722631</v>
      </c>
      <c r="L68" s="46">
        <v>0</v>
      </c>
      <c r="M68" s="46">
        <v>0</v>
      </c>
      <c r="N68" s="46">
        <f t="shared" si="14"/>
        <v>2722631</v>
      </c>
      <c r="O68" s="47">
        <f t="shared" si="8"/>
        <v>110.45604284149458</v>
      </c>
      <c r="P68" s="9"/>
    </row>
    <row r="69" spans="1:119">
      <c r="A69" s="12"/>
      <c r="B69" s="25">
        <v>361.4</v>
      </c>
      <c r="C69" s="20" t="s">
        <v>99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1524146</v>
      </c>
      <c r="L69" s="46">
        <v>0</v>
      </c>
      <c r="M69" s="46">
        <v>0</v>
      </c>
      <c r="N69" s="46">
        <f t="shared" si="14"/>
        <v>1524146</v>
      </c>
      <c r="O69" s="47">
        <f t="shared" ref="O69:O78" si="15">(N69/O$80)</f>
        <v>61.833989208487161</v>
      </c>
      <c r="P69" s="9"/>
    </row>
    <row r="70" spans="1:119">
      <c r="A70" s="12"/>
      <c r="B70" s="25">
        <v>362</v>
      </c>
      <c r="C70" s="20" t="s">
        <v>71</v>
      </c>
      <c r="D70" s="46">
        <v>1642013</v>
      </c>
      <c r="E70" s="46">
        <v>1054106</v>
      </c>
      <c r="F70" s="46">
        <v>0</v>
      </c>
      <c r="G70" s="46">
        <v>0</v>
      </c>
      <c r="H70" s="46">
        <v>0</v>
      </c>
      <c r="I70" s="46">
        <v>2303860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4999979</v>
      </c>
      <c r="O70" s="47">
        <f t="shared" si="15"/>
        <v>202.84713375796179</v>
      </c>
      <c r="P70" s="9"/>
    </row>
    <row r="71" spans="1:119">
      <c r="A71" s="12"/>
      <c r="B71" s="25">
        <v>364</v>
      </c>
      <c r="C71" s="20" t="s">
        <v>100</v>
      </c>
      <c r="D71" s="46">
        <v>0</v>
      </c>
      <c r="E71" s="46">
        <v>4000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4000</v>
      </c>
      <c r="O71" s="47">
        <f t="shared" si="15"/>
        <v>0.16227838857560145</v>
      </c>
      <c r="P71" s="9"/>
    </row>
    <row r="72" spans="1:119">
      <c r="A72" s="12"/>
      <c r="B72" s="25">
        <v>365</v>
      </c>
      <c r="C72" s="20" t="s">
        <v>72</v>
      </c>
      <c r="D72" s="46">
        <v>189</v>
      </c>
      <c r="E72" s="46">
        <v>0</v>
      </c>
      <c r="F72" s="46">
        <v>0</v>
      </c>
      <c r="G72" s="46">
        <v>0</v>
      </c>
      <c r="H72" s="46">
        <v>0</v>
      </c>
      <c r="I72" s="46">
        <v>23167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23356</v>
      </c>
      <c r="O72" s="47">
        <f t="shared" si="15"/>
        <v>0.94754351089293687</v>
      </c>
      <c r="P72" s="9"/>
    </row>
    <row r="73" spans="1:119">
      <c r="A73" s="12"/>
      <c r="B73" s="25">
        <v>366</v>
      </c>
      <c r="C73" s="20" t="s">
        <v>73</v>
      </c>
      <c r="D73" s="46">
        <v>13875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13875</v>
      </c>
      <c r="O73" s="47">
        <f t="shared" si="15"/>
        <v>0.56290316037161747</v>
      </c>
      <c r="P73" s="9"/>
    </row>
    <row r="74" spans="1:119">
      <c r="A74" s="12"/>
      <c r="B74" s="25">
        <v>368</v>
      </c>
      <c r="C74" s="20" t="s">
        <v>74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5026209</v>
      </c>
      <c r="L74" s="46">
        <v>0</v>
      </c>
      <c r="M74" s="46">
        <v>0</v>
      </c>
      <c r="N74" s="46">
        <f t="shared" si="14"/>
        <v>5026209</v>
      </c>
      <c r="O74" s="47">
        <f t="shared" si="15"/>
        <v>203.91127429104628</v>
      </c>
      <c r="P74" s="9"/>
    </row>
    <row r="75" spans="1:119">
      <c r="A75" s="12"/>
      <c r="B75" s="25">
        <v>369.9</v>
      </c>
      <c r="C75" s="20" t="s">
        <v>75</v>
      </c>
      <c r="D75" s="46">
        <v>171322</v>
      </c>
      <c r="E75" s="46">
        <v>78166</v>
      </c>
      <c r="F75" s="46">
        <v>0</v>
      </c>
      <c r="G75" s="46">
        <v>0</v>
      </c>
      <c r="H75" s="46">
        <v>0</v>
      </c>
      <c r="I75" s="46">
        <v>1058710</v>
      </c>
      <c r="J75" s="46">
        <v>0</v>
      </c>
      <c r="K75" s="46">
        <v>18455</v>
      </c>
      <c r="L75" s="46">
        <v>0</v>
      </c>
      <c r="M75" s="46">
        <v>842302</v>
      </c>
      <c r="N75" s="46">
        <f t="shared" si="14"/>
        <v>2168955</v>
      </c>
      <c r="O75" s="47">
        <f t="shared" si="15"/>
        <v>87.99363057324841</v>
      </c>
      <c r="P75" s="9"/>
    </row>
    <row r="76" spans="1:119" ht="15.75">
      <c r="A76" s="29" t="s">
        <v>48</v>
      </c>
      <c r="B76" s="30"/>
      <c r="C76" s="31"/>
      <c r="D76" s="32">
        <f t="shared" ref="D76:M76" si="16">SUM(D77:D77)</f>
        <v>4491191</v>
      </c>
      <c r="E76" s="32">
        <f t="shared" si="16"/>
        <v>1609825</v>
      </c>
      <c r="F76" s="32">
        <f t="shared" si="16"/>
        <v>0</v>
      </c>
      <c r="G76" s="32">
        <f t="shared" si="16"/>
        <v>3075000</v>
      </c>
      <c r="H76" s="32">
        <f t="shared" si="16"/>
        <v>0</v>
      </c>
      <c r="I76" s="32">
        <f t="shared" si="16"/>
        <v>1454765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10630781</v>
      </c>
      <c r="O76" s="45">
        <f t="shared" si="15"/>
        <v>431.28650249503022</v>
      </c>
      <c r="P76" s="9"/>
    </row>
    <row r="77" spans="1:119" ht="15.75" thickBot="1">
      <c r="A77" s="12"/>
      <c r="B77" s="25">
        <v>381</v>
      </c>
      <c r="C77" s="20" t="s">
        <v>76</v>
      </c>
      <c r="D77" s="46">
        <v>4491191</v>
      </c>
      <c r="E77" s="46">
        <v>1609825</v>
      </c>
      <c r="F77" s="46">
        <v>0</v>
      </c>
      <c r="G77" s="46">
        <v>3075000</v>
      </c>
      <c r="H77" s="46">
        <v>0</v>
      </c>
      <c r="I77" s="46">
        <v>1454765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10630781</v>
      </c>
      <c r="O77" s="47">
        <f t="shared" si="15"/>
        <v>431.28650249503022</v>
      </c>
      <c r="P77" s="9"/>
    </row>
    <row r="78" spans="1:119" ht="16.5" thickBot="1">
      <c r="A78" s="14" t="s">
        <v>64</v>
      </c>
      <c r="B78" s="23"/>
      <c r="C78" s="22"/>
      <c r="D78" s="15">
        <f t="shared" ref="D78:M78" si="17">SUM(D5,D12,D16,D42,D59,D65,D76)</f>
        <v>40320722</v>
      </c>
      <c r="E78" s="15">
        <f t="shared" si="17"/>
        <v>17279011</v>
      </c>
      <c r="F78" s="15">
        <f t="shared" si="17"/>
        <v>0</v>
      </c>
      <c r="G78" s="15">
        <f t="shared" si="17"/>
        <v>3307215</v>
      </c>
      <c r="H78" s="15">
        <f t="shared" si="17"/>
        <v>0</v>
      </c>
      <c r="I78" s="15">
        <f t="shared" si="17"/>
        <v>46033697</v>
      </c>
      <c r="J78" s="15">
        <f t="shared" si="17"/>
        <v>9265378</v>
      </c>
      <c r="K78" s="15">
        <f t="shared" si="17"/>
        <v>11370118</v>
      </c>
      <c r="L78" s="15">
        <f t="shared" si="17"/>
        <v>0</v>
      </c>
      <c r="M78" s="15">
        <f t="shared" si="17"/>
        <v>21362888</v>
      </c>
      <c r="N78" s="15">
        <f>SUM(D78:M78)</f>
        <v>148939029</v>
      </c>
      <c r="O78" s="38">
        <f t="shared" si="15"/>
        <v>6042.3964055336928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101</v>
      </c>
      <c r="M80" s="48"/>
      <c r="N80" s="48"/>
      <c r="O80" s="43">
        <v>24649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17728483</v>
      </c>
      <c r="E5" s="27">
        <f t="shared" si="0"/>
        <v>7164068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24892551</v>
      </c>
      <c r="O5" s="33">
        <f t="shared" ref="O5:O36" si="2">(N5/O$72)</f>
        <v>1073.9732073517991</v>
      </c>
      <c r="P5" s="6"/>
    </row>
    <row r="6" spans="1:133">
      <c r="A6" s="12"/>
      <c r="B6" s="25">
        <v>311</v>
      </c>
      <c r="C6" s="20" t="s">
        <v>3</v>
      </c>
      <c r="D6" s="46">
        <v>14701976</v>
      </c>
      <c r="E6" s="46">
        <v>870907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15572883</v>
      </c>
      <c r="O6" s="47">
        <f t="shared" si="2"/>
        <v>671.88208646129954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1074604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1074604</v>
      </c>
      <c r="O7" s="47">
        <f t="shared" si="2"/>
        <v>46.363102942445423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5218557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5218557</v>
      </c>
      <c r="O8" s="47">
        <f t="shared" si="2"/>
        <v>225.15130727413927</v>
      </c>
      <c r="P8" s="9"/>
    </row>
    <row r="9" spans="1:133">
      <c r="A9" s="12"/>
      <c r="B9" s="25">
        <v>315</v>
      </c>
      <c r="C9" s="20" t="s">
        <v>13</v>
      </c>
      <c r="D9" s="46">
        <v>1857926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1857926</v>
      </c>
      <c r="O9" s="47">
        <f t="shared" si="2"/>
        <v>80.159030114763993</v>
      </c>
      <c r="P9" s="9"/>
    </row>
    <row r="10" spans="1:133">
      <c r="A10" s="12"/>
      <c r="B10" s="25">
        <v>316</v>
      </c>
      <c r="C10" s="20" t="s">
        <v>14</v>
      </c>
      <c r="D10" s="46">
        <v>1168581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1168581</v>
      </c>
      <c r="O10" s="47">
        <f t="shared" si="2"/>
        <v>50.417680559150917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1552485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1552485</v>
      </c>
      <c r="O11" s="45">
        <f t="shared" si="2"/>
        <v>66.980973336784885</v>
      </c>
      <c r="P11" s="10"/>
    </row>
    <row r="12" spans="1:133">
      <c r="A12" s="12"/>
      <c r="B12" s="25">
        <v>322</v>
      </c>
      <c r="C12" s="20" t="s">
        <v>0</v>
      </c>
      <c r="D12" s="46">
        <v>958220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958220</v>
      </c>
      <c r="O12" s="47">
        <f t="shared" si="2"/>
        <v>41.341789628095611</v>
      </c>
      <c r="P12" s="9"/>
    </row>
    <row r="13" spans="1:133">
      <c r="A13" s="12"/>
      <c r="B13" s="25">
        <v>323.89999999999998</v>
      </c>
      <c r="C13" s="20" t="s">
        <v>16</v>
      </c>
      <c r="D13" s="46">
        <v>582015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582015</v>
      </c>
      <c r="O13" s="47">
        <f t="shared" si="2"/>
        <v>25.110665286047112</v>
      </c>
      <c r="P13" s="9"/>
    </row>
    <row r="14" spans="1:133">
      <c r="A14" s="12"/>
      <c r="B14" s="25">
        <v>329</v>
      </c>
      <c r="C14" s="20" t="s">
        <v>17</v>
      </c>
      <c r="D14" s="46">
        <v>12250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12250</v>
      </c>
      <c r="O14" s="47">
        <f t="shared" si="2"/>
        <v>0.52851842264216065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SUM(D16:D38)</f>
        <v>8573423</v>
      </c>
      <c r="E15" s="32">
        <f t="shared" si="4"/>
        <v>11617332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1827377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10237268</v>
      </c>
      <c r="N15" s="44">
        <f t="shared" si="1"/>
        <v>32255400</v>
      </c>
      <c r="O15" s="45">
        <f t="shared" si="2"/>
        <v>1391.6386228319959</v>
      </c>
      <c r="P15" s="10"/>
    </row>
    <row r="16" spans="1:133">
      <c r="A16" s="12"/>
      <c r="B16" s="25">
        <v>331.2</v>
      </c>
      <c r="C16" s="20" t="s">
        <v>18</v>
      </c>
      <c r="D16" s="46">
        <v>128345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35" si="5">SUM(D16:M16)</f>
        <v>128345</v>
      </c>
      <c r="O16" s="47">
        <f t="shared" si="2"/>
        <v>5.5373630166537238</v>
      </c>
      <c r="P16" s="9"/>
    </row>
    <row r="17" spans="1:16">
      <c r="A17" s="12"/>
      <c r="B17" s="25">
        <v>331.35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77878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77878</v>
      </c>
      <c r="O17" s="47">
        <f t="shared" si="2"/>
        <v>3.3599965484511176</v>
      </c>
      <c r="P17" s="9"/>
    </row>
    <row r="18" spans="1:16">
      <c r="A18" s="12"/>
      <c r="B18" s="25">
        <v>331.39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883007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883007</v>
      </c>
      <c r="O18" s="47">
        <f t="shared" si="2"/>
        <v>38.096772801794806</v>
      </c>
      <c r="P18" s="9"/>
    </row>
    <row r="19" spans="1:16">
      <c r="A19" s="12"/>
      <c r="B19" s="25">
        <v>331.42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596633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596633</v>
      </c>
      <c r="O19" s="47">
        <f t="shared" si="2"/>
        <v>25.74134955561308</v>
      </c>
      <c r="P19" s="9"/>
    </row>
    <row r="20" spans="1:16">
      <c r="A20" s="12"/>
      <c r="B20" s="25">
        <v>331.5</v>
      </c>
      <c r="C20" s="20" t="s">
        <v>20</v>
      </c>
      <c r="D20" s="46">
        <v>888505</v>
      </c>
      <c r="E20" s="46">
        <v>10410873</v>
      </c>
      <c r="F20" s="46">
        <v>0</v>
      </c>
      <c r="G20" s="46">
        <v>0</v>
      </c>
      <c r="H20" s="46">
        <v>0</v>
      </c>
      <c r="I20" s="46">
        <v>223036</v>
      </c>
      <c r="J20" s="46">
        <v>0</v>
      </c>
      <c r="K20" s="46">
        <v>0</v>
      </c>
      <c r="L20" s="46">
        <v>0</v>
      </c>
      <c r="M20" s="46">
        <v>10237268</v>
      </c>
      <c r="N20" s="46">
        <f t="shared" si="5"/>
        <v>21759682</v>
      </c>
      <c r="O20" s="47">
        <f t="shared" si="2"/>
        <v>938.80757614979723</v>
      </c>
      <c r="P20" s="9"/>
    </row>
    <row r="21" spans="1:16">
      <c r="A21" s="12"/>
      <c r="B21" s="25">
        <v>334.35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2372</v>
      </c>
      <c r="O21" s="47">
        <f t="shared" si="2"/>
        <v>0.10233842436793511</v>
      </c>
      <c r="P21" s="9"/>
    </row>
    <row r="22" spans="1:16">
      <c r="A22" s="12"/>
      <c r="B22" s="25">
        <v>334.36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990</v>
      </c>
      <c r="O22" s="47">
        <f t="shared" si="2"/>
        <v>4.2712917421692982E-2</v>
      </c>
      <c r="P22" s="9"/>
    </row>
    <row r="23" spans="1:16">
      <c r="A23" s="12"/>
      <c r="B23" s="25">
        <v>334.39</v>
      </c>
      <c r="C23" s="20" t="s">
        <v>26</v>
      </c>
      <c r="D23" s="46">
        <v>0</v>
      </c>
      <c r="E23" s="46">
        <v>49994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49994</v>
      </c>
      <c r="O23" s="47">
        <f t="shared" si="2"/>
        <v>2.1569591854344639</v>
      </c>
      <c r="P23" s="9"/>
    </row>
    <row r="24" spans="1:16">
      <c r="A24" s="12"/>
      <c r="B24" s="25">
        <v>334.42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26136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26136</v>
      </c>
      <c r="O24" s="47">
        <f t="shared" si="2"/>
        <v>1.1276210199326948</v>
      </c>
      <c r="P24" s="9"/>
    </row>
    <row r="25" spans="1:16">
      <c r="A25" s="12"/>
      <c r="B25" s="25">
        <v>334.49</v>
      </c>
      <c r="C25" s="20" t="s">
        <v>28</v>
      </c>
      <c r="D25" s="46">
        <v>0</v>
      </c>
      <c r="E25" s="46">
        <v>236398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236398</v>
      </c>
      <c r="O25" s="47">
        <f t="shared" si="2"/>
        <v>10.199240659245836</v>
      </c>
      <c r="P25" s="9"/>
    </row>
    <row r="26" spans="1:16">
      <c r="A26" s="12"/>
      <c r="B26" s="25">
        <v>334.5</v>
      </c>
      <c r="C26" s="20" t="s">
        <v>29</v>
      </c>
      <c r="D26" s="46">
        <v>2407304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2407304</v>
      </c>
      <c r="O26" s="47">
        <f t="shared" si="2"/>
        <v>103.8615928898093</v>
      </c>
      <c r="P26" s="9"/>
    </row>
    <row r="27" spans="1:16">
      <c r="A27" s="12"/>
      <c r="B27" s="25">
        <v>334.7</v>
      </c>
      <c r="C27" s="20" t="s">
        <v>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17325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17325</v>
      </c>
      <c r="O27" s="47">
        <f t="shared" si="2"/>
        <v>0.74747605487962721</v>
      </c>
      <c r="P27" s="9"/>
    </row>
    <row r="28" spans="1:16">
      <c r="A28" s="12"/>
      <c r="B28" s="25">
        <v>334.9</v>
      </c>
      <c r="C28" s="20" t="s">
        <v>31</v>
      </c>
      <c r="D28" s="46">
        <v>169715</v>
      </c>
      <c r="E28" s="46">
        <v>722078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891793</v>
      </c>
      <c r="O28" s="47">
        <f t="shared" si="2"/>
        <v>38.475839157822072</v>
      </c>
      <c r="P28" s="9"/>
    </row>
    <row r="29" spans="1:16">
      <c r="A29" s="12"/>
      <c r="B29" s="25">
        <v>335.12</v>
      </c>
      <c r="C29" s="20" t="s">
        <v>32</v>
      </c>
      <c r="D29" s="46">
        <v>1024871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1024871</v>
      </c>
      <c r="O29" s="47">
        <f t="shared" si="2"/>
        <v>44.217404435240311</v>
      </c>
      <c r="P29" s="9"/>
    </row>
    <row r="30" spans="1:16">
      <c r="A30" s="12"/>
      <c r="B30" s="25">
        <v>335.14</v>
      </c>
      <c r="C30" s="20" t="s">
        <v>33</v>
      </c>
      <c r="D30" s="46">
        <v>7991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7991</v>
      </c>
      <c r="O30" s="47">
        <f t="shared" si="2"/>
        <v>0.34476658900681678</v>
      </c>
      <c r="P30" s="9"/>
    </row>
    <row r="31" spans="1:16">
      <c r="A31" s="12"/>
      <c r="B31" s="25">
        <v>335.15</v>
      </c>
      <c r="C31" s="20" t="s">
        <v>34</v>
      </c>
      <c r="D31" s="46">
        <v>85679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85679</v>
      </c>
      <c r="O31" s="47">
        <f t="shared" si="2"/>
        <v>3.6965657088618515</v>
      </c>
      <c r="P31" s="9"/>
    </row>
    <row r="32" spans="1:16">
      <c r="A32" s="12"/>
      <c r="B32" s="25">
        <v>335.18</v>
      </c>
      <c r="C32" s="20" t="s">
        <v>35</v>
      </c>
      <c r="D32" s="46">
        <v>2833706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2833706</v>
      </c>
      <c r="O32" s="47">
        <f t="shared" si="2"/>
        <v>122.25843472258175</v>
      </c>
      <c r="P32" s="9"/>
    </row>
    <row r="33" spans="1:16">
      <c r="A33" s="12"/>
      <c r="B33" s="25">
        <v>335.29</v>
      </c>
      <c r="C33" s="20" t="s">
        <v>36</v>
      </c>
      <c r="D33" s="46">
        <v>8620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8620</v>
      </c>
      <c r="O33" s="47">
        <f t="shared" si="2"/>
        <v>0.37190439209595305</v>
      </c>
      <c r="P33" s="9"/>
    </row>
    <row r="34" spans="1:16">
      <c r="A34" s="12"/>
      <c r="B34" s="25">
        <v>335.49</v>
      </c>
      <c r="C34" s="20" t="s">
        <v>37</v>
      </c>
      <c r="D34" s="46">
        <v>12966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12966</v>
      </c>
      <c r="O34" s="47">
        <f t="shared" si="2"/>
        <v>0.55940978514108208</v>
      </c>
      <c r="P34" s="9"/>
    </row>
    <row r="35" spans="1:16">
      <c r="A35" s="12"/>
      <c r="B35" s="25">
        <v>335.7</v>
      </c>
      <c r="C35" s="20" t="s">
        <v>38</v>
      </c>
      <c r="D35" s="46">
        <v>0</v>
      </c>
      <c r="E35" s="46">
        <v>178689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178689</v>
      </c>
      <c r="O35" s="47">
        <f t="shared" si="2"/>
        <v>7.7094227284493915</v>
      </c>
      <c r="P35" s="9"/>
    </row>
    <row r="36" spans="1:16">
      <c r="A36" s="12"/>
      <c r="B36" s="25">
        <v>337.7</v>
      </c>
      <c r="C36" s="20" t="s">
        <v>39</v>
      </c>
      <c r="D36" s="46">
        <v>0</v>
      </c>
      <c r="E36" s="46">
        <v>19300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19300</v>
      </c>
      <c r="O36" s="47">
        <f t="shared" si="2"/>
        <v>0.8326861679178531</v>
      </c>
      <c r="P36" s="9"/>
    </row>
    <row r="37" spans="1:16">
      <c r="A37" s="12"/>
      <c r="B37" s="25">
        <v>338</v>
      </c>
      <c r="C37" s="20" t="s">
        <v>40</v>
      </c>
      <c r="D37" s="46">
        <v>64300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64300</v>
      </c>
      <c r="O37" s="47">
        <f t="shared" ref="O37:O68" si="6">(N37/O$72)</f>
        <v>2.7741824143584433</v>
      </c>
      <c r="P37" s="9"/>
    </row>
    <row r="38" spans="1:16">
      <c r="A38" s="12"/>
      <c r="B38" s="25">
        <v>339</v>
      </c>
      <c r="C38" s="20" t="s">
        <v>41</v>
      </c>
      <c r="D38" s="46">
        <v>941421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941421</v>
      </c>
      <c r="O38" s="47">
        <f t="shared" si="6"/>
        <v>40.617007507118821</v>
      </c>
      <c r="P38" s="9"/>
    </row>
    <row r="39" spans="1:16" ht="15.75">
      <c r="A39" s="29" t="s">
        <v>46</v>
      </c>
      <c r="B39" s="30"/>
      <c r="C39" s="31"/>
      <c r="D39" s="32">
        <f t="shared" ref="D39:M39" si="7">SUM(D40:D55)</f>
        <v>6195116</v>
      </c>
      <c r="E39" s="32">
        <f t="shared" si="7"/>
        <v>879319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30128643</v>
      </c>
      <c r="J39" s="32">
        <f t="shared" si="7"/>
        <v>9179676</v>
      </c>
      <c r="K39" s="32">
        <f t="shared" si="7"/>
        <v>0</v>
      </c>
      <c r="L39" s="32">
        <f t="shared" si="7"/>
        <v>0</v>
      </c>
      <c r="M39" s="32">
        <f t="shared" si="7"/>
        <v>6744713</v>
      </c>
      <c r="N39" s="32">
        <f>SUM(D39:M39)</f>
        <v>53127467</v>
      </c>
      <c r="O39" s="45">
        <f t="shared" si="6"/>
        <v>2292.1506169643626</v>
      </c>
      <c r="P39" s="10"/>
    </row>
    <row r="40" spans="1:16">
      <c r="A40" s="12"/>
      <c r="B40" s="25">
        <v>341.2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9179676</v>
      </c>
      <c r="K40" s="46">
        <v>0</v>
      </c>
      <c r="L40" s="46">
        <v>0</v>
      </c>
      <c r="M40" s="46">
        <v>0</v>
      </c>
      <c r="N40" s="46">
        <f>SUM(D40:M40)</f>
        <v>9179676</v>
      </c>
      <c r="O40" s="47">
        <f t="shared" si="6"/>
        <v>396.05125550090605</v>
      </c>
      <c r="P40" s="9"/>
    </row>
    <row r="41" spans="1:16">
      <c r="A41" s="12"/>
      <c r="B41" s="25">
        <v>341.9</v>
      </c>
      <c r="C41" s="20" t="s">
        <v>50</v>
      </c>
      <c r="D41" s="46">
        <v>102504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8">SUM(D41:M41)</f>
        <v>102504</v>
      </c>
      <c r="O41" s="47">
        <f t="shared" si="6"/>
        <v>4.4224695832254728</v>
      </c>
      <c r="P41" s="9"/>
    </row>
    <row r="42" spans="1:16">
      <c r="A42" s="12"/>
      <c r="B42" s="25">
        <v>342.2</v>
      </c>
      <c r="C42" s="20" t="s">
        <v>51</v>
      </c>
      <c r="D42" s="46">
        <v>47684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47684</v>
      </c>
      <c r="O42" s="47">
        <f t="shared" si="6"/>
        <v>2.0572957114505135</v>
      </c>
      <c r="P42" s="9"/>
    </row>
    <row r="43" spans="1:16">
      <c r="A43" s="12"/>
      <c r="B43" s="25">
        <v>342.9</v>
      </c>
      <c r="C43" s="20" t="s">
        <v>52</v>
      </c>
      <c r="D43" s="46">
        <v>21589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21589</v>
      </c>
      <c r="O43" s="47">
        <f t="shared" si="6"/>
        <v>0.93144361032013112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9282867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9282867</v>
      </c>
      <c r="O44" s="47">
        <f t="shared" si="6"/>
        <v>400.50336526016048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11647936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11647936</v>
      </c>
      <c r="O45" s="47">
        <f t="shared" si="6"/>
        <v>502.54275606178271</v>
      </c>
      <c r="P45" s="9"/>
    </row>
    <row r="46" spans="1:16">
      <c r="A46" s="12"/>
      <c r="B46" s="25">
        <v>343.7</v>
      </c>
      <c r="C46" s="20" t="s">
        <v>55</v>
      </c>
      <c r="D46" s="46">
        <v>1714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1714</v>
      </c>
      <c r="O46" s="47">
        <f t="shared" si="6"/>
        <v>7.3949434808870479E-2</v>
      </c>
      <c r="P46" s="9"/>
    </row>
    <row r="47" spans="1:16">
      <c r="A47" s="12"/>
      <c r="B47" s="25">
        <v>343.8</v>
      </c>
      <c r="C47" s="20" t="s">
        <v>56</v>
      </c>
      <c r="D47" s="46">
        <v>52491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52491</v>
      </c>
      <c r="O47" s="47">
        <f t="shared" si="6"/>
        <v>2.2646906549314005</v>
      </c>
      <c r="P47" s="9"/>
    </row>
    <row r="48" spans="1:16">
      <c r="A48" s="12"/>
      <c r="B48" s="25">
        <v>343.9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2392745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2392745</v>
      </c>
      <c r="O48" s="47">
        <f t="shared" si="6"/>
        <v>103.23345413754423</v>
      </c>
      <c r="P48" s="9"/>
    </row>
    <row r="49" spans="1:16">
      <c r="A49" s="12"/>
      <c r="B49" s="25">
        <v>344.2</v>
      </c>
      <c r="C49" s="20" t="s">
        <v>58</v>
      </c>
      <c r="D49" s="46">
        <v>3427661</v>
      </c>
      <c r="E49" s="46">
        <v>0</v>
      </c>
      <c r="F49" s="46">
        <v>0</v>
      </c>
      <c r="G49" s="46">
        <v>0</v>
      </c>
      <c r="H49" s="46">
        <v>0</v>
      </c>
      <c r="I49" s="46">
        <v>164256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3591917</v>
      </c>
      <c r="O49" s="47">
        <f t="shared" si="6"/>
        <v>154.97096384502547</v>
      </c>
      <c r="P49" s="9"/>
    </row>
    <row r="50" spans="1:16">
      <c r="A50" s="12"/>
      <c r="B50" s="25">
        <v>344.3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695460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695460</v>
      </c>
      <c r="O50" s="47">
        <f t="shared" si="6"/>
        <v>30.005177323323842</v>
      </c>
      <c r="P50" s="9"/>
    </row>
    <row r="51" spans="1:16">
      <c r="A51" s="12"/>
      <c r="B51" s="25">
        <v>344.5</v>
      </c>
      <c r="C51" s="20" t="s">
        <v>60</v>
      </c>
      <c r="D51" s="46">
        <v>2540716</v>
      </c>
      <c r="E51" s="46">
        <v>0</v>
      </c>
      <c r="F51" s="46">
        <v>0</v>
      </c>
      <c r="G51" s="46">
        <v>0</v>
      </c>
      <c r="H51" s="46">
        <v>0</v>
      </c>
      <c r="I51" s="46">
        <v>931651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3472367</v>
      </c>
      <c r="O51" s="47">
        <f t="shared" si="6"/>
        <v>149.8130554836483</v>
      </c>
      <c r="P51" s="9"/>
    </row>
    <row r="52" spans="1:16">
      <c r="A52" s="12"/>
      <c r="B52" s="25">
        <v>345.1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6744713</v>
      </c>
      <c r="N52" s="46">
        <f t="shared" si="8"/>
        <v>6744713</v>
      </c>
      <c r="O52" s="47">
        <f t="shared" si="6"/>
        <v>290.99633272931226</v>
      </c>
      <c r="P52" s="9"/>
    </row>
    <row r="53" spans="1:16">
      <c r="A53" s="12"/>
      <c r="B53" s="25">
        <v>347.2</v>
      </c>
      <c r="C53" s="20" t="s">
        <v>62</v>
      </c>
      <c r="D53" s="46">
        <v>757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757</v>
      </c>
      <c r="O53" s="47">
        <f t="shared" si="6"/>
        <v>3.2660281301233926E-2</v>
      </c>
      <c r="P53" s="9"/>
    </row>
    <row r="54" spans="1:16">
      <c r="A54" s="12"/>
      <c r="B54" s="25">
        <v>347.5</v>
      </c>
      <c r="C54" s="20" t="s">
        <v>63</v>
      </c>
      <c r="D54" s="46">
        <v>0</v>
      </c>
      <c r="E54" s="46">
        <v>7800</v>
      </c>
      <c r="F54" s="46">
        <v>0</v>
      </c>
      <c r="G54" s="46">
        <v>0</v>
      </c>
      <c r="H54" s="46">
        <v>0</v>
      </c>
      <c r="I54" s="46">
        <v>5013728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5021528</v>
      </c>
      <c r="O54" s="47">
        <f t="shared" si="6"/>
        <v>216.65061696436277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871519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9">SUM(D55:M55)</f>
        <v>871519</v>
      </c>
      <c r="O55" s="47">
        <f t="shared" si="6"/>
        <v>37.601130382259036</v>
      </c>
      <c r="P55" s="9"/>
    </row>
    <row r="56" spans="1:16" ht="15.75">
      <c r="A56" s="29" t="s">
        <v>47</v>
      </c>
      <c r="B56" s="30"/>
      <c r="C56" s="31"/>
      <c r="D56" s="32">
        <f t="shared" ref="D56:M56" si="10">SUM(D57:D58)</f>
        <v>1013422</v>
      </c>
      <c r="E56" s="32">
        <f t="shared" si="10"/>
        <v>238801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16155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1268378</v>
      </c>
      <c r="O56" s="45">
        <f t="shared" si="6"/>
        <v>54.723358357062729</v>
      </c>
      <c r="P56" s="10"/>
    </row>
    <row r="57" spans="1:16">
      <c r="A57" s="13"/>
      <c r="B57" s="39">
        <v>354</v>
      </c>
      <c r="C57" s="21" t="s">
        <v>66</v>
      </c>
      <c r="D57" s="46">
        <v>156003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156003</v>
      </c>
      <c r="O57" s="47">
        <f t="shared" si="6"/>
        <v>6.7306497540771417</v>
      </c>
      <c r="P57" s="9"/>
    </row>
    <row r="58" spans="1:16">
      <c r="A58" s="13"/>
      <c r="B58" s="39">
        <v>359</v>
      </c>
      <c r="C58" s="21" t="s">
        <v>67</v>
      </c>
      <c r="D58" s="46">
        <v>857419</v>
      </c>
      <c r="E58" s="46">
        <v>238801</v>
      </c>
      <c r="F58" s="46">
        <v>0</v>
      </c>
      <c r="G58" s="46">
        <v>0</v>
      </c>
      <c r="H58" s="46">
        <v>0</v>
      </c>
      <c r="I58" s="46">
        <v>16155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1112375</v>
      </c>
      <c r="O58" s="47">
        <f t="shared" si="6"/>
        <v>47.992708602985587</v>
      </c>
      <c r="P58" s="9"/>
    </row>
    <row r="59" spans="1:16" ht="15.75">
      <c r="A59" s="29" t="s">
        <v>4</v>
      </c>
      <c r="B59" s="30"/>
      <c r="C59" s="31"/>
      <c r="D59" s="32">
        <f t="shared" ref="D59:M59" si="11">SUM(D60:D67)</f>
        <v>2498381</v>
      </c>
      <c r="E59" s="32">
        <f t="shared" si="11"/>
        <v>916743</v>
      </c>
      <c r="F59" s="32">
        <f t="shared" si="11"/>
        <v>0</v>
      </c>
      <c r="G59" s="32">
        <f t="shared" si="11"/>
        <v>374798</v>
      </c>
      <c r="H59" s="32">
        <f t="shared" si="11"/>
        <v>0</v>
      </c>
      <c r="I59" s="32">
        <f t="shared" si="11"/>
        <v>3043493</v>
      </c>
      <c r="J59" s="32">
        <f t="shared" si="11"/>
        <v>159177</v>
      </c>
      <c r="K59" s="32">
        <f t="shared" si="11"/>
        <v>6693076</v>
      </c>
      <c r="L59" s="32">
        <f t="shared" si="11"/>
        <v>0</v>
      </c>
      <c r="M59" s="32">
        <f t="shared" si="11"/>
        <v>649896</v>
      </c>
      <c r="N59" s="32">
        <f t="shared" si="9"/>
        <v>14335564</v>
      </c>
      <c r="O59" s="45">
        <f t="shared" si="6"/>
        <v>618.49874881353003</v>
      </c>
      <c r="P59" s="10"/>
    </row>
    <row r="60" spans="1:16">
      <c r="A60" s="12"/>
      <c r="B60" s="25">
        <v>361.1</v>
      </c>
      <c r="C60" s="20" t="s">
        <v>68</v>
      </c>
      <c r="D60" s="46">
        <v>616161</v>
      </c>
      <c r="E60" s="46">
        <v>753626</v>
      </c>
      <c r="F60" s="46">
        <v>0</v>
      </c>
      <c r="G60" s="46">
        <v>374798</v>
      </c>
      <c r="H60" s="46">
        <v>0</v>
      </c>
      <c r="I60" s="46">
        <v>642252</v>
      </c>
      <c r="J60" s="46">
        <v>159177</v>
      </c>
      <c r="K60" s="46">
        <v>1593234</v>
      </c>
      <c r="L60" s="46">
        <v>0</v>
      </c>
      <c r="M60" s="46">
        <v>109152</v>
      </c>
      <c r="N60" s="46">
        <f t="shared" si="9"/>
        <v>4248400</v>
      </c>
      <c r="O60" s="47">
        <f t="shared" si="6"/>
        <v>183.29450340840452</v>
      </c>
      <c r="P60" s="9"/>
    </row>
    <row r="61" spans="1:16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963695</v>
      </c>
      <c r="L61" s="46">
        <v>0</v>
      </c>
      <c r="M61" s="46">
        <v>0</v>
      </c>
      <c r="N61" s="46">
        <f t="shared" ref="N61:N67" si="12">SUM(D61:M61)</f>
        <v>963695</v>
      </c>
      <c r="O61" s="47">
        <f t="shared" si="6"/>
        <v>41.578005004745883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-865591</v>
      </c>
      <c r="L62" s="46">
        <v>0</v>
      </c>
      <c r="M62" s="46">
        <v>0</v>
      </c>
      <c r="N62" s="46">
        <f t="shared" si="12"/>
        <v>-865591</v>
      </c>
      <c r="O62" s="47">
        <f t="shared" si="6"/>
        <v>-37.345370610061266</v>
      </c>
      <c r="P62" s="9"/>
    </row>
    <row r="63" spans="1:16">
      <c r="A63" s="12"/>
      <c r="B63" s="25">
        <v>362</v>
      </c>
      <c r="C63" s="20" t="s">
        <v>71</v>
      </c>
      <c r="D63" s="46">
        <v>1784114</v>
      </c>
      <c r="E63" s="46">
        <v>0</v>
      </c>
      <c r="F63" s="46">
        <v>0</v>
      </c>
      <c r="G63" s="46">
        <v>0</v>
      </c>
      <c r="H63" s="46">
        <v>0</v>
      </c>
      <c r="I63" s="46">
        <v>2255242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4039356</v>
      </c>
      <c r="O63" s="47">
        <f t="shared" si="6"/>
        <v>174.27543360082836</v>
      </c>
      <c r="P63" s="9"/>
    </row>
    <row r="64" spans="1:16">
      <c r="A64" s="12"/>
      <c r="B64" s="25">
        <v>365</v>
      </c>
      <c r="C64" s="20" t="s">
        <v>72</v>
      </c>
      <c r="D64" s="46">
        <v>11647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11647</v>
      </c>
      <c r="O64" s="47">
        <f t="shared" si="6"/>
        <v>0.50250237293985678</v>
      </c>
      <c r="P64" s="9"/>
    </row>
    <row r="65" spans="1:119">
      <c r="A65" s="12"/>
      <c r="B65" s="25">
        <v>366</v>
      </c>
      <c r="C65" s="20" t="s">
        <v>73</v>
      </c>
      <c r="D65" s="46">
        <v>12672</v>
      </c>
      <c r="E65" s="46">
        <v>6750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19422</v>
      </c>
      <c r="O65" s="47">
        <f t="shared" si="6"/>
        <v>0.83794977996375875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5001738</v>
      </c>
      <c r="L66" s="46">
        <v>0</v>
      </c>
      <c r="M66" s="46">
        <v>0</v>
      </c>
      <c r="N66" s="46">
        <f t="shared" si="12"/>
        <v>5001738</v>
      </c>
      <c r="O66" s="47">
        <f t="shared" si="6"/>
        <v>215.79679005953921</v>
      </c>
      <c r="P66" s="9"/>
    </row>
    <row r="67" spans="1:119">
      <c r="A67" s="12"/>
      <c r="B67" s="25">
        <v>369.9</v>
      </c>
      <c r="C67" s="20" t="s">
        <v>75</v>
      </c>
      <c r="D67" s="46">
        <v>73787</v>
      </c>
      <c r="E67" s="46">
        <v>156367</v>
      </c>
      <c r="F67" s="46">
        <v>0</v>
      </c>
      <c r="G67" s="46">
        <v>0</v>
      </c>
      <c r="H67" s="46">
        <v>0</v>
      </c>
      <c r="I67" s="46">
        <v>145999</v>
      </c>
      <c r="J67" s="46">
        <v>0</v>
      </c>
      <c r="K67" s="46">
        <v>0</v>
      </c>
      <c r="L67" s="46">
        <v>0</v>
      </c>
      <c r="M67" s="46">
        <v>540744</v>
      </c>
      <c r="N67" s="46">
        <f t="shared" si="12"/>
        <v>916897</v>
      </c>
      <c r="O67" s="47">
        <f t="shared" si="6"/>
        <v>39.558935197169731</v>
      </c>
      <c r="P67" s="9"/>
    </row>
    <row r="68" spans="1:119" ht="15.75">
      <c r="A68" s="29" t="s">
        <v>48</v>
      </c>
      <c r="B68" s="30"/>
      <c r="C68" s="31"/>
      <c r="D68" s="32">
        <f t="shared" ref="D68:M68" si="13">SUM(D69:D69)</f>
        <v>3984774</v>
      </c>
      <c r="E68" s="32">
        <f t="shared" si="13"/>
        <v>3188995</v>
      </c>
      <c r="F68" s="32">
        <f t="shared" si="13"/>
        <v>0</v>
      </c>
      <c r="G68" s="32">
        <f t="shared" si="13"/>
        <v>4500000</v>
      </c>
      <c r="H68" s="32">
        <f t="shared" si="13"/>
        <v>0</v>
      </c>
      <c r="I68" s="32">
        <f t="shared" si="13"/>
        <v>2108952</v>
      </c>
      <c r="J68" s="32">
        <f t="shared" si="13"/>
        <v>300000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>SUM(D68:M68)</f>
        <v>14082721</v>
      </c>
      <c r="O68" s="45">
        <f t="shared" si="6"/>
        <v>607.58999913711273</v>
      </c>
      <c r="P68" s="9"/>
    </row>
    <row r="69" spans="1:119" ht="15.75" thickBot="1">
      <c r="A69" s="12"/>
      <c r="B69" s="25">
        <v>381</v>
      </c>
      <c r="C69" s="20" t="s">
        <v>76</v>
      </c>
      <c r="D69" s="46">
        <v>3984774</v>
      </c>
      <c r="E69" s="46">
        <v>3188995</v>
      </c>
      <c r="F69" s="46">
        <v>0</v>
      </c>
      <c r="G69" s="46">
        <v>4500000</v>
      </c>
      <c r="H69" s="46">
        <v>0</v>
      </c>
      <c r="I69" s="46">
        <v>2108952</v>
      </c>
      <c r="J69" s="46">
        <v>300000</v>
      </c>
      <c r="K69" s="46">
        <v>0</v>
      </c>
      <c r="L69" s="46">
        <v>0</v>
      </c>
      <c r="M69" s="46">
        <v>0</v>
      </c>
      <c r="N69" s="46">
        <f>SUM(D69:M69)</f>
        <v>14082721</v>
      </c>
      <c r="O69" s="47">
        <f>(N69/O$72)</f>
        <v>607.58999913711273</v>
      </c>
      <c r="P69" s="9"/>
    </row>
    <row r="70" spans="1:119" ht="16.5" thickBot="1">
      <c r="A70" s="14" t="s">
        <v>64</v>
      </c>
      <c r="B70" s="23"/>
      <c r="C70" s="22"/>
      <c r="D70" s="15">
        <f t="shared" ref="D70:M70" si="14">SUM(D5,D11,D15,D39,D56,D59,D68)</f>
        <v>41546084</v>
      </c>
      <c r="E70" s="15">
        <f t="shared" si="14"/>
        <v>24005258</v>
      </c>
      <c r="F70" s="15">
        <f t="shared" si="14"/>
        <v>0</v>
      </c>
      <c r="G70" s="15">
        <f t="shared" si="14"/>
        <v>4874798</v>
      </c>
      <c r="H70" s="15">
        <f t="shared" si="14"/>
        <v>0</v>
      </c>
      <c r="I70" s="15">
        <f t="shared" si="14"/>
        <v>37124620</v>
      </c>
      <c r="J70" s="15">
        <f t="shared" si="14"/>
        <v>9638853</v>
      </c>
      <c r="K70" s="15">
        <f t="shared" si="14"/>
        <v>6693076</v>
      </c>
      <c r="L70" s="15">
        <f t="shared" si="14"/>
        <v>0</v>
      </c>
      <c r="M70" s="15">
        <f t="shared" si="14"/>
        <v>17631877</v>
      </c>
      <c r="N70" s="15">
        <f>SUM(D70:M70)</f>
        <v>141514566</v>
      </c>
      <c r="O70" s="38">
        <f>(N70/O$72)</f>
        <v>6105.5555267926484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83</v>
      </c>
      <c r="M72" s="48"/>
      <c r="N72" s="48"/>
      <c r="O72" s="43">
        <v>23178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102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17241122</v>
      </c>
      <c r="E5" s="27">
        <f t="shared" si="0"/>
        <v>7796582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25037704</v>
      </c>
      <c r="O5" s="33">
        <f t="shared" ref="O5:O36" si="2">(N5/O$67)</f>
        <v>1087.461084086171</v>
      </c>
      <c r="P5" s="6"/>
    </row>
    <row r="6" spans="1:133">
      <c r="A6" s="12"/>
      <c r="B6" s="25">
        <v>311</v>
      </c>
      <c r="C6" s="20" t="s">
        <v>3</v>
      </c>
      <c r="D6" s="46">
        <v>14346193</v>
      </c>
      <c r="E6" s="46">
        <v>790902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15137095</v>
      </c>
      <c r="O6" s="47">
        <f t="shared" si="2"/>
        <v>657.44853196664349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1178696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1178696</v>
      </c>
      <c r="O7" s="47">
        <f t="shared" si="2"/>
        <v>51.194232105628906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5826984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5826984</v>
      </c>
      <c r="O8" s="47">
        <f t="shared" si="2"/>
        <v>253.08304378040305</v>
      </c>
      <c r="P8" s="9"/>
    </row>
    <row r="9" spans="1:133">
      <c r="A9" s="12"/>
      <c r="B9" s="25">
        <v>315</v>
      </c>
      <c r="C9" s="20" t="s">
        <v>13</v>
      </c>
      <c r="D9" s="46">
        <v>1657826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1657826</v>
      </c>
      <c r="O9" s="47">
        <f t="shared" si="2"/>
        <v>72.004256428075053</v>
      </c>
      <c r="P9" s="9"/>
    </row>
    <row r="10" spans="1:133">
      <c r="A10" s="12"/>
      <c r="B10" s="25">
        <v>316</v>
      </c>
      <c r="C10" s="20" t="s">
        <v>14</v>
      </c>
      <c r="D10" s="46">
        <v>1237103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1237103</v>
      </c>
      <c r="O10" s="47">
        <f t="shared" si="2"/>
        <v>53.731019805420431</v>
      </c>
      <c r="P10" s="9"/>
    </row>
    <row r="11" spans="1:133" ht="15.75">
      <c r="A11" s="29" t="s">
        <v>118</v>
      </c>
      <c r="B11" s="30"/>
      <c r="C11" s="31"/>
      <c r="D11" s="32">
        <f t="shared" ref="D11:M11" si="3">SUM(D12:D14)</f>
        <v>1607332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1607332</v>
      </c>
      <c r="O11" s="45">
        <f t="shared" si="2"/>
        <v>69.811153578874212</v>
      </c>
      <c r="P11" s="10"/>
    </row>
    <row r="12" spans="1:133">
      <c r="A12" s="12"/>
      <c r="B12" s="25">
        <v>322</v>
      </c>
      <c r="C12" s="20" t="s">
        <v>0</v>
      </c>
      <c r="D12" s="46">
        <v>1152966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1152966</v>
      </c>
      <c r="O12" s="47">
        <f t="shared" si="2"/>
        <v>50.076702571230022</v>
      </c>
      <c r="P12" s="9"/>
    </row>
    <row r="13" spans="1:133">
      <c r="A13" s="12"/>
      <c r="B13" s="25">
        <v>323.89999999999998</v>
      </c>
      <c r="C13" s="20" t="s">
        <v>16</v>
      </c>
      <c r="D13" s="46">
        <v>393088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393088</v>
      </c>
      <c r="O13" s="47">
        <f t="shared" si="2"/>
        <v>17.072967338429464</v>
      </c>
      <c r="P13" s="9"/>
    </row>
    <row r="14" spans="1:133">
      <c r="A14" s="12"/>
      <c r="B14" s="25">
        <v>329</v>
      </c>
      <c r="C14" s="20" t="s">
        <v>119</v>
      </c>
      <c r="D14" s="46">
        <v>61278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61278</v>
      </c>
      <c r="O14" s="47">
        <f t="shared" si="2"/>
        <v>2.6614836692147326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SUM(D16:D34)</f>
        <v>5756244</v>
      </c>
      <c r="E15" s="32">
        <f t="shared" si="4"/>
        <v>5373926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5308299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3674364</v>
      </c>
      <c r="N15" s="44">
        <f t="shared" si="1"/>
        <v>20112833</v>
      </c>
      <c r="O15" s="45">
        <f t="shared" si="2"/>
        <v>873.55945969423215</v>
      </c>
      <c r="P15" s="10"/>
    </row>
    <row r="16" spans="1:133">
      <c r="A16" s="12"/>
      <c r="B16" s="25">
        <v>331.2</v>
      </c>
      <c r="C16" s="20" t="s">
        <v>18</v>
      </c>
      <c r="D16" s="46">
        <v>56265</v>
      </c>
      <c r="E16" s="46">
        <v>208910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31" si="5">SUM(D16:M16)</f>
        <v>265175</v>
      </c>
      <c r="O16" s="47">
        <f t="shared" si="2"/>
        <v>11.517329742876997</v>
      </c>
      <c r="P16" s="9"/>
    </row>
    <row r="17" spans="1:16">
      <c r="A17" s="12"/>
      <c r="B17" s="25">
        <v>331.35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446730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446730</v>
      </c>
      <c r="O17" s="47">
        <f t="shared" si="2"/>
        <v>19.402797081306463</v>
      </c>
      <c r="P17" s="9"/>
    </row>
    <row r="18" spans="1:16">
      <c r="A18" s="12"/>
      <c r="B18" s="25">
        <v>331.42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1533976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1533976</v>
      </c>
      <c r="O18" s="47">
        <f t="shared" si="2"/>
        <v>66.625086865879084</v>
      </c>
      <c r="P18" s="9"/>
    </row>
    <row r="19" spans="1:16">
      <c r="A19" s="12"/>
      <c r="B19" s="25">
        <v>331.5</v>
      </c>
      <c r="C19" s="20" t="s">
        <v>20</v>
      </c>
      <c r="D19" s="46">
        <v>558085</v>
      </c>
      <c r="E19" s="46">
        <v>4166794</v>
      </c>
      <c r="F19" s="46">
        <v>0</v>
      </c>
      <c r="G19" s="46">
        <v>0</v>
      </c>
      <c r="H19" s="46">
        <v>0</v>
      </c>
      <c r="I19" s="46">
        <v>682841</v>
      </c>
      <c r="J19" s="46">
        <v>0</v>
      </c>
      <c r="K19" s="46">
        <v>0</v>
      </c>
      <c r="L19" s="46">
        <v>0</v>
      </c>
      <c r="M19" s="46">
        <v>3674364</v>
      </c>
      <c r="N19" s="46">
        <f t="shared" si="5"/>
        <v>9082084</v>
      </c>
      <c r="O19" s="47">
        <f t="shared" si="2"/>
        <v>394.46160528144543</v>
      </c>
      <c r="P19" s="9"/>
    </row>
    <row r="20" spans="1:16">
      <c r="A20" s="12"/>
      <c r="B20" s="25">
        <v>334.35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1343459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1343459</v>
      </c>
      <c r="O20" s="47">
        <f t="shared" si="2"/>
        <v>58.350373523280055</v>
      </c>
      <c r="P20" s="9"/>
    </row>
    <row r="21" spans="1:16">
      <c r="A21" s="12"/>
      <c r="B21" s="25">
        <v>334.36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855234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855234</v>
      </c>
      <c r="O21" s="47">
        <f t="shared" si="2"/>
        <v>37.145326615705351</v>
      </c>
      <c r="P21" s="9"/>
    </row>
    <row r="22" spans="1:16">
      <c r="A22" s="12"/>
      <c r="B22" s="25">
        <v>334.42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446059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446059</v>
      </c>
      <c r="O22" s="47">
        <f t="shared" si="2"/>
        <v>19.373653578874219</v>
      </c>
      <c r="P22" s="9"/>
    </row>
    <row r="23" spans="1:16">
      <c r="A23" s="12"/>
      <c r="B23" s="25">
        <v>334.49</v>
      </c>
      <c r="C23" s="20" t="s">
        <v>28</v>
      </c>
      <c r="D23" s="46">
        <v>0</v>
      </c>
      <c r="E23" s="46">
        <v>684400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684400</v>
      </c>
      <c r="O23" s="47">
        <f t="shared" si="2"/>
        <v>29.72550382209868</v>
      </c>
      <c r="P23" s="9"/>
    </row>
    <row r="24" spans="1:16">
      <c r="A24" s="12"/>
      <c r="B24" s="25">
        <v>334.9</v>
      </c>
      <c r="C24" s="20" t="s">
        <v>31</v>
      </c>
      <c r="D24" s="46">
        <v>205970</v>
      </c>
      <c r="E24" s="46">
        <v>32451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238421</v>
      </c>
      <c r="O24" s="47">
        <f t="shared" si="2"/>
        <v>10.355324878387769</v>
      </c>
      <c r="P24" s="9"/>
    </row>
    <row r="25" spans="1:16">
      <c r="A25" s="12"/>
      <c r="B25" s="25">
        <v>335.12</v>
      </c>
      <c r="C25" s="20" t="s">
        <v>32</v>
      </c>
      <c r="D25" s="46">
        <v>1045995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1045995</v>
      </c>
      <c r="O25" s="47">
        <f t="shared" si="2"/>
        <v>45.430637595552469</v>
      </c>
      <c r="P25" s="9"/>
    </row>
    <row r="26" spans="1:16">
      <c r="A26" s="12"/>
      <c r="B26" s="25">
        <v>335.14</v>
      </c>
      <c r="C26" s="20" t="s">
        <v>33</v>
      </c>
      <c r="D26" s="46">
        <v>8266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8266</v>
      </c>
      <c r="O26" s="47">
        <f t="shared" si="2"/>
        <v>0.35901667824878386</v>
      </c>
      <c r="P26" s="9"/>
    </row>
    <row r="27" spans="1:16">
      <c r="A27" s="12"/>
      <c r="B27" s="25">
        <v>335.15</v>
      </c>
      <c r="C27" s="20" t="s">
        <v>34</v>
      </c>
      <c r="D27" s="46">
        <v>87268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87268</v>
      </c>
      <c r="O27" s="47">
        <f t="shared" si="2"/>
        <v>3.7903057678943712</v>
      </c>
      <c r="P27" s="9"/>
    </row>
    <row r="28" spans="1:16">
      <c r="A28" s="12"/>
      <c r="B28" s="25">
        <v>335.18</v>
      </c>
      <c r="C28" s="20" t="s">
        <v>35</v>
      </c>
      <c r="D28" s="46">
        <v>3174401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3174401</v>
      </c>
      <c r="O28" s="47">
        <f t="shared" si="2"/>
        <v>137.87356671299514</v>
      </c>
      <c r="P28" s="9"/>
    </row>
    <row r="29" spans="1:16">
      <c r="A29" s="12"/>
      <c r="B29" s="25">
        <v>335.29</v>
      </c>
      <c r="C29" s="20" t="s">
        <v>36</v>
      </c>
      <c r="D29" s="46">
        <v>7622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7622</v>
      </c>
      <c r="O29" s="47">
        <f t="shared" si="2"/>
        <v>0.33104586518415569</v>
      </c>
      <c r="P29" s="9"/>
    </row>
    <row r="30" spans="1:16">
      <c r="A30" s="12"/>
      <c r="B30" s="25">
        <v>335.49</v>
      </c>
      <c r="C30" s="20" t="s">
        <v>37</v>
      </c>
      <c r="D30" s="46">
        <v>26202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26202</v>
      </c>
      <c r="O30" s="47">
        <f t="shared" si="2"/>
        <v>1.1380298818624044</v>
      </c>
      <c r="P30" s="9"/>
    </row>
    <row r="31" spans="1:16">
      <c r="A31" s="12"/>
      <c r="B31" s="25">
        <v>335.7</v>
      </c>
      <c r="C31" s="20" t="s">
        <v>38</v>
      </c>
      <c r="D31" s="46">
        <v>0</v>
      </c>
      <c r="E31" s="46">
        <v>166627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166627</v>
      </c>
      <c r="O31" s="47">
        <f t="shared" si="2"/>
        <v>7.2371004169562196</v>
      </c>
      <c r="P31" s="9"/>
    </row>
    <row r="32" spans="1:16">
      <c r="A32" s="12"/>
      <c r="B32" s="25">
        <v>337.7</v>
      </c>
      <c r="C32" s="20" t="s">
        <v>39</v>
      </c>
      <c r="D32" s="46">
        <v>0</v>
      </c>
      <c r="E32" s="46">
        <v>114744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114744</v>
      </c>
      <c r="O32" s="47">
        <f t="shared" si="2"/>
        <v>4.9836692147324531</v>
      </c>
      <c r="P32" s="9"/>
    </row>
    <row r="33" spans="1:16">
      <c r="A33" s="12"/>
      <c r="B33" s="25">
        <v>338</v>
      </c>
      <c r="C33" s="20" t="s">
        <v>40</v>
      </c>
      <c r="D33" s="46">
        <v>105585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105585</v>
      </c>
      <c r="O33" s="47">
        <f t="shared" si="2"/>
        <v>4.5858669214732455</v>
      </c>
      <c r="P33" s="9"/>
    </row>
    <row r="34" spans="1:16">
      <c r="A34" s="12"/>
      <c r="B34" s="25">
        <v>339</v>
      </c>
      <c r="C34" s="20" t="s">
        <v>41</v>
      </c>
      <c r="D34" s="46">
        <v>480585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480585</v>
      </c>
      <c r="O34" s="47">
        <f t="shared" si="2"/>
        <v>20.873219249478804</v>
      </c>
      <c r="P34" s="9"/>
    </row>
    <row r="35" spans="1:16" ht="15.75">
      <c r="A35" s="29" t="s">
        <v>46</v>
      </c>
      <c r="B35" s="30"/>
      <c r="C35" s="31"/>
      <c r="D35" s="32">
        <f t="shared" ref="D35:M35" si="6">SUM(D36:D51)</f>
        <v>6141451</v>
      </c>
      <c r="E35" s="32">
        <f t="shared" si="6"/>
        <v>1103650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34144327</v>
      </c>
      <c r="J35" s="32">
        <f t="shared" si="6"/>
        <v>8922529</v>
      </c>
      <c r="K35" s="32">
        <f t="shared" si="6"/>
        <v>0</v>
      </c>
      <c r="L35" s="32">
        <f t="shared" si="6"/>
        <v>0</v>
      </c>
      <c r="M35" s="32">
        <f t="shared" si="6"/>
        <v>6235104</v>
      </c>
      <c r="N35" s="32">
        <f>SUM(D35:M35)</f>
        <v>56547061</v>
      </c>
      <c r="O35" s="45">
        <f t="shared" si="2"/>
        <v>2456.0050816539265</v>
      </c>
      <c r="P35" s="10"/>
    </row>
    <row r="36" spans="1:16">
      <c r="A36" s="12"/>
      <c r="B36" s="25">
        <v>341.2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8922529</v>
      </c>
      <c r="K36" s="46">
        <v>0</v>
      </c>
      <c r="L36" s="46">
        <v>0</v>
      </c>
      <c r="M36" s="46">
        <v>0</v>
      </c>
      <c r="N36" s="46">
        <f>SUM(D36:M36)</f>
        <v>8922529</v>
      </c>
      <c r="O36" s="47">
        <f t="shared" si="2"/>
        <v>387.53166261292563</v>
      </c>
      <c r="P36" s="9"/>
    </row>
    <row r="37" spans="1:16">
      <c r="A37" s="12"/>
      <c r="B37" s="25">
        <v>341.9</v>
      </c>
      <c r="C37" s="20" t="s">
        <v>50</v>
      </c>
      <c r="D37" s="46">
        <v>125839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2" si="7">SUM(D37:M37)</f>
        <v>125839</v>
      </c>
      <c r="O37" s="47">
        <f t="shared" ref="O37:O65" si="8">(N37/O$67)</f>
        <v>5.4655576789437106</v>
      </c>
      <c r="P37" s="9"/>
    </row>
    <row r="38" spans="1:16">
      <c r="A38" s="12"/>
      <c r="B38" s="25">
        <v>342.2</v>
      </c>
      <c r="C38" s="20" t="s">
        <v>51</v>
      </c>
      <c r="D38" s="46">
        <v>20715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20715</v>
      </c>
      <c r="O38" s="47">
        <f t="shared" si="8"/>
        <v>0.89971334259902713</v>
      </c>
      <c r="P38" s="9"/>
    </row>
    <row r="39" spans="1:16">
      <c r="A39" s="12"/>
      <c r="B39" s="25">
        <v>342.9</v>
      </c>
      <c r="C39" s="20" t="s">
        <v>52</v>
      </c>
      <c r="D39" s="46">
        <v>23592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23592</v>
      </c>
      <c r="O39" s="47">
        <f t="shared" si="8"/>
        <v>1.0246699096594858</v>
      </c>
      <c r="P39" s="9"/>
    </row>
    <row r="40" spans="1:16">
      <c r="A40" s="12"/>
      <c r="B40" s="25">
        <v>343.4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9342512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9342512</v>
      </c>
      <c r="O40" s="47">
        <f t="shared" si="8"/>
        <v>405.77275886031964</v>
      </c>
      <c r="P40" s="9"/>
    </row>
    <row r="41" spans="1:16">
      <c r="A41" s="12"/>
      <c r="B41" s="25">
        <v>343.5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11789192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11789192</v>
      </c>
      <c r="O41" s="47">
        <f t="shared" si="8"/>
        <v>512.03926337734538</v>
      </c>
      <c r="P41" s="9"/>
    </row>
    <row r="42" spans="1:16">
      <c r="A42" s="12"/>
      <c r="B42" s="25">
        <v>343.7</v>
      </c>
      <c r="C42" s="20" t="s">
        <v>55</v>
      </c>
      <c r="D42" s="46">
        <v>1350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1350</v>
      </c>
      <c r="O42" s="47">
        <f t="shared" si="8"/>
        <v>5.8634468380820016E-2</v>
      </c>
      <c r="P42" s="9"/>
    </row>
    <row r="43" spans="1:16">
      <c r="A43" s="12"/>
      <c r="B43" s="25">
        <v>343.8</v>
      </c>
      <c r="C43" s="20" t="s">
        <v>56</v>
      </c>
      <c r="D43" s="46">
        <v>58357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58357</v>
      </c>
      <c r="O43" s="47">
        <f t="shared" si="8"/>
        <v>2.5346160528144543</v>
      </c>
      <c r="P43" s="9"/>
    </row>
    <row r="44" spans="1:16">
      <c r="A44" s="12"/>
      <c r="B44" s="25">
        <v>343.9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2336360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2336360</v>
      </c>
      <c r="O44" s="47">
        <f t="shared" si="8"/>
        <v>101.47498262682419</v>
      </c>
      <c r="P44" s="9"/>
    </row>
    <row r="45" spans="1:16">
      <c r="A45" s="12"/>
      <c r="B45" s="25">
        <v>344.2</v>
      </c>
      <c r="C45" s="20" t="s">
        <v>58</v>
      </c>
      <c r="D45" s="46">
        <v>3535855</v>
      </c>
      <c r="E45" s="46">
        <v>0</v>
      </c>
      <c r="F45" s="46">
        <v>0</v>
      </c>
      <c r="G45" s="46">
        <v>0</v>
      </c>
      <c r="H45" s="46">
        <v>0</v>
      </c>
      <c r="I45" s="46">
        <v>175036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3710891</v>
      </c>
      <c r="O45" s="47">
        <f t="shared" si="8"/>
        <v>161.17490444753301</v>
      </c>
      <c r="P45" s="9"/>
    </row>
    <row r="46" spans="1:16">
      <c r="A46" s="12"/>
      <c r="B46" s="25">
        <v>344.3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636855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636855</v>
      </c>
      <c r="O46" s="47">
        <f t="shared" si="8"/>
        <v>27.660484711605282</v>
      </c>
      <c r="P46" s="9"/>
    </row>
    <row r="47" spans="1:16">
      <c r="A47" s="12"/>
      <c r="B47" s="25">
        <v>344.5</v>
      </c>
      <c r="C47" s="20" t="s">
        <v>60</v>
      </c>
      <c r="D47" s="46">
        <v>2362726</v>
      </c>
      <c r="E47" s="46">
        <v>0</v>
      </c>
      <c r="F47" s="46">
        <v>0</v>
      </c>
      <c r="G47" s="46">
        <v>0</v>
      </c>
      <c r="H47" s="46">
        <v>0</v>
      </c>
      <c r="I47" s="46">
        <v>1063895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3426621</v>
      </c>
      <c r="O47" s="47">
        <f t="shared" si="8"/>
        <v>148.82822272411397</v>
      </c>
      <c r="P47" s="9"/>
    </row>
    <row r="48" spans="1:16">
      <c r="A48" s="12"/>
      <c r="B48" s="25">
        <v>345.1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6235104</v>
      </c>
      <c r="N48" s="46">
        <f t="shared" si="7"/>
        <v>6235104</v>
      </c>
      <c r="O48" s="47">
        <f t="shared" si="8"/>
        <v>270.80889506601807</v>
      </c>
      <c r="P48" s="9"/>
    </row>
    <row r="49" spans="1:16">
      <c r="A49" s="12"/>
      <c r="B49" s="25">
        <v>347.2</v>
      </c>
      <c r="C49" s="20" t="s">
        <v>62</v>
      </c>
      <c r="D49" s="46">
        <v>3017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3017</v>
      </c>
      <c r="O49" s="47">
        <f t="shared" si="8"/>
        <v>0.13103717859624739</v>
      </c>
      <c r="P49" s="9"/>
    </row>
    <row r="50" spans="1:16">
      <c r="A50" s="12"/>
      <c r="B50" s="25">
        <v>347.5</v>
      </c>
      <c r="C50" s="20" t="s">
        <v>63</v>
      </c>
      <c r="D50" s="46">
        <v>10000</v>
      </c>
      <c r="E50" s="46">
        <v>0</v>
      </c>
      <c r="F50" s="46">
        <v>0</v>
      </c>
      <c r="G50" s="46">
        <v>0</v>
      </c>
      <c r="H50" s="46">
        <v>0</v>
      </c>
      <c r="I50" s="46">
        <v>8800477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8810477</v>
      </c>
      <c r="O50" s="47">
        <f t="shared" si="8"/>
        <v>382.6649148714385</v>
      </c>
      <c r="P50" s="9"/>
    </row>
    <row r="51" spans="1:16">
      <c r="A51" s="12"/>
      <c r="B51" s="25">
        <v>349</v>
      </c>
      <c r="C51" s="20" t="s">
        <v>1</v>
      </c>
      <c r="D51" s="46">
        <v>0</v>
      </c>
      <c r="E51" s="46">
        <v>1103650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1103650</v>
      </c>
      <c r="O51" s="47">
        <f t="shared" si="8"/>
        <v>47.934763724808896</v>
      </c>
      <c r="P51" s="9"/>
    </row>
    <row r="52" spans="1:16" ht="15.75">
      <c r="A52" s="29" t="s">
        <v>47</v>
      </c>
      <c r="B52" s="30"/>
      <c r="C52" s="31"/>
      <c r="D52" s="32">
        <f t="shared" ref="D52:M52" si="9">SUM(D53:D54)</f>
        <v>1030830</v>
      </c>
      <c r="E52" s="32">
        <f t="shared" si="9"/>
        <v>122519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7"/>
        <v>1153349</v>
      </c>
      <c r="O52" s="45">
        <f t="shared" si="8"/>
        <v>50.093337387074357</v>
      </c>
      <c r="P52" s="10"/>
    </row>
    <row r="53" spans="1:16">
      <c r="A53" s="13"/>
      <c r="B53" s="39">
        <v>354</v>
      </c>
      <c r="C53" s="21" t="s">
        <v>66</v>
      </c>
      <c r="D53" s="46">
        <v>171259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171259</v>
      </c>
      <c r="O53" s="47">
        <f t="shared" si="8"/>
        <v>7.4382817929117442</v>
      </c>
      <c r="P53" s="9"/>
    </row>
    <row r="54" spans="1:16">
      <c r="A54" s="13"/>
      <c r="B54" s="39">
        <v>359</v>
      </c>
      <c r="C54" s="21" t="s">
        <v>67</v>
      </c>
      <c r="D54" s="46">
        <v>859571</v>
      </c>
      <c r="E54" s="46">
        <v>122519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982090</v>
      </c>
      <c r="O54" s="47">
        <f t="shared" si="8"/>
        <v>42.655055594162611</v>
      </c>
      <c r="P54" s="9"/>
    </row>
    <row r="55" spans="1:16" ht="15.75">
      <c r="A55" s="29" t="s">
        <v>4</v>
      </c>
      <c r="B55" s="30"/>
      <c r="C55" s="31"/>
      <c r="D55" s="32">
        <f t="shared" ref="D55:M55" si="10">SUM(D56:D62)</f>
        <v>2694967</v>
      </c>
      <c r="E55" s="32">
        <f t="shared" si="10"/>
        <v>893191</v>
      </c>
      <c r="F55" s="32">
        <f t="shared" si="10"/>
        <v>0</v>
      </c>
      <c r="G55" s="32">
        <f t="shared" si="10"/>
        <v>314332</v>
      </c>
      <c r="H55" s="32">
        <f t="shared" si="10"/>
        <v>0</v>
      </c>
      <c r="I55" s="32">
        <f t="shared" si="10"/>
        <v>1213568</v>
      </c>
      <c r="J55" s="32">
        <f t="shared" si="10"/>
        <v>239539</v>
      </c>
      <c r="K55" s="32">
        <f t="shared" si="10"/>
        <v>-5739677</v>
      </c>
      <c r="L55" s="32">
        <f t="shared" si="10"/>
        <v>0</v>
      </c>
      <c r="M55" s="32">
        <f t="shared" si="10"/>
        <v>1245070</v>
      </c>
      <c r="N55" s="32">
        <f>SUM(D55:M55)</f>
        <v>860990</v>
      </c>
      <c r="O55" s="45">
        <f t="shared" si="8"/>
        <v>37.395326615705351</v>
      </c>
      <c r="P55" s="10"/>
    </row>
    <row r="56" spans="1:16">
      <c r="A56" s="12"/>
      <c r="B56" s="25">
        <v>361.1</v>
      </c>
      <c r="C56" s="20" t="s">
        <v>68</v>
      </c>
      <c r="D56" s="46">
        <v>792678</v>
      </c>
      <c r="E56" s="46">
        <v>836599</v>
      </c>
      <c r="F56" s="46">
        <v>0</v>
      </c>
      <c r="G56" s="46">
        <v>314332</v>
      </c>
      <c r="H56" s="46">
        <v>0</v>
      </c>
      <c r="I56" s="46">
        <v>1009859</v>
      </c>
      <c r="J56" s="46">
        <v>239539</v>
      </c>
      <c r="K56" s="46">
        <v>1975108</v>
      </c>
      <c r="L56" s="46">
        <v>0</v>
      </c>
      <c r="M56" s="46">
        <v>0</v>
      </c>
      <c r="N56" s="46">
        <f>SUM(D56:M56)</f>
        <v>5168115</v>
      </c>
      <c r="O56" s="47">
        <f t="shared" si="8"/>
        <v>224.46642633773453</v>
      </c>
      <c r="P56" s="9"/>
    </row>
    <row r="57" spans="1:16">
      <c r="A57" s="12"/>
      <c r="B57" s="25">
        <v>361.2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1522063</v>
      </c>
      <c r="L57" s="46">
        <v>0</v>
      </c>
      <c r="M57" s="46">
        <v>341445</v>
      </c>
      <c r="N57" s="46">
        <f t="shared" ref="N57:N62" si="11">SUM(D57:M57)</f>
        <v>1863508</v>
      </c>
      <c r="O57" s="47">
        <f t="shared" si="8"/>
        <v>80.937630298818618</v>
      </c>
      <c r="P57" s="9"/>
    </row>
    <row r="58" spans="1:16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-14639466</v>
      </c>
      <c r="L58" s="46">
        <v>0</v>
      </c>
      <c r="M58" s="46">
        <v>0</v>
      </c>
      <c r="N58" s="46">
        <f t="shared" si="11"/>
        <v>-14639466</v>
      </c>
      <c r="O58" s="47">
        <f t="shared" si="8"/>
        <v>-635.83504169562195</v>
      </c>
      <c r="P58" s="9"/>
    </row>
    <row r="59" spans="1:16">
      <c r="A59" s="12"/>
      <c r="B59" s="25">
        <v>362</v>
      </c>
      <c r="C59" s="20" t="s">
        <v>71</v>
      </c>
      <c r="D59" s="46">
        <v>1384048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1384048</v>
      </c>
      <c r="O59" s="47">
        <f t="shared" si="8"/>
        <v>60.113273106323838</v>
      </c>
      <c r="P59" s="9"/>
    </row>
    <row r="60" spans="1:16">
      <c r="A60" s="12"/>
      <c r="B60" s="25">
        <v>366</v>
      </c>
      <c r="C60" s="20" t="s">
        <v>73</v>
      </c>
      <c r="D60" s="46">
        <v>48094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48094</v>
      </c>
      <c r="O60" s="47">
        <f t="shared" si="8"/>
        <v>2.0888637943015982</v>
      </c>
      <c r="P60" s="9"/>
    </row>
    <row r="61" spans="1:16">
      <c r="A61" s="12"/>
      <c r="B61" s="25">
        <v>368</v>
      </c>
      <c r="C61" s="20" t="s">
        <v>74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5371620</v>
      </c>
      <c r="L61" s="46">
        <v>0</v>
      </c>
      <c r="M61" s="46">
        <v>0</v>
      </c>
      <c r="N61" s="46">
        <f t="shared" si="11"/>
        <v>5371620</v>
      </c>
      <c r="O61" s="47">
        <f t="shared" si="8"/>
        <v>233.30524669909659</v>
      </c>
      <c r="P61" s="9"/>
    </row>
    <row r="62" spans="1:16">
      <c r="A62" s="12"/>
      <c r="B62" s="25">
        <v>369.9</v>
      </c>
      <c r="C62" s="20" t="s">
        <v>75</v>
      </c>
      <c r="D62" s="46">
        <v>470147</v>
      </c>
      <c r="E62" s="46">
        <v>56592</v>
      </c>
      <c r="F62" s="46">
        <v>0</v>
      </c>
      <c r="G62" s="46">
        <v>0</v>
      </c>
      <c r="H62" s="46">
        <v>0</v>
      </c>
      <c r="I62" s="46">
        <v>203709</v>
      </c>
      <c r="J62" s="46">
        <v>0</v>
      </c>
      <c r="K62" s="46">
        <v>30998</v>
      </c>
      <c r="L62" s="46">
        <v>0</v>
      </c>
      <c r="M62" s="46">
        <v>903625</v>
      </c>
      <c r="N62" s="46">
        <f t="shared" si="11"/>
        <v>1665071</v>
      </c>
      <c r="O62" s="47">
        <f t="shared" si="8"/>
        <v>72.318928075052114</v>
      </c>
      <c r="P62" s="9"/>
    </row>
    <row r="63" spans="1:16" ht="15.75">
      <c r="A63" s="29" t="s">
        <v>48</v>
      </c>
      <c r="B63" s="30"/>
      <c r="C63" s="31"/>
      <c r="D63" s="32">
        <f t="shared" ref="D63:M63" si="12">SUM(D64:D64)</f>
        <v>3999948</v>
      </c>
      <c r="E63" s="32">
        <f t="shared" si="12"/>
        <v>2498497</v>
      </c>
      <c r="F63" s="32">
        <f t="shared" si="12"/>
        <v>0</v>
      </c>
      <c r="G63" s="32">
        <f t="shared" si="12"/>
        <v>2000000</v>
      </c>
      <c r="H63" s="32">
        <f t="shared" si="12"/>
        <v>0</v>
      </c>
      <c r="I63" s="32">
        <f t="shared" si="12"/>
        <v>2018281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>SUM(D63:M63)</f>
        <v>10516726</v>
      </c>
      <c r="O63" s="45">
        <f t="shared" si="8"/>
        <v>456.77232453092427</v>
      </c>
      <c r="P63" s="9"/>
    </row>
    <row r="64" spans="1:16" ht="15.75" thickBot="1">
      <c r="A64" s="12"/>
      <c r="B64" s="25">
        <v>381</v>
      </c>
      <c r="C64" s="20" t="s">
        <v>76</v>
      </c>
      <c r="D64" s="46">
        <v>3999948</v>
      </c>
      <c r="E64" s="46">
        <v>2498497</v>
      </c>
      <c r="F64" s="46">
        <v>0</v>
      </c>
      <c r="G64" s="46">
        <v>2000000</v>
      </c>
      <c r="H64" s="46">
        <v>0</v>
      </c>
      <c r="I64" s="46">
        <v>2018281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10516726</v>
      </c>
      <c r="O64" s="47">
        <f t="shared" si="8"/>
        <v>456.77232453092427</v>
      </c>
      <c r="P64" s="9"/>
    </row>
    <row r="65" spans="1:119" ht="16.5" thickBot="1">
      <c r="A65" s="14" t="s">
        <v>64</v>
      </c>
      <c r="B65" s="23"/>
      <c r="C65" s="22"/>
      <c r="D65" s="15">
        <f t="shared" ref="D65:M65" si="13">SUM(D5,D11,D15,D35,D52,D55,D63)</f>
        <v>38471894</v>
      </c>
      <c r="E65" s="15">
        <f t="shared" si="13"/>
        <v>17788365</v>
      </c>
      <c r="F65" s="15">
        <f t="shared" si="13"/>
        <v>0</v>
      </c>
      <c r="G65" s="15">
        <f t="shared" si="13"/>
        <v>2314332</v>
      </c>
      <c r="H65" s="15">
        <f t="shared" si="13"/>
        <v>0</v>
      </c>
      <c r="I65" s="15">
        <f t="shared" si="13"/>
        <v>42684475</v>
      </c>
      <c r="J65" s="15">
        <f t="shared" si="13"/>
        <v>9162068</v>
      </c>
      <c r="K65" s="15">
        <f t="shared" si="13"/>
        <v>-5739677</v>
      </c>
      <c r="L65" s="15">
        <f t="shared" si="13"/>
        <v>0</v>
      </c>
      <c r="M65" s="15">
        <f t="shared" si="13"/>
        <v>11154538</v>
      </c>
      <c r="N65" s="15">
        <f>SUM(D65:M65)</f>
        <v>115835995</v>
      </c>
      <c r="O65" s="38">
        <f t="shared" si="8"/>
        <v>5031.0977675469076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120</v>
      </c>
      <c r="M67" s="48"/>
      <c r="N67" s="48"/>
      <c r="O67" s="43">
        <v>23024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102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166</v>
      </c>
      <c r="N4" s="35" t="s">
        <v>10</v>
      </c>
      <c r="O4" s="35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 t="shared" ref="D5:N5" si="0">SUM(D6:D10)</f>
        <v>17675705</v>
      </c>
      <c r="E5" s="27">
        <f t="shared" si="0"/>
        <v>1887415</v>
      </c>
      <c r="F5" s="27">
        <f t="shared" si="0"/>
        <v>0</v>
      </c>
      <c r="G5" s="27">
        <f t="shared" si="0"/>
        <v>11434500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30997620</v>
      </c>
      <c r="P5" s="33">
        <f t="shared" ref="P5:P36" si="2">(O5/P$73)</f>
        <v>1161.5250871210701</v>
      </c>
      <c r="Q5" s="6"/>
    </row>
    <row r="6" spans="1:134">
      <c r="A6" s="12"/>
      <c r="B6" s="25">
        <v>311</v>
      </c>
      <c r="C6" s="20" t="s">
        <v>3</v>
      </c>
      <c r="D6" s="46">
        <v>16263104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16263104</v>
      </c>
      <c r="P6" s="47">
        <f t="shared" si="2"/>
        <v>609.40173117997529</v>
      </c>
      <c r="Q6" s="9"/>
    </row>
    <row r="7" spans="1:134">
      <c r="A7" s="12"/>
      <c r="B7" s="25">
        <v>312.41000000000003</v>
      </c>
      <c r="C7" s="20" t="s">
        <v>169</v>
      </c>
      <c r="D7" s="46">
        <v>0</v>
      </c>
      <c r="E7" s="46">
        <v>1194062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1194062</v>
      </c>
      <c r="P7" s="47">
        <f t="shared" si="2"/>
        <v>44.743208303668453</v>
      </c>
      <c r="Q7" s="9"/>
    </row>
    <row r="8" spans="1:134">
      <c r="A8" s="12"/>
      <c r="B8" s="25">
        <v>312.43</v>
      </c>
      <c r="C8" s="20" t="s">
        <v>170</v>
      </c>
      <c r="D8" s="46">
        <v>0</v>
      </c>
      <c r="E8" s="46">
        <v>693353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693353</v>
      </c>
      <c r="P8" s="47">
        <f t="shared" si="2"/>
        <v>25.980927043129615</v>
      </c>
      <c r="Q8" s="9"/>
    </row>
    <row r="9" spans="1:134">
      <c r="A9" s="12"/>
      <c r="B9" s="25">
        <v>312.63</v>
      </c>
      <c r="C9" s="20" t="s">
        <v>171</v>
      </c>
      <c r="D9" s="46">
        <v>0</v>
      </c>
      <c r="E9" s="46">
        <v>0</v>
      </c>
      <c r="F9" s="46">
        <v>0</v>
      </c>
      <c r="G9" s="46">
        <v>11434500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11434500</v>
      </c>
      <c r="P9" s="47">
        <f t="shared" si="2"/>
        <v>428.46704387904225</v>
      </c>
      <c r="Q9" s="9"/>
    </row>
    <row r="10" spans="1:134">
      <c r="A10" s="12"/>
      <c r="B10" s="25">
        <v>316</v>
      </c>
      <c r="C10" s="20" t="s">
        <v>123</v>
      </c>
      <c r="D10" s="46">
        <v>1412601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1412601</v>
      </c>
      <c r="P10" s="47">
        <f t="shared" si="2"/>
        <v>52.93217671525462</v>
      </c>
      <c r="Q10" s="9"/>
    </row>
    <row r="11" spans="1:134" ht="15.75">
      <c r="A11" s="29" t="s">
        <v>15</v>
      </c>
      <c r="B11" s="30"/>
      <c r="C11" s="31"/>
      <c r="D11" s="32">
        <f t="shared" ref="D11:N11" si="3">SUM(D12:D15)</f>
        <v>4058038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241349</v>
      </c>
      <c r="J11" s="32">
        <f t="shared" si="3"/>
        <v>23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4299410</v>
      </c>
      <c r="P11" s="45">
        <f t="shared" si="2"/>
        <v>161.10503241278525</v>
      </c>
      <c r="Q11" s="10"/>
    </row>
    <row r="12" spans="1:134">
      <c r="A12" s="12"/>
      <c r="B12" s="25">
        <v>322</v>
      </c>
      <c r="C12" s="20" t="s">
        <v>172</v>
      </c>
      <c r="D12" s="46">
        <v>1794408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1794408</v>
      </c>
      <c r="P12" s="47">
        <f t="shared" si="2"/>
        <v>67.239030239442428</v>
      </c>
      <c r="Q12" s="9"/>
    </row>
    <row r="13" spans="1:134">
      <c r="A13" s="12"/>
      <c r="B13" s="25">
        <v>323.2</v>
      </c>
      <c r="C13" s="20" t="s">
        <v>137</v>
      </c>
      <c r="D13" s="46">
        <v>1208937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1208937</v>
      </c>
      <c r="P13" s="47">
        <f t="shared" si="2"/>
        <v>45.300595795705775</v>
      </c>
      <c r="Q13" s="9"/>
    </row>
    <row r="14" spans="1:134">
      <c r="A14" s="12"/>
      <c r="B14" s="25">
        <v>323.89999999999998</v>
      </c>
      <c r="C14" s="20" t="s">
        <v>16</v>
      </c>
      <c r="D14" s="46">
        <v>431233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431233</v>
      </c>
      <c r="P14" s="47">
        <f t="shared" si="2"/>
        <v>16.158916326301195</v>
      </c>
      <c r="Q14" s="9"/>
    </row>
    <row r="15" spans="1:134">
      <c r="A15" s="12"/>
      <c r="B15" s="25">
        <v>329.5</v>
      </c>
      <c r="C15" s="20" t="s">
        <v>173</v>
      </c>
      <c r="D15" s="46">
        <v>623460</v>
      </c>
      <c r="E15" s="46">
        <v>0</v>
      </c>
      <c r="F15" s="46">
        <v>0</v>
      </c>
      <c r="G15" s="46">
        <v>0</v>
      </c>
      <c r="H15" s="46">
        <v>0</v>
      </c>
      <c r="I15" s="46">
        <v>241349</v>
      </c>
      <c r="J15" s="46">
        <v>23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864832</v>
      </c>
      <c r="P15" s="47">
        <f t="shared" si="2"/>
        <v>32.406490051335858</v>
      </c>
      <c r="Q15" s="9"/>
    </row>
    <row r="16" spans="1:134" ht="15.75">
      <c r="A16" s="29" t="s">
        <v>174</v>
      </c>
      <c r="B16" s="30"/>
      <c r="C16" s="31"/>
      <c r="D16" s="32">
        <f t="shared" ref="D16:N16" si="4">SUM(D17:D38)</f>
        <v>11691251</v>
      </c>
      <c r="E16" s="32">
        <f t="shared" si="4"/>
        <v>4755905</v>
      </c>
      <c r="F16" s="32">
        <f t="shared" si="4"/>
        <v>0</v>
      </c>
      <c r="G16" s="32">
        <f t="shared" si="4"/>
        <v>186195</v>
      </c>
      <c r="H16" s="32">
        <f t="shared" si="4"/>
        <v>0</v>
      </c>
      <c r="I16" s="32">
        <f t="shared" si="4"/>
        <v>4914150</v>
      </c>
      <c r="J16" s="32">
        <f t="shared" si="4"/>
        <v>37414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4366475</v>
      </c>
      <c r="O16" s="44">
        <f t="shared" si="1"/>
        <v>25951390</v>
      </c>
      <c r="P16" s="45">
        <f t="shared" si="2"/>
        <v>972.43564282234797</v>
      </c>
      <c r="Q16" s="10"/>
    </row>
    <row r="17" spans="1:17">
      <c r="A17" s="12"/>
      <c r="B17" s="25">
        <v>331.2</v>
      </c>
      <c r="C17" s="20" t="s">
        <v>18</v>
      </c>
      <c r="D17" s="46">
        <v>141714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141714</v>
      </c>
      <c r="P17" s="47">
        <f t="shared" si="2"/>
        <v>5.3102259527110576</v>
      </c>
      <c r="Q17" s="9"/>
    </row>
    <row r="18" spans="1:17">
      <c r="A18" s="12"/>
      <c r="B18" s="25">
        <v>331.42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1083551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0" si="5">SUM(D18:N18)</f>
        <v>1083551</v>
      </c>
      <c r="P18" s="47">
        <f t="shared" si="2"/>
        <v>40.602203319968524</v>
      </c>
      <c r="Q18" s="9"/>
    </row>
    <row r="19" spans="1:17">
      <c r="A19" s="12"/>
      <c r="B19" s="25">
        <v>331.49</v>
      </c>
      <c r="C19" s="20" t="s">
        <v>138</v>
      </c>
      <c r="D19" s="46">
        <v>0</v>
      </c>
      <c r="E19" s="46">
        <v>504231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504231</v>
      </c>
      <c r="P19" s="47">
        <f t="shared" si="2"/>
        <v>18.894255630082064</v>
      </c>
      <c r="Q19" s="9"/>
    </row>
    <row r="20" spans="1:17">
      <c r="A20" s="12"/>
      <c r="B20" s="25">
        <v>331.5</v>
      </c>
      <c r="C20" s="20" t="s">
        <v>20</v>
      </c>
      <c r="D20" s="46">
        <v>54815</v>
      </c>
      <c r="E20" s="46">
        <v>161753</v>
      </c>
      <c r="F20" s="46">
        <v>0</v>
      </c>
      <c r="G20" s="46">
        <v>0</v>
      </c>
      <c r="H20" s="46">
        <v>0</v>
      </c>
      <c r="I20" s="46">
        <v>1427001</v>
      </c>
      <c r="J20" s="46">
        <v>0</v>
      </c>
      <c r="K20" s="46">
        <v>0</v>
      </c>
      <c r="L20" s="46">
        <v>0</v>
      </c>
      <c r="M20" s="46">
        <v>0</v>
      </c>
      <c r="N20" s="46">
        <v>4366475</v>
      </c>
      <c r="O20" s="46">
        <f t="shared" si="5"/>
        <v>6010044</v>
      </c>
      <c r="P20" s="47">
        <f t="shared" si="2"/>
        <v>225.20493123992955</v>
      </c>
      <c r="Q20" s="9"/>
    </row>
    <row r="21" spans="1:17">
      <c r="A21" s="12"/>
      <c r="B21" s="25">
        <v>331.9</v>
      </c>
      <c r="C21" s="20" t="s">
        <v>89</v>
      </c>
      <c r="D21" s="46">
        <v>28500</v>
      </c>
      <c r="E21" s="46">
        <v>0</v>
      </c>
      <c r="F21" s="46">
        <v>0</v>
      </c>
      <c r="G21" s="46">
        <v>0</v>
      </c>
      <c r="H21" s="46">
        <v>0</v>
      </c>
      <c r="I21" s="46">
        <v>49995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78495</v>
      </c>
      <c r="P21" s="47">
        <f t="shared" si="2"/>
        <v>2.9413197436954324</v>
      </c>
      <c r="Q21" s="9"/>
    </row>
    <row r="22" spans="1:17">
      <c r="A22" s="12"/>
      <c r="B22" s="25">
        <v>334.36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894000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894000</v>
      </c>
      <c r="P22" s="47">
        <f t="shared" si="2"/>
        <v>33.499456664293476</v>
      </c>
      <c r="Q22" s="9"/>
    </row>
    <row r="23" spans="1:17">
      <c r="A23" s="12"/>
      <c r="B23" s="25">
        <v>334.42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773912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773912</v>
      </c>
      <c r="P23" s="47">
        <f t="shared" si="2"/>
        <v>28.999587814291601</v>
      </c>
      <c r="Q23" s="9"/>
    </row>
    <row r="24" spans="1:17">
      <c r="A24" s="12"/>
      <c r="B24" s="25">
        <v>334.5</v>
      </c>
      <c r="C24" s="20" t="s">
        <v>29</v>
      </c>
      <c r="D24" s="46">
        <v>3045</v>
      </c>
      <c r="E24" s="46">
        <v>1714958</v>
      </c>
      <c r="F24" s="46">
        <v>0</v>
      </c>
      <c r="G24" s="46">
        <v>0</v>
      </c>
      <c r="H24" s="46">
        <v>0</v>
      </c>
      <c r="I24" s="46">
        <v>37248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1755251</v>
      </c>
      <c r="P24" s="47">
        <f t="shared" si="2"/>
        <v>65.771761531831984</v>
      </c>
      <c r="Q24" s="9"/>
    </row>
    <row r="25" spans="1:17">
      <c r="A25" s="12"/>
      <c r="B25" s="25">
        <v>334.9</v>
      </c>
      <c r="C25" s="20" t="s">
        <v>31</v>
      </c>
      <c r="D25" s="46">
        <v>44000</v>
      </c>
      <c r="E25" s="46">
        <v>782166</v>
      </c>
      <c r="F25" s="46">
        <v>0</v>
      </c>
      <c r="G25" s="46">
        <v>52030</v>
      </c>
      <c r="H25" s="46">
        <v>0</v>
      </c>
      <c r="I25" s="46">
        <v>291444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1169640</v>
      </c>
      <c r="P25" s="47">
        <f t="shared" si="2"/>
        <v>43.828081088170272</v>
      </c>
      <c r="Q25" s="9"/>
    </row>
    <row r="26" spans="1:17">
      <c r="A26" s="12"/>
      <c r="B26" s="25">
        <v>335.125</v>
      </c>
      <c r="C26" s="20" t="s">
        <v>175</v>
      </c>
      <c r="D26" s="46">
        <v>1533354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1533354</v>
      </c>
      <c r="P26" s="47">
        <f t="shared" si="2"/>
        <v>57.456964064900511</v>
      </c>
      <c r="Q26" s="9"/>
    </row>
    <row r="27" spans="1:17">
      <c r="A27" s="12"/>
      <c r="B27" s="25">
        <v>335.14</v>
      </c>
      <c r="C27" s="20" t="s">
        <v>125</v>
      </c>
      <c r="D27" s="46">
        <v>9738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9738</v>
      </c>
      <c r="P27" s="47">
        <f t="shared" si="2"/>
        <v>0.3648967662157605</v>
      </c>
      <c r="Q27" s="9"/>
    </row>
    <row r="28" spans="1:17">
      <c r="A28" s="12"/>
      <c r="B28" s="25">
        <v>335.15</v>
      </c>
      <c r="C28" s="20" t="s">
        <v>126</v>
      </c>
      <c r="D28" s="46">
        <v>131037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131037</v>
      </c>
      <c r="P28" s="47">
        <f t="shared" si="2"/>
        <v>4.910143515569378</v>
      </c>
      <c r="Q28" s="9"/>
    </row>
    <row r="29" spans="1:17">
      <c r="A29" s="12"/>
      <c r="B29" s="25">
        <v>335.18</v>
      </c>
      <c r="C29" s="20" t="s">
        <v>176</v>
      </c>
      <c r="D29" s="46">
        <v>6049292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5"/>
        <v>6049292</v>
      </c>
      <c r="P29" s="47">
        <f t="shared" si="2"/>
        <v>226.6756098474913</v>
      </c>
      <c r="Q29" s="9"/>
    </row>
    <row r="30" spans="1:17">
      <c r="A30" s="12"/>
      <c r="B30" s="25">
        <v>335.21</v>
      </c>
      <c r="C30" s="20" t="s">
        <v>91</v>
      </c>
      <c r="D30" s="46">
        <v>18721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18721</v>
      </c>
      <c r="P30" s="47">
        <f t="shared" si="2"/>
        <v>0.70150260426424849</v>
      </c>
      <c r="Q30" s="9"/>
    </row>
    <row r="31" spans="1:17">
      <c r="A31" s="12"/>
      <c r="B31" s="25">
        <v>335.45</v>
      </c>
      <c r="C31" s="20" t="s">
        <v>177</v>
      </c>
      <c r="D31" s="46">
        <v>21560</v>
      </c>
      <c r="E31" s="46">
        <v>0</v>
      </c>
      <c r="F31" s="46">
        <v>0</v>
      </c>
      <c r="G31" s="46">
        <v>0</v>
      </c>
      <c r="H31" s="46">
        <v>0</v>
      </c>
      <c r="I31" s="46">
        <v>20651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6">SUM(D31:N31)</f>
        <v>42211</v>
      </c>
      <c r="P31" s="47">
        <f t="shared" si="2"/>
        <v>1.581706448832765</v>
      </c>
      <c r="Q31" s="9"/>
    </row>
    <row r="32" spans="1:17">
      <c r="A32" s="12"/>
      <c r="B32" s="25">
        <v>335.7</v>
      </c>
      <c r="C32" s="20" t="s">
        <v>38</v>
      </c>
      <c r="D32" s="46">
        <v>0</v>
      </c>
      <c r="E32" s="46">
        <v>299009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299009</v>
      </c>
      <c r="P32" s="47">
        <f t="shared" si="2"/>
        <v>11.204294225652939</v>
      </c>
      <c r="Q32" s="9"/>
    </row>
    <row r="33" spans="1:17">
      <c r="A33" s="12"/>
      <c r="B33" s="25">
        <v>337.4</v>
      </c>
      <c r="C33" s="20" t="s">
        <v>92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329278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329278</v>
      </c>
      <c r="P33" s="47">
        <f t="shared" si="2"/>
        <v>12.338516880878331</v>
      </c>
      <c r="Q33" s="9"/>
    </row>
    <row r="34" spans="1:17">
      <c r="A34" s="12"/>
      <c r="B34" s="25">
        <v>337.6</v>
      </c>
      <c r="C34" s="20" t="s">
        <v>163</v>
      </c>
      <c r="D34" s="46">
        <v>1356360</v>
      </c>
      <c r="E34" s="46">
        <v>64739</v>
      </c>
      <c r="F34" s="46">
        <v>0</v>
      </c>
      <c r="G34" s="46">
        <v>0</v>
      </c>
      <c r="H34" s="46">
        <v>0</v>
      </c>
      <c r="I34" s="46">
        <v>7070</v>
      </c>
      <c r="J34" s="46">
        <v>37414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1465583</v>
      </c>
      <c r="P34" s="47">
        <f t="shared" si="2"/>
        <v>54.917487915464456</v>
      </c>
      <c r="Q34" s="9"/>
    </row>
    <row r="35" spans="1:17">
      <c r="A35" s="12"/>
      <c r="B35" s="25">
        <v>337.7</v>
      </c>
      <c r="C35" s="20" t="s">
        <v>39</v>
      </c>
      <c r="D35" s="46">
        <v>790500</v>
      </c>
      <c r="E35" s="46">
        <v>0</v>
      </c>
      <c r="F35" s="46">
        <v>0</v>
      </c>
      <c r="G35" s="46">
        <v>134165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924665</v>
      </c>
      <c r="P35" s="47">
        <f t="shared" si="2"/>
        <v>34.648518005021174</v>
      </c>
      <c r="Q35" s="9"/>
    </row>
    <row r="36" spans="1:17">
      <c r="A36" s="12"/>
      <c r="B36" s="25">
        <v>337.9</v>
      </c>
      <c r="C36" s="20" t="s">
        <v>93</v>
      </c>
      <c r="D36" s="46">
        <v>887031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887031</v>
      </c>
      <c r="P36" s="47">
        <f t="shared" si="2"/>
        <v>33.238318282309741</v>
      </c>
      <c r="Q36" s="9"/>
    </row>
    <row r="37" spans="1:17">
      <c r="A37" s="12"/>
      <c r="B37" s="25">
        <v>338</v>
      </c>
      <c r="C37" s="20" t="s">
        <v>40</v>
      </c>
      <c r="D37" s="46">
        <v>125878</v>
      </c>
      <c r="E37" s="46">
        <v>1229049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1354927</v>
      </c>
      <c r="P37" s="47">
        <f t="shared" ref="P37:P68" si="7">(O37/P$73)</f>
        <v>50.77104957469929</v>
      </c>
      <c r="Q37" s="9"/>
    </row>
    <row r="38" spans="1:17">
      <c r="A38" s="12"/>
      <c r="B38" s="25">
        <v>339</v>
      </c>
      <c r="C38" s="20" t="s">
        <v>41</v>
      </c>
      <c r="D38" s="46">
        <v>495706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495706</v>
      </c>
      <c r="P38" s="47">
        <f t="shared" si="7"/>
        <v>18.574811706074119</v>
      </c>
      <c r="Q38" s="9"/>
    </row>
    <row r="39" spans="1:17" ht="15.75">
      <c r="A39" s="29" t="s">
        <v>46</v>
      </c>
      <c r="B39" s="30"/>
      <c r="C39" s="31"/>
      <c r="D39" s="32">
        <f t="shared" ref="D39:N39" si="8">SUM(D40:D54)</f>
        <v>7478739</v>
      </c>
      <c r="E39" s="32">
        <f t="shared" si="8"/>
        <v>56207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33027615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10254181</v>
      </c>
      <c r="O39" s="32">
        <f>SUM(D39:N39)</f>
        <v>50816742</v>
      </c>
      <c r="P39" s="45">
        <f t="shared" si="7"/>
        <v>1904.1758908832016</v>
      </c>
      <c r="Q39" s="10"/>
    </row>
    <row r="40" spans="1:17">
      <c r="A40" s="12"/>
      <c r="B40" s="25">
        <v>341.9</v>
      </c>
      <c r="C40" s="20" t="s">
        <v>129</v>
      </c>
      <c r="D40" s="46">
        <v>372417</v>
      </c>
      <c r="E40" s="46">
        <v>0</v>
      </c>
      <c r="F40" s="46">
        <v>0</v>
      </c>
      <c r="G40" s="46">
        <v>0</v>
      </c>
      <c r="H40" s="46">
        <v>0</v>
      </c>
      <c r="I40" s="46">
        <v>50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4" si="9">SUM(D40:N40)</f>
        <v>372467</v>
      </c>
      <c r="P40" s="47">
        <f t="shared" si="7"/>
        <v>13.956870386330422</v>
      </c>
      <c r="Q40" s="9"/>
    </row>
    <row r="41" spans="1:17">
      <c r="A41" s="12"/>
      <c r="B41" s="25">
        <v>342.1</v>
      </c>
      <c r="C41" s="20" t="s">
        <v>140</v>
      </c>
      <c r="D41" s="46">
        <v>17965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17965</v>
      </c>
      <c r="P41" s="47">
        <f t="shared" si="7"/>
        <v>0.67317420466893996</v>
      </c>
      <c r="Q41" s="9"/>
    </row>
    <row r="42" spans="1:17">
      <c r="A42" s="12"/>
      <c r="B42" s="25">
        <v>342.2</v>
      </c>
      <c r="C42" s="20" t="s">
        <v>51</v>
      </c>
      <c r="D42" s="46">
        <v>334036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334036</v>
      </c>
      <c r="P42" s="47">
        <f t="shared" si="7"/>
        <v>12.516805935474201</v>
      </c>
      <c r="Q42" s="9"/>
    </row>
    <row r="43" spans="1:17">
      <c r="A43" s="12"/>
      <c r="B43" s="25">
        <v>342.6</v>
      </c>
      <c r="C43" s="20" t="s">
        <v>144</v>
      </c>
      <c r="D43" s="46">
        <v>1078573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1078573</v>
      </c>
      <c r="P43" s="47">
        <f t="shared" si="7"/>
        <v>40.415670551204705</v>
      </c>
      <c r="Q43" s="9"/>
    </row>
    <row r="44" spans="1:17">
      <c r="A44" s="12"/>
      <c r="B44" s="25">
        <v>342.9</v>
      </c>
      <c r="C44" s="20" t="s">
        <v>52</v>
      </c>
      <c r="D44" s="46">
        <v>7212</v>
      </c>
      <c r="E44" s="46">
        <v>19409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26621</v>
      </c>
      <c r="P44" s="47">
        <f t="shared" si="7"/>
        <v>0.9975268857496159</v>
      </c>
      <c r="Q44" s="9"/>
    </row>
    <row r="45" spans="1:17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9330435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9330435</v>
      </c>
      <c r="P45" s="47">
        <f t="shared" si="7"/>
        <v>349.62472364821821</v>
      </c>
      <c r="Q45" s="9"/>
    </row>
    <row r="46" spans="1:17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11853625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11853625</v>
      </c>
      <c r="P46" s="47">
        <f t="shared" si="7"/>
        <v>444.17225615468203</v>
      </c>
      <c r="Q46" s="9"/>
    </row>
    <row r="47" spans="1:17">
      <c r="A47" s="12"/>
      <c r="B47" s="25">
        <v>343.8</v>
      </c>
      <c r="C47" s="20" t="s">
        <v>56</v>
      </c>
      <c r="D47" s="46">
        <v>148015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148015</v>
      </c>
      <c r="P47" s="47">
        <f t="shared" si="7"/>
        <v>5.5463334207666657</v>
      </c>
      <c r="Q47" s="9"/>
    </row>
    <row r="48" spans="1:17">
      <c r="A48" s="12"/>
      <c r="B48" s="25">
        <v>343.9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2381772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2381772</v>
      </c>
      <c r="P48" s="47">
        <f t="shared" si="7"/>
        <v>89.248398096451453</v>
      </c>
      <c r="Q48" s="9"/>
    </row>
    <row r="49" spans="1:17">
      <c r="A49" s="12"/>
      <c r="B49" s="25">
        <v>344.2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310193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310193</v>
      </c>
      <c r="P49" s="47">
        <f t="shared" si="7"/>
        <v>11.623374676808933</v>
      </c>
      <c r="Q49" s="9"/>
    </row>
    <row r="50" spans="1:17">
      <c r="A50" s="12"/>
      <c r="B50" s="25">
        <v>344.3</v>
      </c>
      <c r="C50" s="20" t="s">
        <v>131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346548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346548</v>
      </c>
      <c r="P50" s="47">
        <f t="shared" si="7"/>
        <v>12.985648443062166</v>
      </c>
      <c r="Q50" s="9"/>
    </row>
    <row r="51" spans="1:17">
      <c r="A51" s="12"/>
      <c r="B51" s="25">
        <v>344.5</v>
      </c>
      <c r="C51" s="20" t="s">
        <v>132</v>
      </c>
      <c r="D51" s="46">
        <v>5520521</v>
      </c>
      <c r="E51" s="46">
        <v>0</v>
      </c>
      <c r="F51" s="46">
        <v>0</v>
      </c>
      <c r="G51" s="46">
        <v>0</v>
      </c>
      <c r="H51" s="46">
        <v>0</v>
      </c>
      <c r="I51" s="46">
        <v>2728171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8248692</v>
      </c>
      <c r="P51" s="47">
        <f t="shared" si="7"/>
        <v>309.09026867013904</v>
      </c>
      <c r="Q51" s="9"/>
    </row>
    <row r="52" spans="1:17">
      <c r="A52" s="12"/>
      <c r="B52" s="25">
        <v>345.1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10254181</v>
      </c>
      <c r="O52" s="46">
        <f t="shared" si="9"/>
        <v>10254181</v>
      </c>
      <c r="P52" s="47">
        <f t="shared" si="7"/>
        <v>384.23880541087419</v>
      </c>
      <c r="Q52" s="9"/>
    </row>
    <row r="53" spans="1:17">
      <c r="A53" s="12"/>
      <c r="B53" s="25">
        <v>347.5</v>
      </c>
      <c r="C53" s="20" t="s">
        <v>63</v>
      </c>
      <c r="D53" s="46">
        <v>0</v>
      </c>
      <c r="E53" s="46">
        <v>36798</v>
      </c>
      <c r="F53" s="46">
        <v>0</v>
      </c>
      <c r="G53" s="46">
        <v>0</v>
      </c>
      <c r="H53" s="46">
        <v>0</v>
      </c>
      <c r="I53" s="46">
        <v>6075581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6112379</v>
      </c>
      <c r="P53" s="47">
        <f t="shared" si="7"/>
        <v>229.03956982800614</v>
      </c>
      <c r="Q53" s="9"/>
    </row>
    <row r="54" spans="1:17">
      <c r="A54" s="12"/>
      <c r="B54" s="25">
        <v>349</v>
      </c>
      <c r="C54" s="20" t="s">
        <v>178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1240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1240</v>
      </c>
      <c r="P54" s="47">
        <f t="shared" si="7"/>
        <v>4.6464570764791845E-2</v>
      </c>
      <c r="Q54" s="9"/>
    </row>
    <row r="55" spans="1:17" ht="15.75">
      <c r="A55" s="29" t="s">
        <v>47</v>
      </c>
      <c r="B55" s="30"/>
      <c r="C55" s="31"/>
      <c r="D55" s="32">
        <f t="shared" ref="D55:N55" si="10">SUM(D56:D58)</f>
        <v>679723</v>
      </c>
      <c r="E55" s="32">
        <f t="shared" si="10"/>
        <v>24211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60281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10"/>
        <v>0</v>
      </c>
      <c r="O55" s="32">
        <f t="shared" ref="O55:O60" si="11">SUM(D55:N55)</f>
        <v>764215</v>
      </c>
      <c r="P55" s="45">
        <f t="shared" si="7"/>
        <v>28.636227376625325</v>
      </c>
      <c r="Q55" s="10"/>
    </row>
    <row r="56" spans="1:17">
      <c r="A56" s="13"/>
      <c r="B56" s="39">
        <v>351.1</v>
      </c>
      <c r="C56" s="21" t="s">
        <v>110</v>
      </c>
      <c r="D56" s="46">
        <v>603603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603603</v>
      </c>
      <c r="P56" s="47">
        <f t="shared" si="7"/>
        <v>22.617866376887623</v>
      </c>
      <c r="Q56" s="9"/>
    </row>
    <row r="57" spans="1:17">
      <c r="A57" s="13"/>
      <c r="B57" s="39">
        <v>354</v>
      </c>
      <c r="C57" s="21" t="s">
        <v>66</v>
      </c>
      <c r="D57" s="46">
        <v>76120</v>
      </c>
      <c r="E57" s="46">
        <v>0</v>
      </c>
      <c r="F57" s="46">
        <v>0</v>
      </c>
      <c r="G57" s="46">
        <v>0</v>
      </c>
      <c r="H57" s="46">
        <v>0</v>
      </c>
      <c r="I57" s="46">
        <v>60281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136401</v>
      </c>
      <c r="P57" s="47">
        <f t="shared" si="7"/>
        <v>5.1111402555551395</v>
      </c>
      <c r="Q57" s="9"/>
    </row>
    <row r="58" spans="1:17">
      <c r="A58" s="13"/>
      <c r="B58" s="39">
        <v>355</v>
      </c>
      <c r="C58" s="21" t="s">
        <v>97</v>
      </c>
      <c r="D58" s="46">
        <v>0</v>
      </c>
      <c r="E58" s="46">
        <v>24211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24211</v>
      </c>
      <c r="P58" s="47">
        <f t="shared" si="7"/>
        <v>0.90722074418256082</v>
      </c>
      <c r="Q58" s="9"/>
    </row>
    <row r="59" spans="1:17" ht="15.75">
      <c r="A59" s="29" t="s">
        <v>4</v>
      </c>
      <c r="B59" s="30"/>
      <c r="C59" s="31"/>
      <c r="D59" s="32">
        <f t="shared" ref="D59:N59" si="12">SUM(D60:D67)</f>
        <v>2269449</v>
      </c>
      <c r="E59" s="32">
        <f t="shared" si="12"/>
        <v>1349103</v>
      </c>
      <c r="F59" s="32">
        <f t="shared" si="12"/>
        <v>0</v>
      </c>
      <c r="G59" s="32">
        <f t="shared" si="12"/>
        <v>5624</v>
      </c>
      <c r="H59" s="32">
        <f t="shared" si="12"/>
        <v>0</v>
      </c>
      <c r="I59" s="32">
        <f t="shared" si="12"/>
        <v>7487451</v>
      </c>
      <c r="J59" s="32">
        <f t="shared" si="12"/>
        <v>12288774</v>
      </c>
      <c r="K59" s="32">
        <f t="shared" si="12"/>
        <v>45171608</v>
      </c>
      <c r="L59" s="32">
        <f t="shared" si="12"/>
        <v>0</v>
      </c>
      <c r="M59" s="32">
        <f t="shared" si="12"/>
        <v>0</v>
      </c>
      <c r="N59" s="32">
        <f t="shared" si="12"/>
        <v>923633</v>
      </c>
      <c r="O59" s="32">
        <f t="shared" si="11"/>
        <v>69495642</v>
      </c>
      <c r="P59" s="45">
        <f t="shared" si="7"/>
        <v>2604.1009480271291</v>
      </c>
      <c r="Q59" s="10"/>
    </row>
    <row r="60" spans="1:17">
      <c r="A60" s="12"/>
      <c r="B60" s="25">
        <v>361.1</v>
      </c>
      <c r="C60" s="20" t="s">
        <v>68</v>
      </c>
      <c r="D60" s="46">
        <v>46441</v>
      </c>
      <c r="E60" s="46">
        <v>17098</v>
      </c>
      <c r="F60" s="46">
        <v>0</v>
      </c>
      <c r="G60" s="46">
        <v>5624</v>
      </c>
      <c r="H60" s="46">
        <v>0</v>
      </c>
      <c r="I60" s="46">
        <v>127414</v>
      </c>
      <c r="J60" s="46">
        <v>6419</v>
      </c>
      <c r="K60" s="46">
        <v>4726358</v>
      </c>
      <c r="L60" s="46">
        <v>0</v>
      </c>
      <c r="M60" s="46">
        <v>0</v>
      </c>
      <c r="N60" s="46">
        <v>51969</v>
      </c>
      <c r="O60" s="46">
        <f t="shared" si="11"/>
        <v>4981323</v>
      </c>
      <c r="P60" s="47">
        <f t="shared" si="7"/>
        <v>186.65728631918162</v>
      </c>
      <c r="Q60" s="9"/>
    </row>
    <row r="61" spans="1:17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32244422</v>
      </c>
      <c r="L61" s="46">
        <v>0</v>
      </c>
      <c r="M61" s="46">
        <v>0</v>
      </c>
      <c r="N61" s="46">
        <v>0</v>
      </c>
      <c r="O61" s="46">
        <f t="shared" ref="O61:O67" si="13">SUM(D61:N61)</f>
        <v>32244422</v>
      </c>
      <c r="P61" s="47">
        <f t="shared" si="7"/>
        <v>1208.2445385393637</v>
      </c>
      <c r="Q61" s="9"/>
    </row>
    <row r="62" spans="1:17">
      <c r="A62" s="12"/>
      <c r="B62" s="25">
        <v>362</v>
      </c>
      <c r="C62" s="20" t="s">
        <v>71</v>
      </c>
      <c r="D62" s="46">
        <v>1993599</v>
      </c>
      <c r="E62" s="46">
        <v>85455</v>
      </c>
      <c r="F62" s="46">
        <v>0</v>
      </c>
      <c r="G62" s="46">
        <v>0</v>
      </c>
      <c r="H62" s="46">
        <v>0</v>
      </c>
      <c r="I62" s="46">
        <v>4438910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6517964</v>
      </c>
      <c r="P62" s="47">
        <f t="shared" si="7"/>
        <v>244.23741896803688</v>
      </c>
      <c r="Q62" s="9"/>
    </row>
    <row r="63" spans="1:17">
      <c r="A63" s="12"/>
      <c r="B63" s="25">
        <v>364</v>
      </c>
      <c r="C63" s="20" t="s">
        <v>157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3500</v>
      </c>
      <c r="O63" s="46">
        <f t="shared" si="13"/>
        <v>3500</v>
      </c>
      <c r="P63" s="47">
        <f t="shared" si="7"/>
        <v>0.13114999812642861</v>
      </c>
      <c r="Q63" s="9"/>
    </row>
    <row r="64" spans="1:17">
      <c r="A64" s="12"/>
      <c r="B64" s="25">
        <v>366</v>
      </c>
      <c r="C64" s="20" t="s">
        <v>73</v>
      </c>
      <c r="D64" s="46">
        <v>62842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62842</v>
      </c>
      <c r="P64" s="47">
        <f t="shared" si="7"/>
        <v>2.3547794806460076</v>
      </c>
      <c r="Q64" s="9"/>
    </row>
    <row r="65" spans="1:120">
      <c r="A65" s="12"/>
      <c r="B65" s="25">
        <v>368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8200828</v>
      </c>
      <c r="L65" s="46">
        <v>0</v>
      </c>
      <c r="M65" s="46">
        <v>0</v>
      </c>
      <c r="N65" s="46">
        <v>0</v>
      </c>
      <c r="O65" s="46">
        <f t="shared" si="13"/>
        <v>8200828</v>
      </c>
      <c r="P65" s="47">
        <f t="shared" si="7"/>
        <v>307.29673623861805</v>
      </c>
      <c r="Q65" s="9"/>
    </row>
    <row r="66" spans="1:120">
      <c r="A66" s="12"/>
      <c r="B66" s="25">
        <v>369.3</v>
      </c>
      <c r="C66" s="20" t="s">
        <v>112</v>
      </c>
      <c r="D66" s="46">
        <v>0</v>
      </c>
      <c r="E66" s="46">
        <v>850000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850000</v>
      </c>
      <c r="P66" s="47">
        <f t="shared" si="7"/>
        <v>31.850713830704088</v>
      </c>
      <c r="Q66" s="9"/>
    </row>
    <row r="67" spans="1:120">
      <c r="A67" s="12"/>
      <c r="B67" s="25">
        <v>369.9</v>
      </c>
      <c r="C67" s="20" t="s">
        <v>75</v>
      </c>
      <c r="D67" s="46">
        <v>166567</v>
      </c>
      <c r="E67" s="46">
        <v>396550</v>
      </c>
      <c r="F67" s="46">
        <v>0</v>
      </c>
      <c r="G67" s="46">
        <v>0</v>
      </c>
      <c r="H67" s="46">
        <v>0</v>
      </c>
      <c r="I67" s="46">
        <v>2921127</v>
      </c>
      <c r="J67" s="46">
        <v>12282355</v>
      </c>
      <c r="K67" s="46">
        <v>0</v>
      </c>
      <c r="L67" s="46">
        <v>0</v>
      </c>
      <c r="M67" s="46">
        <v>0</v>
      </c>
      <c r="N67" s="46">
        <v>868164</v>
      </c>
      <c r="O67" s="46">
        <f t="shared" si="13"/>
        <v>16634763</v>
      </c>
      <c r="P67" s="47">
        <f t="shared" si="7"/>
        <v>623.32832465245247</v>
      </c>
      <c r="Q67" s="9"/>
    </row>
    <row r="68" spans="1:120" ht="15.75">
      <c r="A68" s="29" t="s">
        <v>48</v>
      </c>
      <c r="B68" s="30"/>
      <c r="C68" s="31"/>
      <c r="D68" s="32">
        <f t="shared" ref="D68:N68" si="14">SUM(D69:D70)</f>
        <v>11843024</v>
      </c>
      <c r="E68" s="32">
        <f t="shared" si="14"/>
        <v>1986125</v>
      </c>
      <c r="F68" s="32">
        <f t="shared" si="14"/>
        <v>0</v>
      </c>
      <c r="G68" s="32">
        <f t="shared" si="14"/>
        <v>308365</v>
      </c>
      <c r="H68" s="32">
        <f t="shared" si="14"/>
        <v>0</v>
      </c>
      <c r="I68" s="32">
        <f t="shared" si="14"/>
        <v>1066771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4"/>
        <v>0</v>
      </c>
      <c r="O68" s="32">
        <f>SUM(D68:N68)</f>
        <v>15204285</v>
      </c>
      <c r="P68" s="45">
        <f t="shared" si="7"/>
        <v>569.72627121819608</v>
      </c>
      <c r="Q68" s="9"/>
    </row>
    <row r="69" spans="1:120">
      <c r="A69" s="12"/>
      <c r="B69" s="25">
        <v>381</v>
      </c>
      <c r="C69" s="20" t="s">
        <v>76</v>
      </c>
      <c r="D69" s="46">
        <v>11843024</v>
      </c>
      <c r="E69" s="46">
        <v>1986125</v>
      </c>
      <c r="F69" s="46">
        <v>0</v>
      </c>
      <c r="G69" s="46">
        <v>0</v>
      </c>
      <c r="H69" s="46">
        <v>0</v>
      </c>
      <c r="I69" s="46">
        <v>1066771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14895920</v>
      </c>
      <c r="P69" s="47">
        <f t="shared" ref="P69:P71" si="15">(O69/P$73)</f>
        <v>558.17139431183728</v>
      </c>
      <c r="Q69" s="9"/>
    </row>
    <row r="70" spans="1:120" ht="15.75" thickBot="1">
      <c r="A70" s="12"/>
      <c r="B70" s="25">
        <v>383</v>
      </c>
      <c r="C70" s="20" t="s">
        <v>152</v>
      </c>
      <c r="D70" s="46">
        <v>0</v>
      </c>
      <c r="E70" s="46">
        <v>0</v>
      </c>
      <c r="F70" s="46">
        <v>0</v>
      </c>
      <c r="G70" s="46">
        <v>308365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308365</v>
      </c>
      <c r="P70" s="47">
        <f t="shared" si="15"/>
        <v>11.554876906358901</v>
      </c>
      <c r="Q70" s="9"/>
    </row>
    <row r="71" spans="1:120" ht="16.5" thickBot="1">
      <c r="A71" s="14" t="s">
        <v>64</v>
      </c>
      <c r="B71" s="23"/>
      <c r="C71" s="22"/>
      <c r="D71" s="15">
        <f t="shared" ref="D71:N71" si="16">SUM(D5,D11,D16,D39,D55,D59,D68)</f>
        <v>55695929</v>
      </c>
      <c r="E71" s="15">
        <f t="shared" si="16"/>
        <v>10058966</v>
      </c>
      <c r="F71" s="15">
        <f t="shared" si="16"/>
        <v>0</v>
      </c>
      <c r="G71" s="15">
        <f t="shared" si="16"/>
        <v>11934684</v>
      </c>
      <c r="H71" s="15">
        <f t="shared" si="16"/>
        <v>0</v>
      </c>
      <c r="I71" s="15">
        <f t="shared" si="16"/>
        <v>46797617</v>
      </c>
      <c r="J71" s="15">
        <f t="shared" si="16"/>
        <v>12326211</v>
      </c>
      <c r="K71" s="15">
        <f t="shared" si="16"/>
        <v>45171608</v>
      </c>
      <c r="L71" s="15">
        <f t="shared" si="16"/>
        <v>0</v>
      </c>
      <c r="M71" s="15">
        <f t="shared" si="16"/>
        <v>0</v>
      </c>
      <c r="N71" s="15">
        <f t="shared" si="16"/>
        <v>15544289</v>
      </c>
      <c r="O71" s="15">
        <f>SUM(D71:N71)</f>
        <v>197529304</v>
      </c>
      <c r="P71" s="38">
        <f t="shared" si="15"/>
        <v>7401.7050998613558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164</v>
      </c>
      <c r="N73" s="48"/>
      <c r="O73" s="48"/>
      <c r="P73" s="43">
        <v>26687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102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17599726</v>
      </c>
      <c r="E5" s="27">
        <f t="shared" si="0"/>
        <v>1468761</v>
      </c>
      <c r="F5" s="27">
        <f t="shared" si="0"/>
        <v>0</v>
      </c>
      <c r="G5" s="27">
        <f t="shared" si="0"/>
        <v>7997399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27065886</v>
      </c>
      <c r="O5" s="33">
        <f t="shared" ref="O5:O36" si="2">(N5/O$73)</f>
        <v>1088.3820974746661</v>
      </c>
      <c r="P5" s="6"/>
    </row>
    <row r="6" spans="1:133">
      <c r="A6" s="12"/>
      <c r="B6" s="25">
        <v>311</v>
      </c>
      <c r="C6" s="20" t="s">
        <v>3</v>
      </c>
      <c r="D6" s="46">
        <v>16239803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16239803</v>
      </c>
      <c r="O6" s="47">
        <f t="shared" si="2"/>
        <v>653.04017210873417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1056968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1056968</v>
      </c>
      <c r="O7" s="47">
        <f t="shared" si="2"/>
        <v>42.503136561042304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411793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411793</v>
      </c>
      <c r="O8" s="47">
        <f t="shared" si="2"/>
        <v>16.559152324272159</v>
      </c>
      <c r="P8" s="9"/>
    </row>
    <row r="9" spans="1:133">
      <c r="A9" s="12"/>
      <c r="B9" s="25">
        <v>316</v>
      </c>
      <c r="C9" s="20" t="s">
        <v>123</v>
      </c>
      <c r="D9" s="46">
        <v>1359923</v>
      </c>
      <c r="E9" s="46">
        <v>0</v>
      </c>
      <c r="F9" s="46">
        <v>0</v>
      </c>
      <c r="G9" s="46">
        <v>7997399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9357322</v>
      </c>
      <c r="O9" s="47">
        <f t="shared" si="2"/>
        <v>376.27963648061768</v>
      </c>
      <c r="P9" s="9"/>
    </row>
    <row r="10" spans="1:133" ht="15.75">
      <c r="A10" s="29" t="s">
        <v>15</v>
      </c>
      <c r="B10" s="30"/>
      <c r="C10" s="31"/>
      <c r="D10" s="32">
        <f t="shared" ref="D10:M10" si="3">SUM(D11:D14)</f>
        <v>3948355</v>
      </c>
      <c r="E10" s="32">
        <f t="shared" si="3"/>
        <v>5055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3953410</v>
      </c>
      <c r="O10" s="45">
        <f t="shared" si="2"/>
        <v>158.97579218272477</v>
      </c>
      <c r="P10" s="10"/>
    </row>
    <row r="11" spans="1:133">
      <c r="A11" s="12"/>
      <c r="B11" s="25">
        <v>322</v>
      </c>
      <c r="C11" s="20" t="s">
        <v>0</v>
      </c>
      <c r="D11" s="46">
        <v>1887248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1887248</v>
      </c>
      <c r="O11" s="47">
        <f t="shared" si="2"/>
        <v>75.890622486729939</v>
      </c>
      <c r="P11" s="9"/>
    </row>
    <row r="12" spans="1:133">
      <c r="A12" s="12"/>
      <c r="B12" s="25">
        <v>323.2</v>
      </c>
      <c r="C12" s="20" t="s">
        <v>137</v>
      </c>
      <c r="D12" s="46">
        <v>1234800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1234800</v>
      </c>
      <c r="O12" s="47">
        <f t="shared" si="2"/>
        <v>49.654174038925525</v>
      </c>
      <c r="P12" s="9"/>
    </row>
    <row r="13" spans="1:133">
      <c r="A13" s="12"/>
      <c r="B13" s="25">
        <v>323.89999999999998</v>
      </c>
      <c r="C13" s="20" t="s">
        <v>16</v>
      </c>
      <c r="D13" s="46">
        <v>493329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493329</v>
      </c>
      <c r="O13" s="47">
        <f t="shared" si="2"/>
        <v>19.837904133826605</v>
      </c>
      <c r="P13" s="9"/>
    </row>
    <row r="14" spans="1:133">
      <c r="A14" s="12"/>
      <c r="B14" s="25">
        <v>329</v>
      </c>
      <c r="C14" s="20" t="s">
        <v>17</v>
      </c>
      <c r="D14" s="46">
        <v>332978</v>
      </c>
      <c r="E14" s="46">
        <v>5055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338033</v>
      </c>
      <c r="O14" s="47">
        <f t="shared" si="2"/>
        <v>13.593091523242721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SUM(D16:D37)</f>
        <v>9090044</v>
      </c>
      <c r="E15" s="32">
        <f t="shared" si="4"/>
        <v>2267804</v>
      </c>
      <c r="F15" s="32">
        <f t="shared" si="4"/>
        <v>0</v>
      </c>
      <c r="G15" s="32">
        <f t="shared" si="4"/>
        <v>774248</v>
      </c>
      <c r="H15" s="32">
        <f t="shared" si="4"/>
        <v>0</v>
      </c>
      <c r="I15" s="32">
        <f t="shared" si="4"/>
        <v>5496671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4152148</v>
      </c>
      <c r="N15" s="44">
        <f t="shared" si="1"/>
        <v>21780915</v>
      </c>
      <c r="O15" s="45">
        <f t="shared" si="2"/>
        <v>875.86114685539644</v>
      </c>
      <c r="P15" s="10"/>
    </row>
    <row r="16" spans="1:133">
      <c r="A16" s="12"/>
      <c r="B16" s="25">
        <v>331.2</v>
      </c>
      <c r="C16" s="20" t="s">
        <v>18</v>
      </c>
      <c r="D16" s="46">
        <v>61040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61040</v>
      </c>
      <c r="O16" s="47">
        <f t="shared" si="2"/>
        <v>2.4545600772076566</v>
      </c>
      <c r="P16" s="9"/>
    </row>
    <row r="17" spans="1:16">
      <c r="A17" s="12"/>
      <c r="B17" s="25">
        <v>331.42</v>
      </c>
      <c r="C17" s="20" t="s">
        <v>23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1348883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1348883</v>
      </c>
      <c r="O17" s="47">
        <f t="shared" si="2"/>
        <v>54.241716261862635</v>
      </c>
      <c r="P17" s="9"/>
    </row>
    <row r="18" spans="1:16">
      <c r="A18" s="12"/>
      <c r="B18" s="25">
        <v>331.5</v>
      </c>
      <c r="C18" s="20" t="s">
        <v>20</v>
      </c>
      <c r="D18" s="46">
        <v>1191093</v>
      </c>
      <c r="E18" s="46">
        <v>89440</v>
      </c>
      <c r="F18" s="46">
        <v>0</v>
      </c>
      <c r="G18" s="46">
        <v>0</v>
      </c>
      <c r="H18" s="46">
        <v>0</v>
      </c>
      <c r="I18" s="46">
        <v>2231557</v>
      </c>
      <c r="J18" s="46">
        <v>0</v>
      </c>
      <c r="K18" s="46">
        <v>0</v>
      </c>
      <c r="L18" s="46">
        <v>0</v>
      </c>
      <c r="M18" s="46">
        <v>4152148</v>
      </c>
      <c r="N18" s="46">
        <f t="shared" si="1"/>
        <v>7664238</v>
      </c>
      <c r="O18" s="47">
        <f t="shared" si="2"/>
        <v>308.196799099244</v>
      </c>
      <c r="P18" s="9"/>
    </row>
    <row r="19" spans="1:16">
      <c r="A19" s="12"/>
      <c r="B19" s="25">
        <v>331.61</v>
      </c>
      <c r="C19" s="20" t="s">
        <v>160</v>
      </c>
      <c r="D19" s="46">
        <v>30576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30576</v>
      </c>
      <c r="O19" s="47">
        <f t="shared" si="2"/>
        <v>1.2295319285829178</v>
      </c>
      <c r="P19" s="9"/>
    </row>
    <row r="20" spans="1:16">
      <c r="A20" s="12"/>
      <c r="B20" s="25">
        <v>331.9</v>
      </c>
      <c r="C20" s="20" t="s">
        <v>89</v>
      </c>
      <c r="D20" s="46">
        <v>0</v>
      </c>
      <c r="E20" s="46">
        <v>75000</v>
      </c>
      <c r="F20" s="46">
        <v>0</v>
      </c>
      <c r="G20" s="46">
        <v>0</v>
      </c>
      <c r="H20" s="46">
        <v>0</v>
      </c>
      <c r="I20" s="46">
        <v>29663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104663</v>
      </c>
      <c r="O20" s="47">
        <f t="shared" si="2"/>
        <v>4.2087421585973939</v>
      </c>
      <c r="P20" s="9"/>
    </row>
    <row r="21" spans="1:16">
      <c r="A21" s="12"/>
      <c r="B21" s="25">
        <v>334.36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515000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2" si="5">SUM(D21:M21)</f>
        <v>515000</v>
      </c>
      <c r="O21" s="47">
        <f t="shared" si="2"/>
        <v>20.709345343413222</v>
      </c>
      <c r="P21" s="9"/>
    </row>
    <row r="22" spans="1:16">
      <c r="A22" s="12"/>
      <c r="B22" s="25">
        <v>334.39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437668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437668</v>
      </c>
      <c r="O22" s="47">
        <f t="shared" si="2"/>
        <v>17.599646131574715</v>
      </c>
      <c r="P22" s="9"/>
    </row>
    <row r="23" spans="1:16">
      <c r="A23" s="12"/>
      <c r="B23" s="25">
        <v>334.42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451658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451658</v>
      </c>
      <c r="O23" s="47">
        <f t="shared" si="2"/>
        <v>18.162216503136563</v>
      </c>
      <c r="P23" s="9"/>
    </row>
    <row r="24" spans="1:16">
      <c r="A24" s="12"/>
      <c r="B24" s="25">
        <v>334.5</v>
      </c>
      <c r="C24" s="20" t="s">
        <v>29</v>
      </c>
      <c r="D24" s="46">
        <v>-152516</v>
      </c>
      <c r="E24" s="46">
        <v>493677</v>
      </c>
      <c r="F24" s="46">
        <v>0</v>
      </c>
      <c r="G24" s="46">
        <v>0</v>
      </c>
      <c r="H24" s="46">
        <v>0</v>
      </c>
      <c r="I24" s="46">
        <v>55109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396270</v>
      </c>
      <c r="O24" s="47">
        <f t="shared" si="2"/>
        <v>15.934936464532733</v>
      </c>
      <c r="P24" s="9"/>
    </row>
    <row r="25" spans="1:16">
      <c r="A25" s="12"/>
      <c r="B25" s="25">
        <v>334.9</v>
      </c>
      <c r="C25" s="20" t="s">
        <v>31</v>
      </c>
      <c r="D25" s="46">
        <v>0</v>
      </c>
      <c r="E25" s="46">
        <v>237630</v>
      </c>
      <c r="F25" s="46">
        <v>0</v>
      </c>
      <c r="G25" s="46">
        <v>200638</v>
      </c>
      <c r="H25" s="46">
        <v>0</v>
      </c>
      <c r="I25" s="46">
        <v>16000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454268</v>
      </c>
      <c r="O25" s="47">
        <f t="shared" si="2"/>
        <v>18.267170661090557</v>
      </c>
      <c r="P25" s="9"/>
    </row>
    <row r="26" spans="1:16">
      <c r="A26" s="12"/>
      <c r="B26" s="25">
        <v>335.12</v>
      </c>
      <c r="C26" s="20" t="s">
        <v>124</v>
      </c>
      <c r="D26" s="46">
        <v>1330865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1330865</v>
      </c>
      <c r="O26" s="47">
        <f t="shared" si="2"/>
        <v>53.51717066109056</v>
      </c>
      <c r="P26" s="9"/>
    </row>
    <row r="27" spans="1:16">
      <c r="A27" s="12"/>
      <c r="B27" s="25">
        <v>335.14</v>
      </c>
      <c r="C27" s="20" t="s">
        <v>125</v>
      </c>
      <c r="D27" s="46">
        <v>8203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8203</v>
      </c>
      <c r="O27" s="47">
        <f t="shared" si="2"/>
        <v>0.32986166961557023</v>
      </c>
      <c r="P27" s="9"/>
    </row>
    <row r="28" spans="1:16">
      <c r="A28" s="12"/>
      <c r="B28" s="25">
        <v>335.15</v>
      </c>
      <c r="C28" s="20" t="s">
        <v>126</v>
      </c>
      <c r="D28" s="46">
        <v>100963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100963</v>
      </c>
      <c r="O28" s="47">
        <f t="shared" si="2"/>
        <v>4.0599565706932603</v>
      </c>
      <c r="P28" s="9"/>
    </row>
    <row r="29" spans="1:16">
      <c r="A29" s="12"/>
      <c r="B29" s="25">
        <v>335.18</v>
      </c>
      <c r="C29" s="20" t="s">
        <v>127</v>
      </c>
      <c r="D29" s="46">
        <v>4245035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4245035</v>
      </c>
      <c r="O29" s="47">
        <f t="shared" si="2"/>
        <v>170.70271031043913</v>
      </c>
      <c r="P29" s="9"/>
    </row>
    <row r="30" spans="1:16">
      <c r="A30" s="12"/>
      <c r="B30" s="25">
        <v>335.21</v>
      </c>
      <c r="C30" s="20" t="s">
        <v>91</v>
      </c>
      <c r="D30" s="46">
        <v>12988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12988</v>
      </c>
      <c r="O30" s="47">
        <f t="shared" si="2"/>
        <v>0.52227762586456494</v>
      </c>
      <c r="P30" s="9"/>
    </row>
    <row r="31" spans="1:16">
      <c r="A31" s="12"/>
      <c r="B31" s="25">
        <v>335.49</v>
      </c>
      <c r="C31" s="20" t="s">
        <v>37</v>
      </c>
      <c r="D31" s="46">
        <v>20222</v>
      </c>
      <c r="E31" s="46">
        <v>0</v>
      </c>
      <c r="F31" s="46">
        <v>0</v>
      </c>
      <c r="G31" s="46">
        <v>0</v>
      </c>
      <c r="H31" s="46">
        <v>0</v>
      </c>
      <c r="I31" s="46">
        <v>19665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39887</v>
      </c>
      <c r="O31" s="47">
        <f t="shared" si="2"/>
        <v>1.6039488499276178</v>
      </c>
      <c r="P31" s="9"/>
    </row>
    <row r="32" spans="1:16">
      <c r="A32" s="12"/>
      <c r="B32" s="25">
        <v>335.7</v>
      </c>
      <c r="C32" s="20" t="s">
        <v>38</v>
      </c>
      <c r="D32" s="46">
        <v>0</v>
      </c>
      <c r="E32" s="46">
        <v>193828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193828</v>
      </c>
      <c r="O32" s="47">
        <f t="shared" si="2"/>
        <v>7.7942737654817433</v>
      </c>
      <c r="P32" s="9"/>
    </row>
    <row r="33" spans="1:16">
      <c r="A33" s="12"/>
      <c r="B33" s="25">
        <v>337.4</v>
      </c>
      <c r="C33" s="20" t="s">
        <v>92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317038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317038</v>
      </c>
      <c r="O33" s="47">
        <f t="shared" si="2"/>
        <v>12.7488338426894</v>
      </c>
      <c r="P33" s="9"/>
    </row>
    <row r="34" spans="1:16">
      <c r="A34" s="12"/>
      <c r="B34" s="25">
        <v>337.7</v>
      </c>
      <c r="C34" s="20" t="s">
        <v>39</v>
      </c>
      <c r="D34" s="46">
        <v>790500</v>
      </c>
      <c r="E34" s="46">
        <v>0</v>
      </c>
      <c r="F34" s="46">
        <v>0</v>
      </c>
      <c r="G34" s="46">
        <v>573610</v>
      </c>
      <c r="H34" s="46">
        <v>0</v>
      </c>
      <c r="I34" s="46">
        <v>44430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1408540</v>
      </c>
      <c r="O34" s="47">
        <f t="shared" si="2"/>
        <v>56.640662699050992</v>
      </c>
      <c r="P34" s="9"/>
    </row>
    <row r="35" spans="1:16">
      <c r="A35" s="12"/>
      <c r="B35" s="25">
        <v>337.9</v>
      </c>
      <c r="C35" s="20" t="s">
        <v>93</v>
      </c>
      <c r="D35" s="46">
        <v>748231</v>
      </c>
      <c r="E35" s="46">
        <v>0</v>
      </c>
      <c r="F35" s="46">
        <v>0</v>
      </c>
      <c r="G35" s="46">
        <v>0</v>
      </c>
      <c r="H35" s="46">
        <v>0</v>
      </c>
      <c r="I35" s="46">
        <v>30000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778231</v>
      </c>
      <c r="O35" s="47">
        <f t="shared" si="2"/>
        <v>31.294474827087019</v>
      </c>
      <c r="P35" s="9"/>
    </row>
    <row r="36" spans="1:16">
      <c r="A36" s="12"/>
      <c r="B36" s="25">
        <v>338</v>
      </c>
      <c r="C36" s="20" t="s">
        <v>40</v>
      </c>
      <c r="D36" s="46">
        <v>121383</v>
      </c>
      <c r="E36" s="46">
        <v>1178229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1299612</v>
      </c>
      <c r="O36" s="47">
        <f t="shared" si="2"/>
        <v>52.26041499115329</v>
      </c>
      <c r="P36" s="9"/>
    </row>
    <row r="37" spans="1:16">
      <c r="A37" s="12"/>
      <c r="B37" s="25">
        <v>339</v>
      </c>
      <c r="C37" s="20" t="s">
        <v>41</v>
      </c>
      <c r="D37" s="46">
        <v>581461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581461</v>
      </c>
      <c r="O37" s="47">
        <f t="shared" ref="O37:O68" si="7">(N37/O$73)</f>
        <v>23.381896413060961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SUM(D39:D54)</f>
        <v>8188999</v>
      </c>
      <c r="E38" s="32">
        <f t="shared" si="8"/>
        <v>1168540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31794903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9840559</v>
      </c>
      <c r="N38" s="32">
        <f t="shared" si="6"/>
        <v>50993001</v>
      </c>
      <c r="O38" s="45">
        <f t="shared" si="7"/>
        <v>2050.5469277786715</v>
      </c>
      <c r="P38" s="10"/>
    </row>
    <row r="39" spans="1:16">
      <c r="A39" s="12"/>
      <c r="B39" s="25">
        <v>341.9</v>
      </c>
      <c r="C39" s="20" t="s">
        <v>129</v>
      </c>
      <c r="D39" s="46">
        <v>194803</v>
      </c>
      <c r="E39" s="46">
        <v>50287</v>
      </c>
      <c r="F39" s="46">
        <v>0</v>
      </c>
      <c r="G39" s="46">
        <v>0</v>
      </c>
      <c r="H39" s="46">
        <v>0</v>
      </c>
      <c r="I39" s="46">
        <v>639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4" si="9">SUM(D39:M39)</f>
        <v>245729</v>
      </c>
      <c r="O39" s="47">
        <f t="shared" si="7"/>
        <v>9.8813334405661895</v>
      </c>
      <c r="P39" s="9"/>
    </row>
    <row r="40" spans="1:16">
      <c r="A40" s="12"/>
      <c r="B40" s="25">
        <v>342.1</v>
      </c>
      <c r="C40" s="20" t="s">
        <v>140</v>
      </c>
      <c r="D40" s="46">
        <v>38464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38464</v>
      </c>
      <c r="O40" s="47">
        <f t="shared" si="7"/>
        <v>1.546726717066109</v>
      </c>
      <c r="P40" s="9"/>
    </row>
    <row r="41" spans="1:16">
      <c r="A41" s="12"/>
      <c r="B41" s="25">
        <v>342.2</v>
      </c>
      <c r="C41" s="20" t="s">
        <v>51</v>
      </c>
      <c r="D41" s="46">
        <v>336912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336912</v>
      </c>
      <c r="O41" s="47">
        <f t="shared" si="7"/>
        <v>13.548013511339875</v>
      </c>
      <c r="P41" s="9"/>
    </row>
    <row r="42" spans="1:16">
      <c r="A42" s="12"/>
      <c r="B42" s="25">
        <v>342.6</v>
      </c>
      <c r="C42" s="20" t="s">
        <v>144</v>
      </c>
      <c r="D42" s="46">
        <v>803436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803436</v>
      </c>
      <c r="O42" s="47">
        <f t="shared" si="7"/>
        <v>32.308026379282609</v>
      </c>
      <c r="P42" s="9"/>
    </row>
    <row r="43" spans="1:16">
      <c r="A43" s="12"/>
      <c r="B43" s="25">
        <v>342.9</v>
      </c>
      <c r="C43" s="20" t="s">
        <v>52</v>
      </c>
      <c r="D43" s="46">
        <v>32484</v>
      </c>
      <c r="E43" s="46">
        <v>852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33336</v>
      </c>
      <c r="O43" s="47">
        <f t="shared" si="7"/>
        <v>1.3405179346951905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8813438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8813438</v>
      </c>
      <c r="O44" s="47">
        <f t="shared" si="7"/>
        <v>354.40879845584686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11406806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11406806</v>
      </c>
      <c r="O45" s="47">
        <f t="shared" si="7"/>
        <v>458.69414508605439</v>
      </c>
      <c r="P45" s="9"/>
    </row>
    <row r="46" spans="1:16">
      <c r="A46" s="12"/>
      <c r="B46" s="25">
        <v>343.6</v>
      </c>
      <c r="C46" s="20" t="s">
        <v>147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2481363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2481363</v>
      </c>
      <c r="O46" s="47">
        <f t="shared" si="7"/>
        <v>99.781365610423038</v>
      </c>
      <c r="P46" s="9"/>
    </row>
    <row r="47" spans="1:16">
      <c r="A47" s="12"/>
      <c r="B47" s="25">
        <v>343.8</v>
      </c>
      <c r="C47" s="20" t="s">
        <v>56</v>
      </c>
      <c r="D47" s="46">
        <v>141395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141395</v>
      </c>
      <c r="O47" s="47">
        <f t="shared" si="7"/>
        <v>5.6858211355959467</v>
      </c>
      <c r="P47" s="9"/>
    </row>
    <row r="48" spans="1:16">
      <c r="A48" s="12"/>
      <c r="B48" s="25">
        <v>344.2</v>
      </c>
      <c r="C48" s="20" t="s">
        <v>130</v>
      </c>
      <c r="D48" s="46">
        <v>2928735</v>
      </c>
      <c r="E48" s="46">
        <v>0</v>
      </c>
      <c r="F48" s="46">
        <v>0</v>
      </c>
      <c r="G48" s="46">
        <v>0</v>
      </c>
      <c r="H48" s="46">
        <v>0</v>
      </c>
      <c r="I48" s="46">
        <v>224046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3152781</v>
      </c>
      <c r="O48" s="47">
        <f t="shared" si="7"/>
        <v>126.78064178864405</v>
      </c>
      <c r="P48" s="9"/>
    </row>
    <row r="49" spans="1:16">
      <c r="A49" s="12"/>
      <c r="B49" s="25">
        <v>344.3</v>
      </c>
      <c r="C49" s="20" t="s">
        <v>131</v>
      </c>
      <c r="D49" s="46">
        <v>0</v>
      </c>
      <c r="E49" s="46">
        <v>8099</v>
      </c>
      <c r="F49" s="46">
        <v>0</v>
      </c>
      <c r="G49" s="46">
        <v>0</v>
      </c>
      <c r="H49" s="46">
        <v>0</v>
      </c>
      <c r="I49" s="46">
        <v>325887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333986</v>
      </c>
      <c r="O49" s="47">
        <f t="shared" si="7"/>
        <v>13.430352259932443</v>
      </c>
      <c r="P49" s="9"/>
    </row>
    <row r="50" spans="1:16">
      <c r="A50" s="12"/>
      <c r="B50" s="25">
        <v>344.5</v>
      </c>
      <c r="C50" s="20" t="s">
        <v>132</v>
      </c>
      <c r="D50" s="46">
        <v>3712620</v>
      </c>
      <c r="E50" s="46">
        <v>1075695</v>
      </c>
      <c r="F50" s="46">
        <v>0</v>
      </c>
      <c r="G50" s="46">
        <v>0</v>
      </c>
      <c r="H50" s="46">
        <v>0</v>
      </c>
      <c r="I50" s="46">
        <v>1995223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6783538</v>
      </c>
      <c r="O50" s="47">
        <f t="shared" si="7"/>
        <v>272.78180794595465</v>
      </c>
      <c r="P50" s="9"/>
    </row>
    <row r="51" spans="1:16">
      <c r="A51" s="12"/>
      <c r="B51" s="25">
        <v>345.1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9840559</v>
      </c>
      <c r="N51" s="46">
        <f t="shared" si="9"/>
        <v>9840559</v>
      </c>
      <c r="O51" s="47">
        <f t="shared" si="7"/>
        <v>395.71171787035547</v>
      </c>
      <c r="P51" s="9"/>
    </row>
    <row r="52" spans="1:16">
      <c r="A52" s="12"/>
      <c r="B52" s="25">
        <v>347.2</v>
      </c>
      <c r="C52" s="20" t="s">
        <v>62</v>
      </c>
      <c r="D52" s="46">
        <v>150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150</v>
      </c>
      <c r="O52" s="47">
        <f t="shared" si="7"/>
        <v>6.0318481582756957E-3</v>
      </c>
      <c r="P52" s="9"/>
    </row>
    <row r="53" spans="1:16">
      <c r="A53" s="12"/>
      <c r="B53" s="25">
        <v>347.5</v>
      </c>
      <c r="C53" s="20" t="s">
        <v>63</v>
      </c>
      <c r="D53" s="46">
        <v>0</v>
      </c>
      <c r="E53" s="46">
        <v>33607</v>
      </c>
      <c r="F53" s="46">
        <v>0</v>
      </c>
      <c r="G53" s="46">
        <v>0</v>
      </c>
      <c r="H53" s="46">
        <v>0</v>
      </c>
      <c r="I53" s="46">
        <v>6546580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6580187</v>
      </c>
      <c r="O53" s="47">
        <f t="shared" si="7"/>
        <v>264.60459224706449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921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921</v>
      </c>
      <c r="O54" s="47">
        <f t="shared" si="7"/>
        <v>3.7035547691812769E-2</v>
      </c>
      <c r="P54" s="9"/>
    </row>
    <row r="55" spans="1:16" ht="15.75">
      <c r="A55" s="29" t="s">
        <v>47</v>
      </c>
      <c r="B55" s="30"/>
      <c r="C55" s="31"/>
      <c r="D55" s="32">
        <f t="shared" ref="D55:M55" si="10">SUM(D56:D58)</f>
        <v>696652</v>
      </c>
      <c r="E55" s="32">
        <f t="shared" si="10"/>
        <v>44868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32822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774342</v>
      </c>
      <c r="O55" s="45">
        <f t="shared" si="7"/>
        <v>31.138089110503458</v>
      </c>
      <c r="P55" s="10"/>
    </row>
    <row r="56" spans="1:16">
      <c r="A56" s="13"/>
      <c r="B56" s="39">
        <v>351.1</v>
      </c>
      <c r="C56" s="21" t="s">
        <v>110</v>
      </c>
      <c r="D56" s="46">
        <v>616156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616156</v>
      </c>
      <c r="O56" s="47">
        <f t="shared" si="7"/>
        <v>24.777062892070131</v>
      </c>
      <c r="P56" s="9"/>
    </row>
    <row r="57" spans="1:16">
      <c r="A57" s="13"/>
      <c r="B57" s="39">
        <v>354</v>
      </c>
      <c r="C57" s="21" t="s">
        <v>66</v>
      </c>
      <c r="D57" s="46">
        <v>80496</v>
      </c>
      <c r="E57" s="46">
        <v>0</v>
      </c>
      <c r="F57" s="46">
        <v>0</v>
      </c>
      <c r="G57" s="46">
        <v>0</v>
      </c>
      <c r="H57" s="46">
        <v>0</v>
      </c>
      <c r="I57" s="46">
        <v>32822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113318</v>
      </c>
      <c r="O57" s="47">
        <f t="shared" si="7"/>
        <v>4.5567797973299022</v>
      </c>
      <c r="P57" s="9"/>
    </row>
    <row r="58" spans="1:16">
      <c r="A58" s="13"/>
      <c r="B58" s="39">
        <v>355</v>
      </c>
      <c r="C58" s="21" t="s">
        <v>97</v>
      </c>
      <c r="D58" s="46">
        <v>0</v>
      </c>
      <c r="E58" s="46">
        <v>44868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44868</v>
      </c>
      <c r="O58" s="47">
        <f t="shared" si="7"/>
        <v>1.8042464211034261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SUM(D60:D67)</f>
        <v>2986046</v>
      </c>
      <c r="E59" s="32">
        <f t="shared" si="12"/>
        <v>2392641</v>
      </c>
      <c r="F59" s="32">
        <f t="shared" si="12"/>
        <v>0</v>
      </c>
      <c r="G59" s="32">
        <f t="shared" si="12"/>
        <v>33409</v>
      </c>
      <c r="H59" s="32">
        <f t="shared" si="12"/>
        <v>0</v>
      </c>
      <c r="I59" s="32">
        <f t="shared" si="12"/>
        <v>5038186</v>
      </c>
      <c r="J59" s="32">
        <f t="shared" si="12"/>
        <v>10144625</v>
      </c>
      <c r="K59" s="32">
        <f t="shared" si="12"/>
        <v>26583789</v>
      </c>
      <c r="L59" s="32">
        <f t="shared" si="12"/>
        <v>0</v>
      </c>
      <c r="M59" s="32">
        <f t="shared" si="12"/>
        <v>3063909</v>
      </c>
      <c r="N59" s="32">
        <f t="shared" si="11"/>
        <v>50242605</v>
      </c>
      <c r="O59" s="45">
        <f t="shared" si="7"/>
        <v>2020.371762908155</v>
      </c>
      <c r="P59" s="10"/>
    </row>
    <row r="60" spans="1:16">
      <c r="A60" s="12"/>
      <c r="B60" s="25">
        <v>361.1</v>
      </c>
      <c r="C60" s="20" t="s">
        <v>68</v>
      </c>
      <c r="D60" s="46">
        <v>212174</v>
      </c>
      <c r="E60" s="46">
        <v>137401</v>
      </c>
      <c r="F60" s="46">
        <v>0</v>
      </c>
      <c r="G60" s="46">
        <v>33409</v>
      </c>
      <c r="H60" s="46">
        <v>0</v>
      </c>
      <c r="I60" s="46">
        <v>695774</v>
      </c>
      <c r="J60" s="46">
        <v>87907</v>
      </c>
      <c r="K60" s="46">
        <v>4336003</v>
      </c>
      <c r="L60" s="46">
        <v>0</v>
      </c>
      <c r="M60" s="46">
        <v>196258</v>
      </c>
      <c r="N60" s="46">
        <f t="shared" si="11"/>
        <v>5698926</v>
      </c>
      <c r="O60" s="47">
        <f t="shared" si="7"/>
        <v>229.16704198166317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14539972</v>
      </c>
      <c r="L61" s="46">
        <v>0</v>
      </c>
      <c r="M61" s="46">
        <v>0</v>
      </c>
      <c r="N61" s="46">
        <f t="shared" ref="N61:N67" si="13">SUM(D61:M61)</f>
        <v>14539972</v>
      </c>
      <c r="O61" s="47">
        <f t="shared" si="7"/>
        <v>584.68602219720117</v>
      </c>
      <c r="P61" s="9"/>
    </row>
    <row r="62" spans="1:16">
      <c r="A62" s="12"/>
      <c r="B62" s="25">
        <v>362</v>
      </c>
      <c r="C62" s="20" t="s">
        <v>71</v>
      </c>
      <c r="D62" s="46">
        <v>1710831</v>
      </c>
      <c r="E62" s="46">
        <v>625226</v>
      </c>
      <c r="F62" s="46">
        <v>0</v>
      </c>
      <c r="G62" s="46">
        <v>0</v>
      </c>
      <c r="H62" s="46">
        <v>0</v>
      </c>
      <c r="I62" s="46">
        <v>3561982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5898039</v>
      </c>
      <c r="O62" s="47">
        <f t="shared" si="7"/>
        <v>237.17383786392151</v>
      </c>
      <c r="P62" s="9"/>
    </row>
    <row r="63" spans="1:16">
      <c r="A63" s="12"/>
      <c r="B63" s="25">
        <v>364</v>
      </c>
      <c r="C63" s="20" t="s">
        <v>157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3102</v>
      </c>
      <c r="N63" s="46">
        <f t="shared" si="13"/>
        <v>3102</v>
      </c>
      <c r="O63" s="47">
        <f t="shared" si="7"/>
        <v>0.12473861991314139</v>
      </c>
      <c r="P63" s="9"/>
    </row>
    <row r="64" spans="1:16">
      <c r="A64" s="12"/>
      <c r="B64" s="25">
        <v>365</v>
      </c>
      <c r="C64" s="20" t="s">
        <v>134</v>
      </c>
      <c r="D64" s="46">
        <v>35000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35000</v>
      </c>
      <c r="O64" s="47">
        <f t="shared" si="7"/>
        <v>1.4074312369309956</v>
      </c>
      <c r="P64" s="9"/>
    </row>
    <row r="65" spans="1:119">
      <c r="A65" s="12"/>
      <c r="B65" s="25">
        <v>366</v>
      </c>
      <c r="C65" s="20" t="s">
        <v>73</v>
      </c>
      <c r="D65" s="46">
        <v>105068</v>
      </c>
      <c r="E65" s="46">
        <v>364136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469204</v>
      </c>
      <c r="O65" s="47">
        <f t="shared" si="7"/>
        <v>18.867781888370597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7707814</v>
      </c>
      <c r="L66" s="46">
        <v>0</v>
      </c>
      <c r="M66" s="46">
        <v>0</v>
      </c>
      <c r="N66" s="46">
        <f t="shared" si="13"/>
        <v>7707814</v>
      </c>
      <c r="O66" s="47">
        <f t="shared" si="7"/>
        <v>309.94909120154415</v>
      </c>
      <c r="P66" s="9"/>
    </row>
    <row r="67" spans="1:119">
      <c r="A67" s="12"/>
      <c r="B67" s="25">
        <v>369.9</v>
      </c>
      <c r="C67" s="20" t="s">
        <v>75</v>
      </c>
      <c r="D67" s="46">
        <v>922973</v>
      </c>
      <c r="E67" s="46">
        <v>1265878</v>
      </c>
      <c r="F67" s="46">
        <v>0</v>
      </c>
      <c r="G67" s="46">
        <v>0</v>
      </c>
      <c r="H67" s="46">
        <v>0</v>
      </c>
      <c r="I67" s="46">
        <v>780430</v>
      </c>
      <c r="J67" s="46">
        <v>10056718</v>
      </c>
      <c r="K67" s="46">
        <v>0</v>
      </c>
      <c r="L67" s="46">
        <v>0</v>
      </c>
      <c r="M67" s="46">
        <v>2864549</v>
      </c>
      <c r="N67" s="46">
        <f t="shared" si="13"/>
        <v>15890548</v>
      </c>
      <c r="O67" s="47">
        <f t="shared" si="7"/>
        <v>638.99581791861021</v>
      </c>
      <c r="P67" s="9"/>
    </row>
    <row r="68" spans="1:119" ht="15.75">
      <c r="A68" s="29" t="s">
        <v>48</v>
      </c>
      <c r="B68" s="30"/>
      <c r="C68" s="31"/>
      <c r="D68" s="32">
        <f t="shared" ref="D68:M68" si="14">SUM(D69:D70)</f>
        <v>8841846</v>
      </c>
      <c r="E68" s="32">
        <f t="shared" si="14"/>
        <v>5979433</v>
      </c>
      <c r="F68" s="32">
        <f t="shared" si="14"/>
        <v>0</v>
      </c>
      <c r="G68" s="32">
        <f t="shared" si="14"/>
        <v>16050</v>
      </c>
      <c r="H68" s="32">
        <f t="shared" si="14"/>
        <v>0</v>
      </c>
      <c r="I68" s="32">
        <f t="shared" si="14"/>
        <v>935088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15772417</v>
      </c>
      <c r="O68" s="45">
        <f t="shared" si="7"/>
        <v>634.24549622004179</v>
      </c>
      <c r="P68" s="9"/>
    </row>
    <row r="69" spans="1:119">
      <c r="A69" s="12"/>
      <c r="B69" s="25">
        <v>381</v>
      </c>
      <c r="C69" s="20" t="s">
        <v>76</v>
      </c>
      <c r="D69" s="46">
        <v>8841846</v>
      </c>
      <c r="E69" s="46">
        <v>5979433</v>
      </c>
      <c r="F69" s="46">
        <v>0</v>
      </c>
      <c r="G69" s="46">
        <v>16050</v>
      </c>
      <c r="H69" s="46">
        <v>0</v>
      </c>
      <c r="I69" s="46">
        <v>835088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15672417</v>
      </c>
      <c r="O69" s="47">
        <f>(N69/O$73)</f>
        <v>630.22426411452466</v>
      </c>
      <c r="P69" s="9"/>
    </row>
    <row r="70" spans="1:119" ht="15.75" thickBot="1">
      <c r="A70" s="12"/>
      <c r="B70" s="25">
        <v>389.8</v>
      </c>
      <c r="C70" s="20" t="s">
        <v>141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100000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100000</v>
      </c>
      <c r="O70" s="47">
        <f>(N70/O$73)</f>
        <v>4.0212321055171305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5">SUM(D5,D10,D15,D38,D55,D59,D68)</f>
        <v>51351668</v>
      </c>
      <c r="E71" s="15">
        <f t="shared" si="15"/>
        <v>13327102</v>
      </c>
      <c r="F71" s="15">
        <f t="shared" si="15"/>
        <v>0</v>
      </c>
      <c r="G71" s="15">
        <f t="shared" si="15"/>
        <v>8821106</v>
      </c>
      <c r="H71" s="15">
        <f t="shared" si="15"/>
        <v>0</v>
      </c>
      <c r="I71" s="15">
        <f t="shared" si="15"/>
        <v>43297670</v>
      </c>
      <c r="J71" s="15">
        <f t="shared" si="15"/>
        <v>10144625</v>
      </c>
      <c r="K71" s="15">
        <f t="shared" si="15"/>
        <v>26583789</v>
      </c>
      <c r="L71" s="15">
        <f t="shared" si="15"/>
        <v>0</v>
      </c>
      <c r="M71" s="15">
        <f t="shared" si="15"/>
        <v>17056616</v>
      </c>
      <c r="N71" s="15">
        <f>SUM(D71:M71)</f>
        <v>170582576</v>
      </c>
      <c r="O71" s="38">
        <f>(N71/O$73)</f>
        <v>6859.5213125301589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161</v>
      </c>
      <c r="M73" s="48"/>
      <c r="N73" s="48"/>
      <c r="O73" s="43">
        <v>24868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17009132</v>
      </c>
      <c r="E5" s="27">
        <f t="shared" si="0"/>
        <v>1594110</v>
      </c>
      <c r="F5" s="27">
        <f t="shared" si="0"/>
        <v>0</v>
      </c>
      <c r="G5" s="27">
        <f t="shared" si="0"/>
        <v>9193565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27796807</v>
      </c>
      <c r="O5" s="33">
        <f t="shared" ref="O5:O36" si="2">(N5/O$74)</f>
        <v>1104.3187398196337</v>
      </c>
      <c r="P5" s="6"/>
    </row>
    <row r="6" spans="1:133">
      <c r="A6" s="12"/>
      <c r="B6" s="25">
        <v>311</v>
      </c>
      <c r="C6" s="20" t="s">
        <v>3</v>
      </c>
      <c r="D6" s="46">
        <v>15655203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15655203</v>
      </c>
      <c r="O6" s="47">
        <f t="shared" si="2"/>
        <v>621.95395494815466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1148478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1148478</v>
      </c>
      <c r="O7" s="47">
        <f t="shared" si="2"/>
        <v>45.627031107226571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445632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445632</v>
      </c>
      <c r="O8" s="47">
        <f t="shared" si="2"/>
        <v>17.704183385642207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9193565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9193565</v>
      </c>
      <c r="O9" s="47">
        <f t="shared" si="2"/>
        <v>365.24432879106911</v>
      </c>
      <c r="P9" s="9"/>
    </row>
    <row r="10" spans="1:133">
      <c r="A10" s="12"/>
      <c r="B10" s="25">
        <v>316</v>
      </c>
      <c r="C10" s="20" t="s">
        <v>123</v>
      </c>
      <c r="D10" s="46">
        <v>1353929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1353929</v>
      </c>
      <c r="O10" s="47">
        <f t="shared" si="2"/>
        <v>53.78924158754122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SUM(D12:D16)</f>
        <v>5563952</v>
      </c>
      <c r="E11" s="32">
        <f t="shared" si="3"/>
        <v>280441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5844393</v>
      </c>
      <c r="O11" s="45">
        <f t="shared" si="2"/>
        <v>232.18755710937191</v>
      </c>
      <c r="P11" s="10"/>
    </row>
    <row r="12" spans="1:133">
      <c r="A12" s="12"/>
      <c r="B12" s="25">
        <v>322</v>
      </c>
      <c r="C12" s="20" t="s">
        <v>0</v>
      </c>
      <c r="D12" s="46">
        <v>3023722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3023722</v>
      </c>
      <c r="O12" s="47">
        <f t="shared" si="2"/>
        <v>120.12720988439077</v>
      </c>
      <c r="P12" s="9"/>
    </row>
    <row r="13" spans="1:133">
      <c r="A13" s="12"/>
      <c r="B13" s="25">
        <v>323.2</v>
      </c>
      <c r="C13" s="20" t="s">
        <v>137</v>
      </c>
      <c r="D13" s="46">
        <v>1263555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1263555</v>
      </c>
      <c r="O13" s="47">
        <f t="shared" si="2"/>
        <v>50.198839934845658</v>
      </c>
      <c r="P13" s="9"/>
    </row>
    <row r="14" spans="1:133">
      <c r="A14" s="12"/>
      <c r="B14" s="25">
        <v>323.89999999999998</v>
      </c>
      <c r="C14" s="20" t="s">
        <v>16</v>
      </c>
      <c r="D14" s="46">
        <v>826778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826778</v>
      </c>
      <c r="O14" s="47">
        <f t="shared" si="2"/>
        <v>32.846450280084227</v>
      </c>
      <c r="P14" s="9"/>
    </row>
    <row r="15" spans="1:133">
      <c r="A15" s="12"/>
      <c r="B15" s="25">
        <v>324.32</v>
      </c>
      <c r="C15" s="20" t="s">
        <v>105</v>
      </c>
      <c r="D15" s="46">
        <v>0</v>
      </c>
      <c r="E15" s="46">
        <v>205441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205441</v>
      </c>
      <c r="O15" s="47">
        <f t="shared" si="2"/>
        <v>8.1618131977275432</v>
      </c>
      <c r="P15" s="9"/>
    </row>
    <row r="16" spans="1:133">
      <c r="A16" s="12"/>
      <c r="B16" s="25">
        <v>329</v>
      </c>
      <c r="C16" s="20" t="s">
        <v>17</v>
      </c>
      <c r="D16" s="46">
        <v>449897</v>
      </c>
      <c r="E16" s="46">
        <v>75000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524897</v>
      </c>
      <c r="O16" s="47">
        <f t="shared" si="2"/>
        <v>20.853243812323704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SUM(D18:D38)</f>
        <v>13302229</v>
      </c>
      <c r="E17" s="32">
        <f t="shared" si="4"/>
        <v>1983674</v>
      </c>
      <c r="F17" s="32">
        <f t="shared" si="4"/>
        <v>0</v>
      </c>
      <c r="G17" s="32">
        <f t="shared" si="4"/>
        <v>100506</v>
      </c>
      <c r="H17" s="32">
        <f t="shared" si="4"/>
        <v>0</v>
      </c>
      <c r="I17" s="32">
        <f t="shared" si="4"/>
        <v>3620235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3782774</v>
      </c>
      <c r="N17" s="44">
        <f t="shared" si="1"/>
        <v>22789418</v>
      </c>
      <c r="O17" s="45">
        <f t="shared" si="2"/>
        <v>905.38389416391874</v>
      </c>
      <c r="P17" s="10"/>
    </row>
    <row r="18" spans="1:16">
      <c r="A18" s="12"/>
      <c r="B18" s="25">
        <v>331.2</v>
      </c>
      <c r="C18" s="20" t="s">
        <v>18</v>
      </c>
      <c r="D18" s="46">
        <v>149675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149675</v>
      </c>
      <c r="O18" s="47">
        <f t="shared" si="2"/>
        <v>5.9463271224822218</v>
      </c>
      <c r="P18" s="9"/>
    </row>
    <row r="19" spans="1:16">
      <c r="A19" s="12"/>
      <c r="B19" s="25">
        <v>331.42</v>
      </c>
      <c r="C19" s="20" t="s">
        <v>23</v>
      </c>
      <c r="D19" s="46">
        <v>0</v>
      </c>
      <c r="E19" s="46">
        <v>16400</v>
      </c>
      <c r="F19" s="46">
        <v>0</v>
      </c>
      <c r="G19" s="46">
        <v>0</v>
      </c>
      <c r="H19" s="46">
        <v>0</v>
      </c>
      <c r="I19" s="46">
        <v>1080645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1097045</v>
      </c>
      <c r="O19" s="47">
        <f t="shared" si="2"/>
        <v>43.583687576973503</v>
      </c>
      <c r="P19" s="9"/>
    </row>
    <row r="20" spans="1:16">
      <c r="A20" s="12"/>
      <c r="B20" s="25">
        <v>331.49</v>
      </c>
      <c r="C20" s="20" t="s">
        <v>138</v>
      </c>
      <c r="D20" s="46">
        <v>70798</v>
      </c>
      <c r="E20" s="46">
        <v>15080</v>
      </c>
      <c r="F20" s="46">
        <v>0</v>
      </c>
      <c r="G20" s="46">
        <v>0</v>
      </c>
      <c r="H20" s="46">
        <v>0</v>
      </c>
      <c r="I20" s="46">
        <v>494219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580097</v>
      </c>
      <c r="O20" s="47">
        <f t="shared" si="2"/>
        <v>23.04624369313893</v>
      </c>
      <c r="P20" s="9"/>
    </row>
    <row r="21" spans="1:16">
      <c r="A21" s="12"/>
      <c r="B21" s="25">
        <v>331.5</v>
      </c>
      <c r="C21" s="20" t="s">
        <v>20</v>
      </c>
      <c r="D21" s="46">
        <v>4416196</v>
      </c>
      <c r="E21" s="46">
        <v>436138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3782774</v>
      </c>
      <c r="N21" s="46">
        <f t="shared" si="1"/>
        <v>8635108</v>
      </c>
      <c r="O21" s="47">
        <f t="shared" si="2"/>
        <v>343.05780461642365</v>
      </c>
      <c r="P21" s="9"/>
    </row>
    <row r="22" spans="1:16">
      <c r="A22" s="12"/>
      <c r="B22" s="25">
        <v>331.9</v>
      </c>
      <c r="C22" s="20" t="s">
        <v>89</v>
      </c>
      <c r="D22" s="46">
        <v>8607</v>
      </c>
      <c r="E22" s="46">
        <v>0</v>
      </c>
      <c r="F22" s="46">
        <v>0</v>
      </c>
      <c r="G22" s="46">
        <v>72131</v>
      </c>
      <c r="H22" s="46">
        <v>0</v>
      </c>
      <c r="I22" s="46">
        <v>316330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397068</v>
      </c>
      <c r="O22" s="47">
        <f t="shared" si="2"/>
        <v>15.774820229629336</v>
      </c>
      <c r="P22" s="9"/>
    </row>
    <row r="23" spans="1:16">
      <c r="A23" s="12"/>
      <c r="B23" s="25">
        <v>334.39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500000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5">SUM(D23:M23)</f>
        <v>500000</v>
      </c>
      <c r="O23" s="47">
        <f t="shared" si="2"/>
        <v>19.864129355210363</v>
      </c>
      <c r="P23" s="9"/>
    </row>
    <row r="24" spans="1:16">
      <c r="A24" s="12"/>
      <c r="B24" s="25">
        <v>334.42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815515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815515</v>
      </c>
      <c r="O24" s="47">
        <f t="shared" si="2"/>
        <v>32.398990902228753</v>
      </c>
      <c r="P24" s="9"/>
    </row>
    <row r="25" spans="1:16">
      <c r="A25" s="12"/>
      <c r="B25" s="25">
        <v>334.5</v>
      </c>
      <c r="C25" s="20" t="s">
        <v>29</v>
      </c>
      <c r="D25" s="46">
        <v>404942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404942</v>
      </c>
      <c r="O25" s="47">
        <f t="shared" si="2"/>
        <v>16.087640538715188</v>
      </c>
      <c r="P25" s="9"/>
    </row>
    <row r="26" spans="1:16">
      <c r="A26" s="12"/>
      <c r="B26" s="25">
        <v>334.9</v>
      </c>
      <c r="C26" s="20" t="s">
        <v>31</v>
      </c>
      <c r="D26" s="46">
        <v>20500</v>
      </c>
      <c r="E26" s="46">
        <v>197478</v>
      </c>
      <c r="F26" s="46">
        <v>0</v>
      </c>
      <c r="G26" s="46">
        <v>28375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246353</v>
      </c>
      <c r="O26" s="47">
        <f t="shared" si="2"/>
        <v>9.7871757180882764</v>
      </c>
      <c r="P26" s="9"/>
    </row>
    <row r="27" spans="1:16">
      <c r="A27" s="12"/>
      <c r="B27" s="25">
        <v>335.12</v>
      </c>
      <c r="C27" s="20" t="s">
        <v>124</v>
      </c>
      <c r="D27" s="46">
        <v>1400744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1400744</v>
      </c>
      <c r="O27" s="47">
        <f t="shared" si="2"/>
        <v>55.649120019069564</v>
      </c>
      <c r="P27" s="9"/>
    </row>
    <row r="28" spans="1:16">
      <c r="A28" s="12"/>
      <c r="B28" s="25">
        <v>335.14</v>
      </c>
      <c r="C28" s="20" t="s">
        <v>125</v>
      </c>
      <c r="D28" s="46">
        <v>8404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8404</v>
      </c>
      <c r="O28" s="47">
        <f t="shared" si="2"/>
        <v>0.33387628620237575</v>
      </c>
      <c r="P28" s="9"/>
    </row>
    <row r="29" spans="1:16">
      <c r="A29" s="12"/>
      <c r="B29" s="25">
        <v>335.15</v>
      </c>
      <c r="C29" s="20" t="s">
        <v>126</v>
      </c>
      <c r="D29" s="46">
        <v>124411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124411</v>
      </c>
      <c r="O29" s="47">
        <f t="shared" si="2"/>
        <v>4.9426323944221524</v>
      </c>
      <c r="P29" s="9"/>
    </row>
    <row r="30" spans="1:16">
      <c r="A30" s="12"/>
      <c r="B30" s="25">
        <v>335.18</v>
      </c>
      <c r="C30" s="20" t="s">
        <v>127</v>
      </c>
      <c r="D30" s="46">
        <v>4870485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4870485</v>
      </c>
      <c r="O30" s="47">
        <f t="shared" si="2"/>
        <v>193.49588812522347</v>
      </c>
      <c r="P30" s="9"/>
    </row>
    <row r="31" spans="1:16">
      <c r="A31" s="12"/>
      <c r="B31" s="25">
        <v>335.21</v>
      </c>
      <c r="C31" s="20" t="s">
        <v>91</v>
      </c>
      <c r="D31" s="46">
        <v>19480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19480</v>
      </c>
      <c r="O31" s="47">
        <f t="shared" si="2"/>
        <v>0.77390647967899562</v>
      </c>
      <c r="P31" s="9"/>
    </row>
    <row r="32" spans="1:16">
      <c r="A32" s="12"/>
      <c r="B32" s="25">
        <v>335.49</v>
      </c>
      <c r="C32" s="20" t="s">
        <v>37</v>
      </c>
      <c r="D32" s="46">
        <v>21808</v>
      </c>
      <c r="E32" s="46">
        <v>0</v>
      </c>
      <c r="F32" s="46">
        <v>0</v>
      </c>
      <c r="G32" s="46">
        <v>0</v>
      </c>
      <c r="H32" s="46">
        <v>0</v>
      </c>
      <c r="I32" s="46">
        <v>25167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46975</v>
      </c>
      <c r="O32" s="47">
        <f t="shared" si="2"/>
        <v>1.8662349529220135</v>
      </c>
      <c r="P32" s="9"/>
    </row>
    <row r="33" spans="1:16">
      <c r="A33" s="12"/>
      <c r="B33" s="25">
        <v>335.7</v>
      </c>
      <c r="C33" s="20" t="s">
        <v>38</v>
      </c>
      <c r="D33" s="46">
        <v>0</v>
      </c>
      <c r="E33" s="46">
        <v>310414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310414</v>
      </c>
      <c r="O33" s="47">
        <f t="shared" si="2"/>
        <v>12.332207699336537</v>
      </c>
      <c r="P33" s="9"/>
    </row>
    <row r="34" spans="1:16">
      <c r="A34" s="12"/>
      <c r="B34" s="25">
        <v>337.4</v>
      </c>
      <c r="C34" s="20" t="s">
        <v>92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382912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6">SUM(D34:M34)</f>
        <v>382912</v>
      </c>
      <c r="O34" s="47">
        <f t="shared" si="2"/>
        <v>15.21242699932462</v>
      </c>
      <c r="P34" s="9"/>
    </row>
    <row r="35" spans="1:16">
      <c r="A35" s="12"/>
      <c r="B35" s="25">
        <v>337.7</v>
      </c>
      <c r="C35" s="20" t="s">
        <v>39</v>
      </c>
      <c r="D35" s="46">
        <v>402757</v>
      </c>
      <c r="E35" s="46">
        <v>0</v>
      </c>
      <c r="F35" s="46">
        <v>0</v>
      </c>
      <c r="G35" s="46">
        <v>0</v>
      </c>
      <c r="H35" s="46">
        <v>0</v>
      </c>
      <c r="I35" s="46">
        <v>5447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408204</v>
      </c>
      <c r="O35" s="47">
        <f t="shared" si="2"/>
        <v>16.217234118628582</v>
      </c>
      <c r="P35" s="9"/>
    </row>
    <row r="36" spans="1:16">
      <c r="A36" s="12"/>
      <c r="B36" s="25">
        <v>337.9</v>
      </c>
      <c r="C36" s="20" t="s">
        <v>93</v>
      </c>
      <c r="D36" s="46">
        <v>766474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766474</v>
      </c>
      <c r="O36" s="47">
        <f t="shared" si="2"/>
        <v>30.450677366811014</v>
      </c>
      <c r="P36" s="9"/>
    </row>
    <row r="37" spans="1:16">
      <c r="A37" s="12"/>
      <c r="B37" s="25">
        <v>338</v>
      </c>
      <c r="C37" s="20" t="s">
        <v>40</v>
      </c>
      <c r="D37" s="46">
        <v>132544</v>
      </c>
      <c r="E37" s="46">
        <v>1008164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1140708</v>
      </c>
      <c r="O37" s="47">
        <f t="shared" ref="O37:O68" si="7">(N37/O$74)</f>
        <v>45.318342537046604</v>
      </c>
      <c r="P37" s="9"/>
    </row>
    <row r="38" spans="1:16">
      <c r="A38" s="12"/>
      <c r="B38" s="25">
        <v>339</v>
      </c>
      <c r="C38" s="20" t="s">
        <v>41</v>
      </c>
      <c r="D38" s="46">
        <v>484404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484404</v>
      </c>
      <c r="O38" s="47">
        <f t="shared" si="7"/>
        <v>19.244527432362638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SUM(D40:D56)</f>
        <v>11528525</v>
      </c>
      <c r="E39" s="32">
        <f t="shared" si="8"/>
        <v>1559389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34175542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8865623</v>
      </c>
      <c r="N39" s="32">
        <f t="shared" si="6"/>
        <v>56129079</v>
      </c>
      <c r="O39" s="45">
        <f t="shared" si="7"/>
        <v>2229.9105716896429</v>
      </c>
      <c r="P39" s="10"/>
    </row>
    <row r="40" spans="1:16">
      <c r="A40" s="12"/>
      <c r="B40" s="25">
        <v>341.9</v>
      </c>
      <c r="C40" s="20" t="s">
        <v>129</v>
      </c>
      <c r="D40" s="46">
        <v>221526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6" si="9">SUM(D40:M40)</f>
        <v>221526</v>
      </c>
      <c r="O40" s="47">
        <f t="shared" si="7"/>
        <v>8.8008422390846608</v>
      </c>
      <c r="P40" s="9"/>
    </row>
    <row r="41" spans="1:16">
      <c r="A41" s="12"/>
      <c r="B41" s="25">
        <v>342.1</v>
      </c>
      <c r="C41" s="20" t="s">
        <v>140</v>
      </c>
      <c r="D41" s="46">
        <v>20126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20126</v>
      </c>
      <c r="O41" s="47">
        <f t="shared" si="7"/>
        <v>0.79957093480592745</v>
      </c>
      <c r="P41" s="9"/>
    </row>
    <row r="42" spans="1:16">
      <c r="A42" s="12"/>
      <c r="B42" s="25">
        <v>342.2</v>
      </c>
      <c r="C42" s="20" t="s">
        <v>51</v>
      </c>
      <c r="D42" s="46">
        <v>179256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179256</v>
      </c>
      <c r="O42" s="47">
        <f t="shared" si="7"/>
        <v>7.1215287433951771</v>
      </c>
      <c r="P42" s="9"/>
    </row>
    <row r="43" spans="1:16">
      <c r="A43" s="12"/>
      <c r="B43" s="25">
        <v>342.6</v>
      </c>
      <c r="C43" s="20" t="s">
        <v>144</v>
      </c>
      <c r="D43" s="46">
        <v>1342324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1342324</v>
      </c>
      <c r="O43" s="47">
        <f t="shared" si="7"/>
        <v>53.328195145206784</v>
      </c>
      <c r="P43" s="9"/>
    </row>
    <row r="44" spans="1:16">
      <c r="A44" s="12"/>
      <c r="B44" s="25">
        <v>342.9</v>
      </c>
      <c r="C44" s="20" t="s">
        <v>52</v>
      </c>
      <c r="D44" s="46">
        <v>65253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65253</v>
      </c>
      <c r="O44" s="47">
        <f t="shared" si="7"/>
        <v>2.5923880656310834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9358550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9358550</v>
      </c>
      <c r="O45" s="47">
        <f t="shared" si="7"/>
        <v>371.79889555440786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11247777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11247777</v>
      </c>
      <c r="O46" s="47">
        <f t="shared" si="7"/>
        <v>446.85459457311987</v>
      </c>
      <c r="P46" s="9"/>
    </row>
    <row r="47" spans="1:16">
      <c r="A47" s="12"/>
      <c r="B47" s="25">
        <v>343.6</v>
      </c>
      <c r="C47" s="20" t="s">
        <v>147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2402810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2402810</v>
      </c>
      <c r="O47" s="47">
        <f t="shared" si="7"/>
        <v>95.459457311986014</v>
      </c>
      <c r="P47" s="9"/>
    </row>
    <row r="48" spans="1:16">
      <c r="A48" s="12"/>
      <c r="B48" s="25">
        <v>343.8</v>
      </c>
      <c r="C48" s="20" t="s">
        <v>56</v>
      </c>
      <c r="D48" s="46">
        <v>74575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74575</v>
      </c>
      <c r="O48" s="47">
        <f t="shared" si="7"/>
        <v>2.9627348933296251</v>
      </c>
      <c r="P48" s="9"/>
    </row>
    <row r="49" spans="1:16">
      <c r="A49" s="12"/>
      <c r="B49" s="25">
        <v>343.9</v>
      </c>
      <c r="C49" s="20" t="s">
        <v>57</v>
      </c>
      <c r="D49" s="46">
        <v>45912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45912</v>
      </c>
      <c r="O49" s="47">
        <f t="shared" si="7"/>
        <v>1.8240038139128363</v>
      </c>
      <c r="P49" s="9"/>
    </row>
    <row r="50" spans="1:16">
      <c r="A50" s="12"/>
      <c r="B50" s="25">
        <v>344.2</v>
      </c>
      <c r="C50" s="20" t="s">
        <v>130</v>
      </c>
      <c r="D50" s="46">
        <v>4912913</v>
      </c>
      <c r="E50" s="46">
        <v>0</v>
      </c>
      <c r="F50" s="46">
        <v>0</v>
      </c>
      <c r="G50" s="46">
        <v>0</v>
      </c>
      <c r="H50" s="46">
        <v>0</v>
      </c>
      <c r="I50" s="46">
        <v>273391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5186304</v>
      </c>
      <c r="O50" s="47">
        <f t="shared" si="7"/>
        <v>206.04282706288984</v>
      </c>
      <c r="P50" s="9"/>
    </row>
    <row r="51" spans="1:16">
      <c r="A51" s="12"/>
      <c r="B51" s="25">
        <v>344.3</v>
      </c>
      <c r="C51" s="20" t="s">
        <v>131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516228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516228</v>
      </c>
      <c r="O51" s="47">
        <f t="shared" si="7"/>
        <v>20.50883953756307</v>
      </c>
      <c r="P51" s="9"/>
    </row>
    <row r="52" spans="1:16">
      <c r="A52" s="12"/>
      <c r="B52" s="25">
        <v>344.5</v>
      </c>
      <c r="C52" s="20" t="s">
        <v>132</v>
      </c>
      <c r="D52" s="46">
        <v>4666040</v>
      </c>
      <c r="E52" s="46">
        <v>1559389</v>
      </c>
      <c r="F52" s="46">
        <v>0</v>
      </c>
      <c r="G52" s="46">
        <v>0</v>
      </c>
      <c r="H52" s="46">
        <v>0</v>
      </c>
      <c r="I52" s="46">
        <v>2578713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8804142</v>
      </c>
      <c r="O52" s="47">
        <f t="shared" si="7"/>
        <v>349.77323109928091</v>
      </c>
      <c r="P52" s="9"/>
    </row>
    <row r="53" spans="1:16">
      <c r="A53" s="12"/>
      <c r="B53" s="25">
        <v>345.1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8865623</v>
      </c>
      <c r="N53" s="46">
        <f t="shared" si="9"/>
        <v>8865623</v>
      </c>
      <c r="O53" s="47">
        <f t="shared" si="7"/>
        <v>352.2157641730563</v>
      </c>
      <c r="P53" s="9"/>
    </row>
    <row r="54" spans="1:16">
      <c r="A54" s="12"/>
      <c r="B54" s="25">
        <v>347.2</v>
      </c>
      <c r="C54" s="20" t="s">
        <v>62</v>
      </c>
      <c r="D54" s="46">
        <v>600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600</v>
      </c>
      <c r="O54" s="47">
        <f t="shared" si="7"/>
        <v>2.3836955226252433E-2</v>
      </c>
      <c r="P54" s="9"/>
    </row>
    <row r="55" spans="1:16">
      <c r="A55" s="12"/>
      <c r="B55" s="25">
        <v>347.5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7795486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7795486</v>
      </c>
      <c r="O55" s="47">
        <f t="shared" si="7"/>
        <v>309.70108458146279</v>
      </c>
      <c r="P55" s="9"/>
    </row>
    <row r="56" spans="1:16">
      <c r="A56" s="12"/>
      <c r="B56" s="25">
        <v>349</v>
      </c>
      <c r="C56" s="20" t="s">
        <v>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2587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2587</v>
      </c>
      <c r="O56" s="47">
        <f t="shared" si="7"/>
        <v>0.10277700528385841</v>
      </c>
      <c r="P56" s="9"/>
    </row>
    <row r="57" spans="1:16" ht="15.75">
      <c r="A57" s="29" t="s">
        <v>47</v>
      </c>
      <c r="B57" s="30"/>
      <c r="C57" s="31"/>
      <c r="D57" s="32">
        <f t="shared" ref="D57:M57" si="10">SUM(D58:D60)</f>
        <v>1058841</v>
      </c>
      <c r="E57" s="32">
        <f t="shared" si="10"/>
        <v>84495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71126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2" si="11">SUM(D57:M57)</f>
        <v>1214462</v>
      </c>
      <c r="O57" s="45">
        <f t="shared" si="7"/>
        <v>48.24846052997497</v>
      </c>
      <c r="P57" s="10"/>
    </row>
    <row r="58" spans="1:16">
      <c r="A58" s="13"/>
      <c r="B58" s="39">
        <v>351.1</v>
      </c>
      <c r="C58" s="21" t="s">
        <v>110</v>
      </c>
      <c r="D58" s="46">
        <v>957203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957203</v>
      </c>
      <c r="O58" s="47">
        <f t="shared" si="7"/>
        <v>38.028008422390847</v>
      </c>
      <c r="P58" s="9"/>
    </row>
    <row r="59" spans="1:16">
      <c r="A59" s="13"/>
      <c r="B59" s="39">
        <v>354</v>
      </c>
      <c r="C59" s="21" t="s">
        <v>66</v>
      </c>
      <c r="D59" s="46">
        <v>101638</v>
      </c>
      <c r="E59" s="46">
        <v>0</v>
      </c>
      <c r="F59" s="46">
        <v>0</v>
      </c>
      <c r="G59" s="46">
        <v>0</v>
      </c>
      <c r="H59" s="46">
        <v>0</v>
      </c>
      <c r="I59" s="46">
        <v>71126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172764</v>
      </c>
      <c r="O59" s="47">
        <f t="shared" si="7"/>
        <v>6.8636128878471254</v>
      </c>
      <c r="P59" s="9"/>
    </row>
    <row r="60" spans="1:16">
      <c r="A60" s="13"/>
      <c r="B60" s="39">
        <v>355</v>
      </c>
      <c r="C60" s="21" t="s">
        <v>97</v>
      </c>
      <c r="D60" s="46">
        <v>0</v>
      </c>
      <c r="E60" s="46">
        <v>84495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84495</v>
      </c>
      <c r="O60" s="47">
        <f t="shared" si="7"/>
        <v>3.3568392197369987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SUM(D62:D69)</f>
        <v>3197782</v>
      </c>
      <c r="E61" s="32">
        <f t="shared" si="12"/>
        <v>1592878</v>
      </c>
      <c r="F61" s="32">
        <f t="shared" si="12"/>
        <v>0</v>
      </c>
      <c r="G61" s="32">
        <f t="shared" si="12"/>
        <v>121842</v>
      </c>
      <c r="H61" s="32">
        <f t="shared" si="12"/>
        <v>0</v>
      </c>
      <c r="I61" s="32">
        <f t="shared" si="12"/>
        <v>6204907</v>
      </c>
      <c r="J61" s="32">
        <f t="shared" si="12"/>
        <v>10103837</v>
      </c>
      <c r="K61" s="32">
        <f t="shared" si="12"/>
        <v>14251737</v>
      </c>
      <c r="L61" s="32">
        <f t="shared" si="12"/>
        <v>0</v>
      </c>
      <c r="M61" s="32">
        <f t="shared" si="12"/>
        <v>920421</v>
      </c>
      <c r="N61" s="32">
        <f t="shared" si="11"/>
        <v>36393404</v>
      </c>
      <c r="O61" s="45">
        <f t="shared" si="7"/>
        <v>1445.8465694648603</v>
      </c>
      <c r="P61" s="10"/>
    </row>
    <row r="62" spans="1:16">
      <c r="A62" s="12"/>
      <c r="B62" s="25">
        <v>361.1</v>
      </c>
      <c r="C62" s="20" t="s">
        <v>68</v>
      </c>
      <c r="D62" s="46">
        <v>348544</v>
      </c>
      <c r="E62" s="46">
        <v>338933</v>
      </c>
      <c r="F62" s="46">
        <v>0</v>
      </c>
      <c r="G62" s="46">
        <v>104842</v>
      </c>
      <c r="H62" s="46">
        <v>0</v>
      </c>
      <c r="I62" s="46">
        <v>1319860</v>
      </c>
      <c r="J62" s="46">
        <v>180193</v>
      </c>
      <c r="K62" s="46">
        <v>5163483</v>
      </c>
      <c r="L62" s="46">
        <v>0</v>
      </c>
      <c r="M62" s="46">
        <v>169871</v>
      </c>
      <c r="N62" s="46">
        <f t="shared" si="11"/>
        <v>7625726</v>
      </c>
      <c r="O62" s="47">
        <f t="shared" si="7"/>
        <v>302.95681538278177</v>
      </c>
      <c r="P62" s="9"/>
    </row>
    <row r="63" spans="1:16">
      <c r="A63" s="12"/>
      <c r="B63" s="25">
        <v>361.3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1304339</v>
      </c>
      <c r="L63" s="46">
        <v>0</v>
      </c>
      <c r="M63" s="46">
        <v>0</v>
      </c>
      <c r="N63" s="46">
        <f t="shared" ref="N63:N69" si="13">SUM(D63:M63)</f>
        <v>1304339</v>
      </c>
      <c r="O63" s="47">
        <f t="shared" si="7"/>
        <v>51.819117238091458</v>
      </c>
      <c r="P63" s="9"/>
    </row>
    <row r="64" spans="1:16">
      <c r="A64" s="12"/>
      <c r="B64" s="25">
        <v>362</v>
      </c>
      <c r="C64" s="20" t="s">
        <v>71</v>
      </c>
      <c r="D64" s="46">
        <v>2537285</v>
      </c>
      <c r="E64" s="46">
        <v>1249447</v>
      </c>
      <c r="F64" s="46">
        <v>0</v>
      </c>
      <c r="G64" s="46">
        <v>0</v>
      </c>
      <c r="H64" s="46">
        <v>0</v>
      </c>
      <c r="I64" s="46">
        <v>3904602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7691334</v>
      </c>
      <c r="O64" s="47">
        <f t="shared" si="7"/>
        <v>305.56330698025505</v>
      </c>
      <c r="P64" s="9"/>
    </row>
    <row r="65" spans="1:119">
      <c r="A65" s="12"/>
      <c r="B65" s="25">
        <v>364</v>
      </c>
      <c r="C65" s="20" t="s">
        <v>157</v>
      </c>
      <c r="D65" s="46">
        <v>0</v>
      </c>
      <c r="E65" s="46">
        <v>0</v>
      </c>
      <c r="F65" s="46">
        <v>0</v>
      </c>
      <c r="G65" s="46">
        <v>17000</v>
      </c>
      <c r="H65" s="46">
        <v>0</v>
      </c>
      <c r="I65" s="46">
        <v>37523</v>
      </c>
      <c r="J65" s="46">
        <v>0</v>
      </c>
      <c r="K65" s="46">
        <v>0</v>
      </c>
      <c r="L65" s="46">
        <v>0</v>
      </c>
      <c r="M65" s="46">
        <v>2433</v>
      </c>
      <c r="N65" s="46">
        <f t="shared" si="13"/>
        <v>56956</v>
      </c>
      <c r="O65" s="47">
        <f t="shared" si="7"/>
        <v>2.2627627031107225</v>
      </c>
      <c r="P65" s="9"/>
    </row>
    <row r="66" spans="1:119">
      <c r="A66" s="12"/>
      <c r="B66" s="25">
        <v>365</v>
      </c>
      <c r="C66" s="20" t="s">
        <v>134</v>
      </c>
      <c r="D66" s="46">
        <v>16470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16470</v>
      </c>
      <c r="O66" s="47">
        <f t="shared" si="7"/>
        <v>0.65432442096062926</v>
      </c>
      <c r="P66" s="9"/>
    </row>
    <row r="67" spans="1:119">
      <c r="A67" s="12"/>
      <c r="B67" s="25">
        <v>366</v>
      </c>
      <c r="C67" s="20" t="s">
        <v>73</v>
      </c>
      <c r="D67" s="46">
        <v>61635</v>
      </c>
      <c r="E67" s="46">
        <v>2747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64382</v>
      </c>
      <c r="O67" s="47">
        <f t="shared" si="7"/>
        <v>2.5577847522943071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7783915</v>
      </c>
      <c r="L68" s="46">
        <v>0</v>
      </c>
      <c r="M68" s="46">
        <v>0</v>
      </c>
      <c r="N68" s="46">
        <f t="shared" si="13"/>
        <v>7783915</v>
      </c>
      <c r="O68" s="47">
        <f t="shared" si="7"/>
        <v>309.24138889992452</v>
      </c>
      <c r="P68" s="9"/>
    </row>
    <row r="69" spans="1:119">
      <c r="A69" s="12"/>
      <c r="B69" s="25">
        <v>369.9</v>
      </c>
      <c r="C69" s="20" t="s">
        <v>75</v>
      </c>
      <c r="D69" s="46">
        <v>233848</v>
      </c>
      <c r="E69" s="46">
        <v>1751</v>
      </c>
      <c r="F69" s="46">
        <v>0</v>
      </c>
      <c r="G69" s="46">
        <v>0</v>
      </c>
      <c r="H69" s="46">
        <v>0</v>
      </c>
      <c r="I69" s="46">
        <v>942922</v>
      </c>
      <c r="J69" s="46">
        <v>9923644</v>
      </c>
      <c r="K69" s="46">
        <v>0</v>
      </c>
      <c r="L69" s="46">
        <v>0</v>
      </c>
      <c r="M69" s="46">
        <v>748117</v>
      </c>
      <c r="N69" s="46">
        <f t="shared" si="13"/>
        <v>11850282</v>
      </c>
      <c r="O69" s="47">
        <f>(N69/O$74)</f>
        <v>470.79106908744188</v>
      </c>
      <c r="P69" s="9"/>
    </row>
    <row r="70" spans="1:119" ht="15.75">
      <c r="A70" s="29" t="s">
        <v>48</v>
      </c>
      <c r="B70" s="30"/>
      <c r="C70" s="31"/>
      <c r="D70" s="32">
        <f t="shared" ref="D70:M70" si="14">SUM(D71:D71)</f>
        <v>8291469</v>
      </c>
      <c r="E70" s="32">
        <f t="shared" si="14"/>
        <v>3328640</v>
      </c>
      <c r="F70" s="32">
        <f t="shared" si="14"/>
        <v>0</v>
      </c>
      <c r="G70" s="32">
        <f t="shared" si="14"/>
        <v>2789246</v>
      </c>
      <c r="H70" s="32">
        <f t="shared" si="14"/>
        <v>0</v>
      </c>
      <c r="I70" s="32">
        <f t="shared" si="14"/>
        <v>3816561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18225916</v>
      </c>
      <c r="O70" s="45">
        <f>(N70/O$74)</f>
        <v>724.08390608239642</v>
      </c>
      <c r="P70" s="9"/>
    </row>
    <row r="71" spans="1:119" ht="15.75" thickBot="1">
      <c r="A71" s="12"/>
      <c r="B71" s="25">
        <v>381</v>
      </c>
      <c r="C71" s="20" t="s">
        <v>76</v>
      </c>
      <c r="D71" s="46">
        <v>8291469</v>
      </c>
      <c r="E71" s="46">
        <v>3328640</v>
      </c>
      <c r="F71" s="46">
        <v>0</v>
      </c>
      <c r="G71" s="46">
        <v>2789246</v>
      </c>
      <c r="H71" s="46">
        <v>0</v>
      </c>
      <c r="I71" s="46">
        <v>3816561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18225916</v>
      </c>
      <c r="O71" s="47">
        <f>(N71/O$74)</f>
        <v>724.08390608239642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5">SUM(D5,D11,D17,D39,D57,D61,D70)</f>
        <v>59951930</v>
      </c>
      <c r="E72" s="15">
        <f t="shared" si="15"/>
        <v>10423627</v>
      </c>
      <c r="F72" s="15">
        <f t="shared" si="15"/>
        <v>0</v>
      </c>
      <c r="G72" s="15">
        <f t="shared" si="15"/>
        <v>12205159</v>
      </c>
      <c r="H72" s="15">
        <f t="shared" si="15"/>
        <v>0</v>
      </c>
      <c r="I72" s="15">
        <f t="shared" si="15"/>
        <v>47888371</v>
      </c>
      <c r="J72" s="15">
        <f t="shared" si="15"/>
        <v>10103837</v>
      </c>
      <c r="K72" s="15">
        <f t="shared" si="15"/>
        <v>14251737</v>
      </c>
      <c r="L72" s="15">
        <f t="shared" si="15"/>
        <v>0</v>
      </c>
      <c r="M72" s="15">
        <f t="shared" si="15"/>
        <v>13568818</v>
      </c>
      <c r="N72" s="15">
        <f>SUM(D72:M72)</f>
        <v>168393479</v>
      </c>
      <c r="O72" s="38">
        <f>(N72/O$74)</f>
        <v>6689.9796988597991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158</v>
      </c>
      <c r="M74" s="48"/>
      <c r="N74" s="48"/>
      <c r="O74" s="43">
        <v>25171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16885550</v>
      </c>
      <c r="E5" s="27">
        <f t="shared" si="0"/>
        <v>1506435</v>
      </c>
      <c r="F5" s="27">
        <f t="shared" si="0"/>
        <v>0</v>
      </c>
      <c r="G5" s="27">
        <f t="shared" si="0"/>
        <v>8309700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26701685</v>
      </c>
      <c r="O5" s="33">
        <f t="shared" ref="O5:O36" si="2">(N5/O$71)</f>
        <v>1089.4644824350239</v>
      </c>
      <c r="P5" s="6"/>
    </row>
    <row r="6" spans="1:133">
      <c r="A6" s="12"/>
      <c r="B6" s="25">
        <v>311</v>
      </c>
      <c r="C6" s="20" t="s">
        <v>3</v>
      </c>
      <c r="D6" s="46">
        <v>15572325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15572325</v>
      </c>
      <c r="O6" s="47">
        <f t="shared" si="2"/>
        <v>635.37170019176631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1085696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1085696</v>
      </c>
      <c r="O7" s="47">
        <f t="shared" si="2"/>
        <v>44.297849769472435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420739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420739</v>
      </c>
      <c r="O8" s="47">
        <f t="shared" si="2"/>
        <v>17.166714268227999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8309700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8309700</v>
      </c>
      <c r="O9" s="47">
        <f t="shared" si="2"/>
        <v>339.04688073768818</v>
      </c>
      <c r="P9" s="9"/>
    </row>
    <row r="10" spans="1:133">
      <c r="A10" s="12"/>
      <c r="B10" s="25">
        <v>316</v>
      </c>
      <c r="C10" s="20" t="s">
        <v>123</v>
      </c>
      <c r="D10" s="46">
        <v>1313225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1313225</v>
      </c>
      <c r="O10" s="47">
        <f t="shared" si="2"/>
        <v>53.581337467868948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4612115</v>
      </c>
      <c r="E11" s="32">
        <f t="shared" si="3"/>
        <v>124326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4736441</v>
      </c>
      <c r="O11" s="45">
        <f t="shared" si="2"/>
        <v>193.2531315027133</v>
      </c>
      <c r="P11" s="10"/>
    </row>
    <row r="12" spans="1:133">
      <c r="A12" s="12"/>
      <c r="B12" s="25">
        <v>322</v>
      </c>
      <c r="C12" s="20" t="s">
        <v>0</v>
      </c>
      <c r="D12" s="46">
        <v>2386865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2386865</v>
      </c>
      <c r="O12" s="47">
        <f t="shared" si="2"/>
        <v>97.387286302990745</v>
      </c>
      <c r="P12" s="9"/>
    </row>
    <row r="13" spans="1:133">
      <c r="A13" s="12"/>
      <c r="B13" s="25">
        <v>323.2</v>
      </c>
      <c r="C13" s="20" t="s">
        <v>137</v>
      </c>
      <c r="D13" s="46">
        <v>1293641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1293641</v>
      </c>
      <c r="O13" s="47">
        <f t="shared" si="2"/>
        <v>52.782284058917135</v>
      </c>
      <c r="P13" s="9"/>
    </row>
    <row r="14" spans="1:133">
      <c r="A14" s="12"/>
      <c r="B14" s="25">
        <v>323.89999999999998</v>
      </c>
      <c r="C14" s="20" t="s">
        <v>16</v>
      </c>
      <c r="D14" s="46">
        <v>634223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634223</v>
      </c>
      <c r="O14" s="47">
        <f t="shared" si="2"/>
        <v>25.87714717042719</v>
      </c>
      <c r="P14" s="9"/>
    </row>
    <row r="15" spans="1:133">
      <c r="A15" s="12"/>
      <c r="B15" s="25">
        <v>329</v>
      </c>
      <c r="C15" s="20" t="s">
        <v>17</v>
      </c>
      <c r="D15" s="46">
        <v>297386</v>
      </c>
      <c r="E15" s="46">
        <v>124326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421712</v>
      </c>
      <c r="O15" s="47">
        <f t="shared" si="2"/>
        <v>17.206413970378229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SUM(D17:D36)</f>
        <v>9171288</v>
      </c>
      <c r="E16" s="32">
        <f t="shared" si="4"/>
        <v>1771877</v>
      </c>
      <c r="F16" s="32">
        <f t="shared" si="4"/>
        <v>0</v>
      </c>
      <c r="G16" s="32">
        <f t="shared" si="4"/>
        <v>3249508</v>
      </c>
      <c r="H16" s="32">
        <f t="shared" si="4"/>
        <v>0</v>
      </c>
      <c r="I16" s="32">
        <f t="shared" si="4"/>
        <v>4745716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3454619</v>
      </c>
      <c r="N16" s="44">
        <f t="shared" si="1"/>
        <v>22393008</v>
      </c>
      <c r="O16" s="45">
        <f t="shared" si="2"/>
        <v>913.664694601983</v>
      </c>
      <c r="P16" s="10"/>
    </row>
    <row r="17" spans="1:16">
      <c r="A17" s="12"/>
      <c r="B17" s="25">
        <v>331.2</v>
      </c>
      <c r="C17" s="20" t="s">
        <v>18</v>
      </c>
      <c r="D17" s="46">
        <v>65595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65595</v>
      </c>
      <c r="O17" s="47">
        <f t="shared" si="2"/>
        <v>2.6763637847321391</v>
      </c>
      <c r="P17" s="9"/>
    </row>
    <row r="18" spans="1:16">
      <c r="A18" s="12"/>
      <c r="B18" s="25">
        <v>331.42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3360930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3360930</v>
      </c>
      <c r="O18" s="47">
        <f t="shared" si="2"/>
        <v>137.13044187849363</v>
      </c>
      <c r="P18" s="9"/>
    </row>
    <row r="19" spans="1:16">
      <c r="A19" s="12"/>
      <c r="B19" s="25">
        <v>331.49</v>
      </c>
      <c r="C19" s="20" t="s">
        <v>138</v>
      </c>
      <c r="D19" s="46">
        <v>55277</v>
      </c>
      <c r="E19" s="46">
        <v>28175</v>
      </c>
      <c r="F19" s="46">
        <v>0</v>
      </c>
      <c r="G19" s="46">
        <v>0</v>
      </c>
      <c r="H19" s="46">
        <v>0</v>
      </c>
      <c r="I19" s="46">
        <v>123171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206623</v>
      </c>
      <c r="O19" s="47">
        <f t="shared" si="2"/>
        <v>8.4304949202333841</v>
      </c>
      <c r="P19" s="9"/>
    </row>
    <row r="20" spans="1:16">
      <c r="A20" s="12"/>
      <c r="B20" s="25">
        <v>331.5</v>
      </c>
      <c r="C20" s="20" t="s">
        <v>20</v>
      </c>
      <c r="D20" s="46">
        <v>1347230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3454619</v>
      </c>
      <c r="N20" s="46">
        <f t="shared" si="1"/>
        <v>4801849</v>
      </c>
      <c r="O20" s="47">
        <f t="shared" si="2"/>
        <v>195.92186543718634</v>
      </c>
      <c r="P20" s="9"/>
    </row>
    <row r="21" spans="1:16">
      <c r="A21" s="12"/>
      <c r="B21" s="25">
        <v>331.9</v>
      </c>
      <c r="C21" s="20" t="s">
        <v>89</v>
      </c>
      <c r="D21" s="46">
        <v>48342</v>
      </c>
      <c r="E21" s="46">
        <v>0</v>
      </c>
      <c r="F21" s="46">
        <v>0</v>
      </c>
      <c r="G21" s="46">
        <v>0</v>
      </c>
      <c r="H21" s="46">
        <v>0</v>
      </c>
      <c r="I21" s="46">
        <v>30525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78867</v>
      </c>
      <c r="O21" s="47">
        <f t="shared" si="2"/>
        <v>3.2178791464360033</v>
      </c>
      <c r="P21" s="9"/>
    </row>
    <row r="22" spans="1:16">
      <c r="A22" s="12"/>
      <c r="B22" s="25">
        <v>334.42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750244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750244</v>
      </c>
      <c r="O22" s="47">
        <f t="shared" si="2"/>
        <v>30.610959239463053</v>
      </c>
      <c r="P22" s="9"/>
    </row>
    <row r="23" spans="1:16">
      <c r="A23" s="12"/>
      <c r="B23" s="25">
        <v>334.5</v>
      </c>
      <c r="C23" s="20" t="s">
        <v>29</v>
      </c>
      <c r="D23" s="46">
        <v>1424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1424</v>
      </c>
      <c r="O23" s="47">
        <f t="shared" si="2"/>
        <v>5.8101105716267497E-2</v>
      </c>
      <c r="P23" s="9"/>
    </row>
    <row r="24" spans="1:16">
      <c r="A24" s="12"/>
      <c r="B24" s="25">
        <v>334.9</v>
      </c>
      <c r="C24" s="20" t="s">
        <v>31</v>
      </c>
      <c r="D24" s="46">
        <v>0</v>
      </c>
      <c r="E24" s="46">
        <v>0</v>
      </c>
      <c r="F24" s="46">
        <v>0</v>
      </c>
      <c r="G24" s="46">
        <v>1024508</v>
      </c>
      <c r="H24" s="46">
        <v>0</v>
      </c>
      <c r="I24" s="46">
        <v>13592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1038100</v>
      </c>
      <c r="O24" s="47">
        <f t="shared" si="2"/>
        <v>42.355869272512138</v>
      </c>
      <c r="P24" s="9"/>
    </row>
    <row r="25" spans="1:16">
      <c r="A25" s="12"/>
      <c r="B25" s="25">
        <v>335.12</v>
      </c>
      <c r="C25" s="20" t="s">
        <v>124</v>
      </c>
      <c r="D25" s="46">
        <v>1397699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1397699</v>
      </c>
      <c r="O25" s="47">
        <f t="shared" si="2"/>
        <v>57.027989718062756</v>
      </c>
      <c r="P25" s="9"/>
    </row>
    <row r="26" spans="1:16">
      <c r="A26" s="12"/>
      <c r="B26" s="25">
        <v>335.14</v>
      </c>
      <c r="C26" s="20" t="s">
        <v>125</v>
      </c>
      <c r="D26" s="46">
        <v>8727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8727</v>
      </c>
      <c r="O26" s="47">
        <f t="shared" si="2"/>
        <v>0.35607327920355786</v>
      </c>
      <c r="P26" s="9"/>
    </row>
    <row r="27" spans="1:16">
      <c r="A27" s="12"/>
      <c r="B27" s="25">
        <v>335.15</v>
      </c>
      <c r="C27" s="20" t="s">
        <v>126</v>
      </c>
      <c r="D27" s="46">
        <v>135486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135486</v>
      </c>
      <c r="O27" s="47">
        <f t="shared" si="2"/>
        <v>5.5280101187318946</v>
      </c>
      <c r="P27" s="9"/>
    </row>
    <row r="28" spans="1:16">
      <c r="A28" s="12"/>
      <c r="B28" s="25">
        <v>335.18</v>
      </c>
      <c r="C28" s="20" t="s">
        <v>127</v>
      </c>
      <c r="D28" s="46">
        <v>4415314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4415314</v>
      </c>
      <c r="O28" s="47">
        <f t="shared" si="2"/>
        <v>180.1507201436207</v>
      </c>
      <c r="P28" s="9"/>
    </row>
    <row r="29" spans="1:16">
      <c r="A29" s="12"/>
      <c r="B29" s="25">
        <v>335.21</v>
      </c>
      <c r="C29" s="20" t="s">
        <v>91</v>
      </c>
      <c r="D29" s="46">
        <v>10318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10318</v>
      </c>
      <c r="O29" s="47">
        <f t="shared" si="2"/>
        <v>0.42098820841323598</v>
      </c>
      <c r="P29" s="9"/>
    </row>
    <row r="30" spans="1:16">
      <c r="A30" s="12"/>
      <c r="B30" s="25">
        <v>335.49</v>
      </c>
      <c r="C30" s="20" t="s">
        <v>37</v>
      </c>
      <c r="D30" s="46">
        <v>10324</v>
      </c>
      <c r="E30" s="46">
        <v>0</v>
      </c>
      <c r="F30" s="46">
        <v>0</v>
      </c>
      <c r="G30" s="46">
        <v>0</v>
      </c>
      <c r="H30" s="46">
        <v>0</v>
      </c>
      <c r="I30" s="46">
        <v>16791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27115</v>
      </c>
      <c r="O30" s="47">
        <f t="shared" si="2"/>
        <v>1.1063282875678322</v>
      </c>
      <c r="P30" s="9"/>
    </row>
    <row r="31" spans="1:16">
      <c r="A31" s="12"/>
      <c r="B31" s="25">
        <v>335.7</v>
      </c>
      <c r="C31" s="20" t="s">
        <v>38</v>
      </c>
      <c r="D31" s="46">
        <v>0</v>
      </c>
      <c r="E31" s="46">
        <v>825552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825552</v>
      </c>
      <c r="O31" s="47">
        <f t="shared" si="2"/>
        <v>33.683626422946674</v>
      </c>
      <c r="P31" s="9"/>
    </row>
    <row r="32" spans="1:16">
      <c r="A32" s="12"/>
      <c r="B32" s="25">
        <v>337.4</v>
      </c>
      <c r="C32" s="20" t="s">
        <v>92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450463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450463</v>
      </c>
      <c r="O32" s="47">
        <f t="shared" si="2"/>
        <v>18.379493247378512</v>
      </c>
      <c r="P32" s="9"/>
    </row>
    <row r="33" spans="1:16">
      <c r="A33" s="12"/>
      <c r="B33" s="25">
        <v>337.7</v>
      </c>
      <c r="C33" s="20" t="s">
        <v>39</v>
      </c>
      <c r="D33" s="46">
        <v>518161</v>
      </c>
      <c r="E33" s="46">
        <v>0</v>
      </c>
      <c r="F33" s="46">
        <v>0</v>
      </c>
      <c r="G33" s="46">
        <v>2225000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2743161</v>
      </c>
      <c r="O33" s="47">
        <f t="shared" si="2"/>
        <v>111.92463992818965</v>
      </c>
      <c r="P33" s="9"/>
    </row>
    <row r="34" spans="1:16">
      <c r="A34" s="12"/>
      <c r="B34" s="25">
        <v>337.9</v>
      </c>
      <c r="C34" s="20" t="s">
        <v>93</v>
      </c>
      <c r="D34" s="46">
        <v>487480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487480</v>
      </c>
      <c r="O34" s="47">
        <f t="shared" si="2"/>
        <v>19.889836386633483</v>
      </c>
      <c r="P34" s="9"/>
    </row>
    <row r="35" spans="1:16">
      <c r="A35" s="12"/>
      <c r="B35" s="25">
        <v>338</v>
      </c>
      <c r="C35" s="20" t="s">
        <v>40</v>
      </c>
      <c r="D35" s="46">
        <v>147131</v>
      </c>
      <c r="E35" s="46">
        <v>918150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1065281</v>
      </c>
      <c r="O35" s="47">
        <f t="shared" si="2"/>
        <v>43.464890448406706</v>
      </c>
      <c r="P35" s="9"/>
    </row>
    <row r="36" spans="1:16">
      <c r="A36" s="12"/>
      <c r="B36" s="25">
        <v>339</v>
      </c>
      <c r="C36" s="20" t="s">
        <v>41</v>
      </c>
      <c r="D36" s="46">
        <v>522780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522780</v>
      </c>
      <c r="O36" s="47">
        <f t="shared" si="2"/>
        <v>21.330123628054999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SUM(D38:D54)</f>
        <v>8826736</v>
      </c>
      <c r="E37" s="32">
        <f t="shared" si="7"/>
        <v>1490534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32712030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8420600</v>
      </c>
      <c r="N37" s="32">
        <f t="shared" si="6"/>
        <v>51449900</v>
      </c>
      <c r="O37" s="45">
        <f t="shared" ref="O37:O68" si="8">(N37/O$71)</f>
        <v>2099.2247745726058</v>
      </c>
      <c r="P37" s="10"/>
    </row>
    <row r="38" spans="1:16">
      <c r="A38" s="12"/>
      <c r="B38" s="25">
        <v>341.9</v>
      </c>
      <c r="C38" s="20" t="s">
        <v>129</v>
      </c>
      <c r="D38" s="46">
        <v>219471</v>
      </c>
      <c r="E38" s="46">
        <v>0</v>
      </c>
      <c r="F38" s="46">
        <v>0</v>
      </c>
      <c r="G38" s="46">
        <v>0</v>
      </c>
      <c r="H38" s="46">
        <v>0</v>
      </c>
      <c r="I38" s="46">
        <v>82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4" si="9">SUM(D38:M38)</f>
        <v>219553</v>
      </c>
      <c r="O38" s="47">
        <f t="shared" si="8"/>
        <v>8.9580562242441548</v>
      </c>
      <c r="P38" s="9"/>
    </row>
    <row r="39" spans="1:16">
      <c r="A39" s="12"/>
      <c r="B39" s="25">
        <v>342.1</v>
      </c>
      <c r="C39" s="20" t="s">
        <v>140</v>
      </c>
      <c r="D39" s="46">
        <v>27933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27933</v>
      </c>
      <c r="O39" s="47">
        <f t="shared" si="8"/>
        <v>1.139703782284059</v>
      </c>
      <c r="P39" s="9"/>
    </row>
    <row r="40" spans="1:16">
      <c r="A40" s="12"/>
      <c r="B40" s="25">
        <v>342.2</v>
      </c>
      <c r="C40" s="20" t="s">
        <v>51</v>
      </c>
      <c r="D40" s="46">
        <v>137409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137409</v>
      </c>
      <c r="O40" s="47">
        <f t="shared" si="8"/>
        <v>5.6064710922518257</v>
      </c>
      <c r="P40" s="9"/>
    </row>
    <row r="41" spans="1:16">
      <c r="A41" s="12"/>
      <c r="B41" s="25">
        <v>342.5</v>
      </c>
      <c r="C41" s="20" t="s">
        <v>108</v>
      </c>
      <c r="D41" s="46">
        <v>135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135</v>
      </c>
      <c r="O41" s="47">
        <f t="shared" si="8"/>
        <v>5.5081806683259212E-3</v>
      </c>
      <c r="P41" s="9"/>
    </row>
    <row r="42" spans="1:16">
      <c r="A42" s="12"/>
      <c r="B42" s="25">
        <v>342.6</v>
      </c>
      <c r="C42" s="20" t="s">
        <v>144</v>
      </c>
      <c r="D42" s="46">
        <v>996275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996275</v>
      </c>
      <c r="O42" s="47">
        <f t="shared" si="8"/>
        <v>40.649353298788199</v>
      </c>
      <c r="P42" s="9"/>
    </row>
    <row r="43" spans="1:16">
      <c r="A43" s="12"/>
      <c r="B43" s="25">
        <v>342.9</v>
      </c>
      <c r="C43" s="20" t="s">
        <v>52</v>
      </c>
      <c r="D43" s="46">
        <v>64424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64424</v>
      </c>
      <c r="O43" s="47">
        <f t="shared" si="8"/>
        <v>2.6285854176016974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9287651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9287651</v>
      </c>
      <c r="O44" s="47">
        <f t="shared" si="8"/>
        <v>378.94859031376228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11380399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11380399</v>
      </c>
      <c r="O45" s="47">
        <f t="shared" si="8"/>
        <v>464.33550940470849</v>
      </c>
      <c r="P45" s="9"/>
    </row>
    <row r="46" spans="1:16">
      <c r="A46" s="12"/>
      <c r="B46" s="25">
        <v>343.6</v>
      </c>
      <c r="C46" s="20" t="s">
        <v>147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2356936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2356936</v>
      </c>
      <c r="O46" s="47">
        <f t="shared" si="8"/>
        <v>96.166143049492021</v>
      </c>
      <c r="P46" s="9"/>
    </row>
    <row r="47" spans="1:16">
      <c r="A47" s="12"/>
      <c r="B47" s="25">
        <v>343.8</v>
      </c>
      <c r="C47" s="20" t="s">
        <v>56</v>
      </c>
      <c r="D47" s="46">
        <v>55639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55639</v>
      </c>
      <c r="O47" s="47">
        <f t="shared" si="8"/>
        <v>2.2701456607776733</v>
      </c>
      <c r="P47" s="9"/>
    </row>
    <row r="48" spans="1:16">
      <c r="A48" s="12"/>
      <c r="B48" s="25">
        <v>343.9</v>
      </c>
      <c r="C48" s="20" t="s">
        <v>57</v>
      </c>
      <c r="D48" s="46">
        <v>32646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32646</v>
      </c>
      <c r="O48" s="47">
        <f t="shared" si="8"/>
        <v>1.3320004896160593</v>
      </c>
      <c r="P48" s="9"/>
    </row>
    <row r="49" spans="1:16">
      <c r="A49" s="12"/>
      <c r="B49" s="25">
        <v>344.2</v>
      </c>
      <c r="C49" s="20" t="s">
        <v>130</v>
      </c>
      <c r="D49" s="46">
        <v>3922752</v>
      </c>
      <c r="E49" s="46">
        <v>0</v>
      </c>
      <c r="F49" s="46">
        <v>0</v>
      </c>
      <c r="G49" s="46">
        <v>0</v>
      </c>
      <c r="H49" s="46">
        <v>0</v>
      </c>
      <c r="I49" s="46">
        <v>267095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4189847</v>
      </c>
      <c r="O49" s="47">
        <f t="shared" si="8"/>
        <v>170.9513648047656</v>
      </c>
      <c r="P49" s="9"/>
    </row>
    <row r="50" spans="1:16">
      <c r="A50" s="12"/>
      <c r="B50" s="25">
        <v>344.3</v>
      </c>
      <c r="C50" s="20" t="s">
        <v>131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518866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518866</v>
      </c>
      <c r="O50" s="47">
        <f t="shared" si="8"/>
        <v>21.170427190011832</v>
      </c>
      <c r="P50" s="9"/>
    </row>
    <row r="51" spans="1:16">
      <c r="A51" s="12"/>
      <c r="B51" s="25">
        <v>344.5</v>
      </c>
      <c r="C51" s="20" t="s">
        <v>132</v>
      </c>
      <c r="D51" s="46">
        <v>3370052</v>
      </c>
      <c r="E51" s="46">
        <v>1490534</v>
      </c>
      <c r="F51" s="46">
        <v>0</v>
      </c>
      <c r="G51" s="46">
        <v>0</v>
      </c>
      <c r="H51" s="46">
        <v>0</v>
      </c>
      <c r="I51" s="46">
        <v>1969850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6830436</v>
      </c>
      <c r="O51" s="47">
        <f t="shared" si="8"/>
        <v>278.6909298624995</v>
      </c>
      <c r="P51" s="9"/>
    </row>
    <row r="52" spans="1:16">
      <c r="A52" s="12"/>
      <c r="B52" s="25">
        <v>345.1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8420600</v>
      </c>
      <c r="N52" s="46">
        <f t="shared" si="9"/>
        <v>8420600</v>
      </c>
      <c r="O52" s="47">
        <f t="shared" si="8"/>
        <v>343.57174915337225</v>
      </c>
      <c r="P52" s="9"/>
    </row>
    <row r="53" spans="1:16">
      <c r="A53" s="12"/>
      <c r="B53" s="25">
        <v>347.5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6928691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6928691</v>
      </c>
      <c r="O53" s="47">
        <f t="shared" si="8"/>
        <v>282.69986535558365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2460</v>
      </c>
      <c r="O54" s="47">
        <f t="shared" si="8"/>
        <v>0.10037129217838345</v>
      </c>
      <c r="P54" s="9"/>
    </row>
    <row r="55" spans="1:16" ht="15.75">
      <c r="A55" s="29" t="s">
        <v>47</v>
      </c>
      <c r="B55" s="30"/>
      <c r="C55" s="31"/>
      <c r="D55" s="32">
        <f t="shared" ref="D55:M55" si="10">SUM(D56:D58)</f>
        <v>719178</v>
      </c>
      <c r="E55" s="32">
        <f t="shared" si="10"/>
        <v>9514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51643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780335</v>
      </c>
      <c r="O55" s="45">
        <f t="shared" si="8"/>
        <v>31.838712309763761</v>
      </c>
      <c r="P55" s="10"/>
    </row>
    <row r="56" spans="1:16">
      <c r="A56" s="13"/>
      <c r="B56" s="39">
        <v>351.1</v>
      </c>
      <c r="C56" s="21" t="s">
        <v>110</v>
      </c>
      <c r="D56" s="46">
        <v>623683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623683</v>
      </c>
      <c r="O56" s="47">
        <f t="shared" si="8"/>
        <v>25.447101064914929</v>
      </c>
      <c r="P56" s="9"/>
    </row>
    <row r="57" spans="1:16">
      <c r="A57" s="13"/>
      <c r="B57" s="39">
        <v>354</v>
      </c>
      <c r="C57" s="21" t="s">
        <v>66</v>
      </c>
      <c r="D57" s="46">
        <v>95495</v>
      </c>
      <c r="E57" s="46">
        <v>0</v>
      </c>
      <c r="F57" s="46">
        <v>0</v>
      </c>
      <c r="G57" s="46">
        <v>0</v>
      </c>
      <c r="H57" s="46">
        <v>0</v>
      </c>
      <c r="I57" s="46">
        <v>51643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147138</v>
      </c>
      <c r="O57" s="47">
        <f t="shared" si="8"/>
        <v>6.0034273124158473</v>
      </c>
      <c r="P57" s="9"/>
    </row>
    <row r="58" spans="1:16">
      <c r="A58" s="13"/>
      <c r="B58" s="39">
        <v>355</v>
      </c>
      <c r="C58" s="21" t="s">
        <v>97</v>
      </c>
      <c r="D58" s="46">
        <v>0</v>
      </c>
      <c r="E58" s="46">
        <v>9514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9514</v>
      </c>
      <c r="O58" s="47">
        <f t="shared" si="8"/>
        <v>0.38818393243298382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SUM(D60:D66)</f>
        <v>2520813</v>
      </c>
      <c r="E59" s="32">
        <f t="shared" si="12"/>
        <v>1080230</v>
      </c>
      <c r="F59" s="32">
        <f t="shared" si="12"/>
        <v>0</v>
      </c>
      <c r="G59" s="32">
        <f t="shared" si="12"/>
        <v>425338</v>
      </c>
      <c r="H59" s="32">
        <f t="shared" si="12"/>
        <v>0</v>
      </c>
      <c r="I59" s="32">
        <f t="shared" si="12"/>
        <v>3739510</v>
      </c>
      <c r="J59" s="32">
        <f t="shared" si="12"/>
        <v>10848657</v>
      </c>
      <c r="K59" s="32">
        <f t="shared" si="12"/>
        <v>23661468</v>
      </c>
      <c r="L59" s="32">
        <f t="shared" si="12"/>
        <v>0</v>
      </c>
      <c r="M59" s="32">
        <f t="shared" si="12"/>
        <v>953087</v>
      </c>
      <c r="N59" s="32">
        <f t="shared" si="11"/>
        <v>43229103</v>
      </c>
      <c r="O59" s="45">
        <f t="shared" si="8"/>
        <v>1763.8052552123709</v>
      </c>
      <c r="P59" s="10"/>
    </row>
    <row r="60" spans="1:16">
      <c r="A60" s="12"/>
      <c r="B60" s="25">
        <v>361.1</v>
      </c>
      <c r="C60" s="20" t="s">
        <v>68</v>
      </c>
      <c r="D60" s="46">
        <v>110037</v>
      </c>
      <c r="E60" s="46">
        <v>81666</v>
      </c>
      <c r="F60" s="46">
        <v>0</v>
      </c>
      <c r="G60" s="46">
        <v>25338</v>
      </c>
      <c r="H60" s="46">
        <v>0</v>
      </c>
      <c r="I60" s="46">
        <v>399676</v>
      </c>
      <c r="J60" s="46">
        <v>45355</v>
      </c>
      <c r="K60" s="46">
        <v>4833887</v>
      </c>
      <c r="L60" s="46">
        <v>0</v>
      </c>
      <c r="M60" s="46">
        <v>85760</v>
      </c>
      <c r="N60" s="46">
        <f t="shared" si="11"/>
        <v>5581719</v>
      </c>
      <c r="O60" s="47">
        <f t="shared" si="8"/>
        <v>227.74160512464809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11762283</v>
      </c>
      <c r="L61" s="46">
        <v>0</v>
      </c>
      <c r="M61" s="46">
        <v>0</v>
      </c>
      <c r="N61" s="46">
        <f t="shared" ref="N61:N66" si="13">SUM(D61:M61)</f>
        <v>11762283</v>
      </c>
      <c r="O61" s="47">
        <f t="shared" si="8"/>
        <v>479.91688767391571</v>
      </c>
      <c r="P61" s="9"/>
    </row>
    <row r="62" spans="1:16">
      <c r="A62" s="12"/>
      <c r="B62" s="25">
        <v>362</v>
      </c>
      <c r="C62" s="20" t="s">
        <v>71</v>
      </c>
      <c r="D62" s="46">
        <v>2106455</v>
      </c>
      <c r="E62" s="46">
        <v>937570</v>
      </c>
      <c r="F62" s="46">
        <v>0</v>
      </c>
      <c r="G62" s="46">
        <v>0</v>
      </c>
      <c r="H62" s="46">
        <v>0</v>
      </c>
      <c r="I62" s="46">
        <v>3121647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6165672</v>
      </c>
      <c r="O62" s="47">
        <f t="shared" si="8"/>
        <v>251.56766901954384</v>
      </c>
      <c r="P62" s="9"/>
    </row>
    <row r="63" spans="1:16">
      <c r="A63" s="12"/>
      <c r="B63" s="25">
        <v>365</v>
      </c>
      <c r="C63" s="20" t="s">
        <v>134</v>
      </c>
      <c r="D63" s="46">
        <v>14932</v>
      </c>
      <c r="E63" s="46">
        <v>0</v>
      </c>
      <c r="F63" s="46">
        <v>0</v>
      </c>
      <c r="G63" s="46">
        <v>35000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49932</v>
      </c>
      <c r="O63" s="47">
        <f t="shared" si="8"/>
        <v>2.0372924231914809</v>
      </c>
      <c r="P63" s="9"/>
    </row>
    <row r="64" spans="1:16">
      <c r="A64" s="12"/>
      <c r="B64" s="25">
        <v>366</v>
      </c>
      <c r="C64" s="20" t="s">
        <v>73</v>
      </c>
      <c r="D64" s="46">
        <v>99303</v>
      </c>
      <c r="E64" s="46">
        <v>2329</v>
      </c>
      <c r="F64" s="46">
        <v>0</v>
      </c>
      <c r="G64" s="46">
        <v>365000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466632</v>
      </c>
      <c r="O64" s="47">
        <f t="shared" si="8"/>
        <v>19.039210086090822</v>
      </c>
      <c r="P64" s="9"/>
    </row>
    <row r="65" spans="1:119">
      <c r="A65" s="12"/>
      <c r="B65" s="25">
        <v>368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7065298</v>
      </c>
      <c r="L65" s="46">
        <v>0</v>
      </c>
      <c r="M65" s="46">
        <v>0</v>
      </c>
      <c r="N65" s="46">
        <f t="shared" si="13"/>
        <v>7065298</v>
      </c>
      <c r="O65" s="47">
        <f t="shared" si="8"/>
        <v>288.27361377453178</v>
      </c>
      <c r="P65" s="9"/>
    </row>
    <row r="66" spans="1:119">
      <c r="A66" s="12"/>
      <c r="B66" s="25">
        <v>369.9</v>
      </c>
      <c r="C66" s="20" t="s">
        <v>75</v>
      </c>
      <c r="D66" s="46">
        <v>190086</v>
      </c>
      <c r="E66" s="46">
        <v>58665</v>
      </c>
      <c r="F66" s="46">
        <v>0</v>
      </c>
      <c r="G66" s="46">
        <v>0</v>
      </c>
      <c r="H66" s="46">
        <v>0</v>
      </c>
      <c r="I66" s="46">
        <v>218187</v>
      </c>
      <c r="J66" s="46">
        <v>10803302</v>
      </c>
      <c r="K66" s="46">
        <v>0</v>
      </c>
      <c r="L66" s="46">
        <v>0</v>
      </c>
      <c r="M66" s="46">
        <v>867327</v>
      </c>
      <c r="N66" s="46">
        <f t="shared" si="13"/>
        <v>12137567</v>
      </c>
      <c r="O66" s="47">
        <f t="shared" si="8"/>
        <v>495.22897711044925</v>
      </c>
      <c r="P66" s="9"/>
    </row>
    <row r="67" spans="1:119" ht="15.75">
      <c r="A67" s="29" t="s">
        <v>48</v>
      </c>
      <c r="B67" s="30"/>
      <c r="C67" s="31"/>
      <c r="D67" s="32">
        <f t="shared" ref="D67:M67" si="14">SUM(D68:D68)</f>
        <v>7071411</v>
      </c>
      <c r="E67" s="32">
        <f t="shared" si="14"/>
        <v>3743957</v>
      </c>
      <c r="F67" s="32">
        <f t="shared" si="14"/>
        <v>0</v>
      </c>
      <c r="G67" s="32">
        <f t="shared" si="14"/>
        <v>1083792</v>
      </c>
      <c r="H67" s="32">
        <f t="shared" si="14"/>
        <v>0</v>
      </c>
      <c r="I67" s="32">
        <f t="shared" si="14"/>
        <v>766295</v>
      </c>
      <c r="J67" s="32">
        <f t="shared" si="14"/>
        <v>8085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12673540</v>
      </c>
      <c r="O67" s="45">
        <f t="shared" si="8"/>
        <v>517.09739279448365</v>
      </c>
      <c r="P67" s="9"/>
    </row>
    <row r="68" spans="1:119" ht="15.75" thickBot="1">
      <c r="A68" s="12"/>
      <c r="B68" s="25">
        <v>381</v>
      </c>
      <c r="C68" s="20" t="s">
        <v>76</v>
      </c>
      <c r="D68" s="46">
        <v>7071411</v>
      </c>
      <c r="E68" s="46">
        <v>3743957</v>
      </c>
      <c r="F68" s="46">
        <v>0</v>
      </c>
      <c r="G68" s="46">
        <v>1083792</v>
      </c>
      <c r="H68" s="46">
        <v>0</v>
      </c>
      <c r="I68" s="46">
        <v>766295</v>
      </c>
      <c r="J68" s="46">
        <v>8085</v>
      </c>
      <c r="K68" s="46">
        <v>0</v>
      </c>
      <c r="L68" s="46">
        <v>0</v>
      </c>
      <c r="M68" s="46">
        <v>0</v>
      </c>
      <c r="N68" s="46">
        <f>SUM(D68:M68)</f>
        <v>12673540</v>
      </c>
      <c r="O68" s="47">
        <f t="shared" si="8"/>
        <v>517.09739279448365</v>
      </c>
      <c r="P68" s="9"/>
    </row>
    <row r="69" spans="1:119" ht="16.5" thickBot="1">
      <c r="A69" s="14" t="s">
        <v>64</v>
      </c>
      <c r="B69" s="23"/>
      <c r="C69" s="22"/>
      <c r="D69" s="15">
        <f t="shared" ref="D69:M69" si="15">SUM(D5,D11,D16,D37,D55,D59,D67)</f>
        <v>49807091</v>
      </c>
      <c r="E69" s="15">
        <f t="shared" si="15"/>
        <v>9726873</v>
      </c>
      <c r="F69" s="15">
        <f t="shared" si="15"/>
        <v>0</v>
      </c>
      <c r="G69" s="15">
        <f t="shared" si="15"/>
        <v>13068338</v>
      </c>
      <c r="H69" s="15">
        <f t="shared" si="15"/>
        <v>0</v>
      </c>
      <c r="I69" s="15">
        <f t="shared" si="15"/>
        <v>42015194</v>
      </c>
      <c r="J69" s="15">
        <f t="shared" si="15"/>
        <v>10856742</v>
      </c>
      <c r="K69" s="15">
        <f t="shared" si="15"/>
        <v>23661468</v>
      </c>
      <c r="L69" s="15">
        <f t="shared" si="15"/>
        <v>0</v>
      </c>
      <c r="M69" s="15">
        <f t="shared" si="15"/>
        <v>12828306</v>
      </c>
      <c r="N69" s="15">
        <f>SUM(D69:M69)</f>
        <v>161964012</v>
      </c>
      <c r="O69" s="38">
        <f>(N69/O$71)</f>
        <v>6608.3484434289448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155</v>
      </c>
      <c r="M71" s="48"/>
      <c r="N71" s="48"/>
      <c r="O71" s="43">
        <v>24509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16824439</v>
      </c>
      <c r="E5" s="27">
        <f t="shared" si="0"/>
        <v>1593826</v>
      </c>
      <c r="F5" s="27">
        <f t="shared" si="0"/>
        <v>0</v>
      </c>
      <c r="G5" s="27">
        <f t="shared" si="0"/>
        <v>8644633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27062898</v>
      </c>
      <c r="O5" s="33">
        <f t="shared" ref="O5:O36" si="2">(N5/O$74)</f>
        <v>1100.2519819490183</v>
      </c>
      <c r="P5" s="6"/>
    </row>
    <row r="6" spans="1:133">
      <c r="A6" s="12"/>
      <c r="B6" s="25">
        <v>311</v>
      </c>
      <c r="C6" s="20" t="s">
        <v>3</v>
      </c>
      <c r="D6" s="46">
        <v>15457920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15457920</v>
      </c>
      <c r="O6" s="47">
        <f t="shared" si="2"/>
        <v>628.44737163068669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1145818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1145818</v>
      </c>
      <c r="O7" s="47">
        <f t="shared" si="2"/>
        <v>46.583648412408017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448008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448008</v>
      </c>
      <c r="O8" s="47">
        <f t="shared" si="2"/>
        <v>18.213928527869253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8644633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8644633</v>
      </c>
      <c r="O9" s="47">
        <f t="shared" si="2"/>
        <v>351.45070537057364</v>
      </c>
      <c r="P9" s="9"/>
    </row>
    <row r="10" spans="1:133">
      <c r="A10" s="12"/>
      <c r="B10" s="25">
        <v>316</v>
      </c>
      <c r="C10" s="20" t="s">
        <v>123</v>
      </c>
      <c r="D10" s="46">
        <v>1366519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1366519</v>
      </c>
      <c r="O10" s="47">
        <f t="shared" si="2"/>
        <v>55.556328007480587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4975587</v>
      </c>
      <c r="E11" s="32">
        <f t="shared" si="3"/>
        <v>105000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364107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5444694</v>
      </c>
      <c r="O11" s="45">
        <f t="shared" si="2"/>
        <v>221.35601902671058</v>
      </c>
      <c r="P11" s="10"/>
    </row>
    <row r="12" spans="1:133">
      <c r="A12" s="12"/>
      <c r="B12" s="25">
        <v>322</v>
      </c>
      <c r="C12" s="20" t="s">
        <v>0</v>
      </c>
      <c r="D12" s="46">
        <v>2743478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2743478</v>
      </c>
      <c r="O12" s="47">
        <f t="shared" si="2"/>
        <v>111.53709802008375</v>
      </c>
      <c r="P12" s="9"/>
    </row>
    <row r="13" spans="1:133">
      <c r="A13" s="12"/>
      <c r="B13" s="25">
        <v>323.2</v>
      </c>
      <c r="C13" s="20" t="s">
        <v>137</v>
      </c>
      <c r="D13" s="46">
        <v>1280426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1280426</v>
      </c>
      <c r="O13" s="47">
        <f t="shared" si="2"/>
        <v>52.05618571370492</v>
      </c>
      <c r="P13" s="9"/>
    </row>
    <row r="14" spans="1:133">
      <c r="A14" s="12"/>
      <c r="B14" s="25">
        <v>323.89999999999998</v>
      </c>
      <c r="C14" s="20" t="s">
        <v>16</v>
      </c>
      <c r="D14" s="46">
        <v>681701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681701</v>
      </c>
      <c r="O14" s="47">
        <f t="shared" si="2"/>
        <v>27.714802618205471</v>
      </c>
      <c r="P14" s="9"/>
    </row>
    <row r="15" spans="1:133">
      <c r="A15" s="12"/>
      <c r="B15" s="25">
        <v>324.20999999999998</v>
      </c>
      <c r="C15" s="20" t="s">
        <v>150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136811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136811</v>
      </c>
      <c r="O15" s="47">
        <f t="shared" si="2"/>
        <v>5.5621010692360855</v>
      </c>
      <c r="P15" s="9"/>
    </row>
    <row r="16" spans="1:133">
      <c r="A16" s="12"/>
      <c r="B16" s="25">
        <v>324.22000000000003</v>
      </c>
      <c r="C16" s="20" t="s">
        <v>151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227296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227296</v>
      </c>
      <c r="O16" s="47">
        <f t="shared" si="2"/>
        <v>9.2408017237874542</v>
      </c>
      <c r="P16" s="9"/>
    </row>
    <row r="17" spans="1:16">
      <c r="A17" s="12"/>
      <c r="B17" s="25">
        <v>329</v>
      </c>
      <c r="C17" s="20" t="s">
        <v>17</v>
      </c>
      <c r="D17" s="46">
        <v>269982</v>
      </c>
      <c r="E17" s="46">
        <v>105000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374982</v>
      </c>
      <c r="O17" s="47">
        <f t="shared" si="2"/>
        <v>15.24502988169289</v>
      </c>
      <c r="P17" s="9"/>
    </row>
    <row r="18" spans="1:16" ht="15.75">
      <c r="A18" s="29" t="s">
        <v>19</v>
      </c>
      <c r="B18" s="30"/>
      <c r="C18" s="31"/>
      <c r="D18" s="32">
        <f t="shared" ref="D18:M18" si="4">SUM(D19:D39)</f>
        <v>7466964</v>
      </c>
      <c r="E18" s="32">
        <f t="shared" si="4"/>
        <v>1749544</v>
      </c>
      <c r="F18" s="32">
        <f t="shared" si="4"/>
        <v>0</v>
      </c>
      <c r="G18" s="32">
        <f t="shared" si="4"/>
        <v>1518989</v>
      </c>
      <c r="H18" s="32">
        <f t="shared" si="4"/>
        <v>0</v>
      </c>
      <c r="I18" s="32">
        <f t="shared" si="4"/>
        <v>2426901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4093534</v>
      </c>
      <c r="N18" s="44">
        <f t="shared" si="1"/>
        <v>17255932</v>
      </c>
      <c r="O18" s="45">
        <f t="shared" si="2"/>
        <v>701.54620482172618</v>
      </c>
      <c r="P18" s="10"/>
    </row>
    <row r="19" spans="1:16">
      <c r="A19" s="12"/>
      <c r="B19" s="25">
        <v>331.2</v>
      </c>
      <c r="C19" s="20" t="s">
        <v>18</v>
      </c>
      <c r="D19" s="46">
        <v>70121</v>
      </c>
      <c r="E19" s="46">
        <v>0</v>
      </c>
      <c r="F19" s="46">
        <v>0</v>
      </c>
      <c r="G19" s="46">
        <v>271954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342075</v>
      </c>
      <c r="O19" s="47">
        <f t="shared" si="2"/>
        <v>13.907183802902793</v>
      </c>
      <c r="P19" s="9"/>
    </row>
    <row r="20" spans="1:16">
      <c r="A20" s="12"/>
      <c r="B20" s="25">
        <v>331.42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609823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609823</v>
      </c>
      <c r="O20" s="47">
        <f t="shared" si="2"/>
        <v>24.792576330446803</v>
      </c>
      <c r="P20" s="9"/>
    </row>
    <row r="21" spans="1:16">
      <c r="A21" s="12"/>
      <c r="B21" s="25">
        <v>331.49</v>
      </c>
      <c r="C21" s="20" t="s">
        <v>138</v>
      </c>
      <c r="D21" s="46">
        <v>122074</v>
      </c>
      <c r="E21" s="46">
        <v>64060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186134</v>
      </c>
      <c r="O21" s="47">
        <f t="shared" si="2"/>
        <v>7.5673456112534048</v>
      </c>
      <c r="P21" s="9"/>
    </row>
    <row r="22" spans="1:16">
      <c r="A22" s="12"/>
      <c r="B22" s="25">
        <v>331.5</v>
      </c>
      <c r="C22" s="20" t="s">
        <v>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4046534</v>
      </c>
      <c r="N22" s="46">
        <f t="shared" si="1"/>
        <v>4046534</v>
      </c>
      <c r="O22" s="47">
        <f t="shared" si="2"/>
        <v>164.51331463186568</v>
      </c>
      <c r="P22" s="9"/>
    </row>
    <row r="23" spans="1:16">
      <c r="A23" s="12"/>
      <c r="B23" s="25">
        <v>331.9</v>
      </c>
      <c r="C23" s="20" t="s">
        <v>89</v>
      </c>
      <c r="D23" s="46">
        <v>13087</v>
      </c>
      <c r="E23" s="46">
        <v>0</v>
      </c>
      <c r="F23" s="46">
        <v>0</v>
      </c>
      <c r="G23" s="46">
        <v>220000</v>
      </c>
      <c r="H23" s="46">
        <v>0</v>
      </c>
      <c r="I23" s="46">
        <v>153145</v>
      </c>
      <c r="J23" s="46">
        <v>0</v>
      </c>
      <c r="K23" s="46">
        <v>0</v>
      </c>
      <c r="L23" s="46">
        <v>0</v>
      </c>
      <c r="M23" s="46">
        <v>47000</v>
      </c>
      <c r="N23" s="46">
        <f t="shared" si="1"/>
        <v>433232</v>
      </c>
      <c r="O23" s="47">
        <f t="shared" si="2"/>
        <v>17.61320486238159</v>
      </c>
      <c r="P23" s="9"/>
    </row>
    <row r="24" spans="1:16">
      <c r="A24" s="12"/>
      <c r="B24" s="25">
        <v>334.39</v>
      </c>
      <c r="C24" s="20" t="s">
        <v>26</v>
      </c>
      <c r="D24" s="46">
        <v>0</v>
      </c>
      <c r="E24" s="46">
        <v>0</v>
      </c>
      <c r="F24" s="46">
        <v>0</v>
      </c>
      <c r="G24" s="46">
        <v>398082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398082</v>
      </c>
      <c r="O24" s="47">
        <f t="shared" si="2"/>
        <v>16.184168801073302</v>
      </c>
      <c r="P24" s="9"/>
    </row>
    <row r="25" spans="1:16">
      <c r="A25" s="12"/>
      <c r="B25" s="25">
        <v>334.42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1415389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1415389</v>
      </c>
      <c r="O25" s="47">
        <f t="shared" si="2"/>
        <v>57.543155669390579</v>
      </c>
      <c r="P25" s="9"/>
    </row>
    <row r="26" spans="1:16">
      <c r="A26" s="12"/>
      <c r="B26" s="25">
        <v>334.5</v>
      </c>
      <c r="C26" s="20" t="s">
        <v>29</v>
      </c>
      <c r="D26" s="46">
        <v>0</v>
      </c>
      <c r="E26" s="46">
        <v>543919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543919</v>
      </c>
      <c r="O26" s="47">
        <f t="shared" si="2"/>
        <v>22.113225190063829</v>
      </c>
      <c r="P26" s="9"/>
    </row>
    <row r="27" spans="1:16">
      <c r="A27" s="12"/>
      <c r="B27" s="25">
        <v>334.9</v>
      </c>
      <c r="C27" s="20" t="s">
        <v>31</v>
      </c>
      <c r="D27" s="46">
        <v>24500</v>
      </c>
      <c r="E27" s="46">
        <v>0</v>
      </c>
      <c r="F27" s="46">
        <v>0</v>
      </c>
      <c r="G27" s="46">
        <v>628953</v>
      </c>
      <c r="H27" s="46">
        <v>0</v>
      </c>
      <c r="I27" s="46">
        <v>15000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668453</v>
      </c>
      <c r="O27" s="47">
        <f t="shared" si="2"/>
        <v>27.176200349636133</v>
      </c>
      <c r="P27" s="9"/>
    </row>
    <row r="28" spans="1:16">
      <c r="A28" s="12"/>
      <c r="B28" s="25">
        <v>335.12</v>
      </c>
      <c r="C28" s="20" t="s">
        <v>124</v>
      </c>
      <c r="D28" s="46">
        <v>1374292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1374292</v>
      </c>
      <c r="O28" s="47">
        <f t="shared" si="2"/>
        <v>55.872342155547422</v>
      </c>
      <c r="P28" s="9"/>
    </row>
    <row r="29" spans="1:16">
      <c r="A29" s="12"/>
      <c r="B29" s="25">
        <v>335.14</v>
      </c>
      <c r="C29" s="20" t="s">
        <v>125</v>
      </c>
      <c r="D29" s="46">
        <v>9862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9862</v>
      </c>
      <c r="O29" s="47">
        <f t="shared" si="2"/>
        <v>0.40094320445582793</v>
      </c>
      <c r="P29" s="9"/>
    </row>
    <row r="30" spans="1:16">
      <c r="A30" s="12"/>
      <c r="B30" s="25">
        <v>335.15</v>
      </c>
      <c r="C30" s="20" t="s">
        <v>126</v>
      </c>
      <c r="D30" s="46">
        <v>101544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101544</v>
      </c>
      <c r="O30" s="47">
        <f t="shared" si="2"/>
        <v>4.128308330284181</v>
      </c>
      <c r="P30" s="9"/>
    </row>
    <row r="31" spans="1:16">
      <c r="A31" s="12"/>
      <c r="B31" s="25">
        <v>335.18</v>
      </c>
      <c r="C31" s="20" t="s">
        <v>127</v>
      </c>
      <c r="D31" s="46">
        <v>4641861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4641861</v>
      </c>
      <c r="O31" s="47">
        <f t="shared" si="2"/>
        <v>188.7165507988779</v>
      </c>
      <c r="P31" s="9"/>
    </row>
    <row r="32" spans="1:16">
      <c r="A32" s="12"/>
      <c r="B32" s="25">
        <v>335.21</v>
      </c>
      <c r="C32" s="20" t="s">
        <v>91</v>
      </c>
      <c r="D32" s="46">
        <v>12850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12850</v>
      </c>
      <c r="O32" s="47">
        <f t="shared" si="2"/>
        <v>0.5224214335081514</v>
      </c>
      <c r="P32" s="9"/>
    </row>
    <row r="33" spans="1:16">
      <c r="A33" s="12"/>
      <c r="B33" s="25">
        <v>335.49</v>
      </c>
      <c r="C33" s="20" t="s">
        <v>37</v>
      </c>
      <c r="D33" s="46">
        <v>19875</v>
      </c>
      <c r="E33" s="46">
        <v>0</v>
      </c>
      <c r="F33" s="46">
        <v>0</v>
      </c>
      <c r="G33" s="46">
        <v>0</v>
      </c>
      <c r="H33" s="46">
        <v>0</v>
      </c>
      <c r="I33" s="46">
        <v>25044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44919</v>
      </c>
      <c r="O33" s="47">
        <f t="shared" si="2"/>
        <v>1.8261983168679108</v>
      </c>
      <c r="P33" s="9"/>
    </row>
    <row r="34" spans="1:16">
      <c r="A34" s="12"/>
      <c r="B34" s="25">
        <v>335.7</v>
      </c>
      <c r="C34" s="20" t="s">
        <v>38</v>
      </c>
      <c r="D34" s="46">
        <v>0</v>
      </c>
      <c r="E34" s="46">
        <v>270852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270852</v>
      </c>
      <c r="O34" s="47">
        <f t="shared" si="2"/>
        <v>11.011586778875472</v>
      </c>
      <c r="P34" s="9"/>
    </row>
    <row r="35" spans="1:16">
      <c r="A35" s="12"/>
      <c r="B35" s="25">
        <v>337.4</v>
      </c>
      <c r="C35" s="20" t="s">
        <v>92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208500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6">SUM(D35:M35)</f>
        <v>208500</v>
      </c>
      <c r="O35" s="47">
        <f t="shared" si="2"/>
        <v>8.4766434931089165</v>
      </c>
      <c r="P35" s="9"/>
    </row>
    <row r="36" spans="1:16">
      <c r="A36" s="12"/>
      <c r="B36" s="25">
        <v>337.7</v>
      </c>
      <c r="C36" s="20" t="s">
        <v>39</v>
      </c>
      <c r="D36" s="46">
        <v>320139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320139</v>
      </c>
      <c r="O36" s="47">
        <f t="shared" si="2"/>
        <v>13.015367727771679</v>
      </c>
      <c r="P36" s="9"/>
    </row>
    <row r="37" spans="1:16">
      <c r="A37" s="12"/>
      <c r="B37" s="25">
        <v>337.9</v>
      </c>
      <c r="C37" s="20" t="s">
        <v>93</v>
      </c>
      <c r="D37" s="46">
        <v>195616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195616</v>
      </c>
      <c r="O37" s="47">
        <f t="shared" ref="O37:O68" si="7">(N37/O$74)</f>
        <v>7.9528397772086024</v>
      </c>
      <c r="P37" s="9"/>
    </row>
    <row r="38" spans="1:16">
      <c r="A38" s="12"/>
      <c r="B38" s="25">
        <v>338</v>
      </c>
      <c r="C38" s="20" t="s">
        <v>40</v>
      </c>
      <c r="D38" s="46">
        <v>132292</v>
      </c>
      <c r="E38" s="46">
        <v>870713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1003005</v>
      </c>
      <c r="O38" s="47">
        <f t="shared" si="7"/>
        <v>40.777533845590924</v>
      </c>
      <c r="P38" s="9"/>
    </row>
    <row r="39" spans="1:16">
      <c r="A39" s="12"/>
      <c r="B39" s="25">
        <v>339</v>
      </c>
      <c r="C39" s="20" t="s">
        <v>41</v>
      </c>
      <c r="D39" s="46">
        <v>428851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428851</v>
      </c>
      <c r="O39" s="47">
        <f t="shared" si="7"/>
        <v>17.435093710615117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SUM(D41:D57)</f>
        <v>8724281</v>
      </c>
      <c r="E40" s="32">
        <f t="shared" si="8"/>
        <v>1085448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32648105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8414715</v>
      </c>
      <c r="N40" s="32">
        <f t="shared" si="6"/>
        <v>50872549</v>
      </c>
      <c r="O40" s="45">
        <f t="shared" si="7"/>
        <v>2068.2420213847217</v>
      </c>
      <c r="P40" s="10"/>
    </row>
    <row r="41" spans="1:16">
      <c r="A41" s="12"/>
      <c r="B41" s="25">
        <v>341.9</v>
      </c>
      <c r="C41" s="20" t="s">
        <v>129</v>
      </c>
      <c r="D41" s="46">
        <v>199197</v>
      </c>
      <c r="E41" s="46">
        <v>0</v>
      </c>
      <c r="F41" s="46">
        <v>0</v>
      </c>
      <c r="G41" s="46">
        <v>0</v>
      </c>
      <c r="H41" s="46">
        <v>0</v>
      </c>
      <c r="I41" s="46">
        <v>806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7" si="9">SUM(D41:M41)</f>
        <v>200003</v>
      </c>
      <c r="O41" s="47">
        <f t="shared" si="7"/>
        <v>8.13119486116193</v>
      </c>
      <c r="P41" s="9"/>
    </row>
    <row r="42" spans="1:16">
      <c r="A42" s="12"/>
      <c r="B42" s="25">
        <v>342.1</v>
      </c>
      <c r="C42" s="20" t="s">
        <v>140</v>
      </c>
      <c r="D42" s="46">
        <v>38231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38231</v>
      </c>
      <c r="O42" s="47">
        <f t="shared" si="7"/>
        <v>1.5542952392568199</v>
      </c>
      <c r="P42" s="9"/>
    </row>
    <row r="43" spans="1:16">
      <c r="A43" s="12"/>
      <c r="B43" s="25">
        <v>342.2</v>
      </c>
      <c r="C43" s="20" t="s">
        <v>51</v>
      </c>
      <c r="D43" s="46">
        <v>112328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112328</v>
      </c>
      <c r="O43" s="47">
        <f t="shared" si="7"/>
        <v>4.5667357807862752</v>
      </c>
      <c r="P43" s="9"/>
    </row>
    <row r="44" spans="1:16">
      <c r="A44" s="12"/>
      <c r="B44" s="25">
        <v>342.5</v>
      </c>
      <c r="C44" s="20" t="s">
        <v>108</v>
      </c>
      <c r="D44" s="46">
        <v>915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915</v>
      </c>
      <c r="O44" s="47">
        <f t="shared" si="7"/>
        <v>3.7199658494938406E-2</v>
      </c>
      <c r="P44" s="9"/>
    </row>
    <row r="45" spans="1:16">
      <c r="A45" s="12"/>
      <c r="B45" s="25">
        <v>342.6</v>
      </c>
      <c r="C45" s="20" t="s">
        <v>144</v>
      </c>
      <c r="D45" s="46">
        <v>740617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740617</v>
      </c>
      <c r="O45" s="47">
        <f t="shared" si="7"/>
        <v>30.110054071634753</v>
      </c>
      <c r="P45" s="9"/>
    </row>
    <row r="46" spans="1:16">
      <c r="A46" s="12"/>
      <c r="B46" s="25">
        <v>342.9</v>
      </c>
      <c r="C46" s="20" t="s">
        <v>52</v>
      </c>
      <c r="D46" s="46">
        <v>54104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54104</v>
      </c>
      <c r="O46" s="47">
        <f t="shared" si="7"/>
        <v>2.1996178395739316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9291189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9291189</v>
      </c>
      <c r="O47" s="47">
        <f t="shared" si="7"/>
        <v>377.73667520429319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11522313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11522313</v>
      </c>
      <c r="O48" s="47">
        <f t="shared" si="7"/>
        <v>468.44383461397729</v>
      </c>
      <c r="P48" s="9"/>
    </row>
    <row r="49" spans="1:16">
      <c r="A49" s="12"/>
      <c r="B49" s="25">
        <v>343.6</v>
      </c>
      <c r="C49" s="20" t="s">
        <v>147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2196537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2196537</v>
      </c>
      <c r="O49" s="47">
        <f t="shared" si="7"/>
        <v>89.301012318575431</v>
      </c>
      <c r="P49" s="9"/>
    </row>
    <row r="50" spans="1:16">
      <c r="A50" s="12"/>
      <c r="B50" s="25">
        <v>343.8</v>
      </c>
      <c r="C50" s="20" t="s">
        <v>56</v>
      </c>
      <c r="D50" s="46">
        <v>72306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72306</v>
      </c>
      <c r="O50" s="47">
        <f t="shared" si="7"/>
        <v>2.9396267837541163</v>
      </c>
      <c r="P50" s="9"/>
    </row>
    <row r="51" spans="1:16">
      <c r="A51" s="12"/>
      <c r="B51" s="25">
        <v>343.9</v>
      </c>
      <c r="C51" s="20" t="s">
        <v>57</v>
      </c>
      <c r="D51" s="46">
        <v>42393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42393</v>
      </c>
      <c r="O51" s="47">
        <f t="shared" si="7"/>
        <v>1.7235028662031955</v>
      </c>
      <c r="P51" s="9"/>
    </row>
    <row r="52" spans="1:16">
      <c r="A52" s="12"/>
      <c r="B52" s="25">
        <v>344.2</v>
      </c>
      <c r="C52" s="20" t="s">
        <v>130</v>
      </c>
      <c r="D52" s="46">
        <v>3227953</v>
      </c>
      <c r="E52" s="46">
        <v>0</v>
      </c>
      <c r="F52" s="46">
        <v>0</v>
      </c>
      <c r="G52" s="46">
        <v>0</v>
      </c>
      <c r="H52" s="46">
        <v>0</v>
      </c>
      <c r="I52" s="46">
        <v>267188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3495141</v>
      </c>
      <c r="O52" s="47">
        <f t="shared" si="7"/>
        <v>142.09623124771315</v>
      </c>
      <c r="P52" s="9"/>
    </row>
    <row r="53" spans="1:16">
      <c r="A53" s="12"/>
      <c r="B53" s="25">
        <v>344.3</v>
      </c>
      <c r="C53" s="20" t="s">
        <v>131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562082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562082</v>
      </c>
      <c r="O53" s="47">
        <f t="shared" si="7"/>
        <v>22.851648575029476</v>
      </c>
      <c r="P53" s="9"/>
    </row>
    <row r="54" spans="1:16">
      <c r="A54" s="12"/>
      <c r="B54" s="25">
        <v>344.5</v>
      </c>
      <c r="C54" s="20" t="s">
        <v>132</v>
      </c>
      <c r="D54" s="46">
        <v>4236237</v>
      </c>
      <c r="E54" s="46">
        <v>1085448</v>
      </c>
      <c r="F54" s="46">
        <v>0</v>
      </c>
      <c r="G54" s="46">
        <v>0</v>
      </c>
      <c r="H54" s="46">
        <v>0</v>
      </c>
      <c r="I54" s="46">
        <v>2076460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7398145</v>
      </c>
      <c r="O54" s="47">
        <f t="shared" si="7"/>
        <v>300.77428141643287</v>
      </c>
      <c r="P54" s="9"/>
    </row>
    <row r="55" spans="1:16">
      <c r="A55" s="12"/>
      <c r="B55" s="25">
        <v>345.1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8414715</v>
      </c>
      <c r="N55" s="46">
        <f t="shared" si="9"/>
        <v>8414715</v>
      </c>
      <c r="O55" s="47">
        <f t="shared" si="7"/>
        <v>342.10330528113184</v>
      </c>
      <c r="P55" s="9"/>
    </row>
    <row r="56" spans="1:16">
      <c r="A56" s="12"/>
      <c r="B56" s="25">
        <v>347.5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6729566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6729566</v>
      </c>
      <c r="O56" s="47">
        <f t="shared" si="7"/>
        <v>273.59295849087289</v>
      </c>
      <c r="P56" s="9"/>
    </row>
    <row r="57" spans="1:16">
      <c r="A57" s="12"/>
      <c r="B57" s="25">
        <v>349</v>
      </c>
      <c r="C57" s="20" t="s">
        <v>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1964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1964</v>
      </c>
      <c r="O57" s="47">
        <f t="shared" si="7"/>
        <v>7.9847135829572716E-2</v>
      </c>
      <c r="P57" s="9"/>
    </row>
    <row r="58" spans="1:16" ht="15.75">
      <c r="A58" s="29" t="s">
        <v>47</v>
      </c>
      <c r="B58" s="30"/>
      <c r="C58" s="31"/>
      <c r="D58" s="32">
        <f t="shared" ref="D58:M58" si="10">SUM(D59:D60)</f>
        <v>717105</v>
      </c>
      <c r="E58" s="32">
        <f t="shared" si="10"/>
        <v>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36267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>SUM(D58:M58)</f>
        <v>753372</v>
      </c>
      <c r="O58" s="45">
        <f t="shared" si="7"/>
        <v>30.628613245517744</v>
      </c>
      <c r="P58" s="10"/>
    </row>
    <row r="59" spans="1:16">
      <c r="A59" s="13"/>
      <c r="B59" s="39">
        <v>351.1</v>
      </c>
      <c r="C59" s="21" t="s">
        <v>110</v>
      </c>
      <c r="D59" s="46">
        <v>597642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597642</v>
      </c>
      <c r="O59" s="47">
        <f t="shared" si="7"/>
        <v>24.297353335772655</v>
      </c>
      <c r="P59" s="9"/>
    </row>
    <row r="60" spans="1:16">
      <c r="A60" s="13"/>
      <c r="B60" s="39">
        <v>354</v>
      </c>
      <c r="C60" s="21" t="s">
        <v>66</v>
      </c>
      <c r="D60" s="46">
        <v>119463</v>
      </c>
      <c r="E60" s="46">
        <v>0</v>
      </c>
      <c r="F60" s="46">
        <v>0</v>
      </c>
      <c r="G60" s="46">
        <v>0</v>
      </c>
      <c r="H60" s="46">
        <v>0</v>
      </c>
      <c r="I60" s="46">
        <v>36267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155730</v>
      </c>
      <c r="O60" s="47">
        <f t="shared" si="7"/>
        <v>6.331259909745091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SUM(D62:D68)</f>
        <v>2389880</v>
      </c>
      <c r="E61" s="32">
        <f t="shared" si="11"/>
        <v>866708</v>
      </c>
      <c r="F61" s="32">
        <f t="shared" si="11"/>
        <v>0</v>
      </c>
      <c r="G61" s="32">
        <f t="shared" si="11"/>
        <v>188469</v>
      </c>
      <c r="H61" s="32">
        <f t="shared" si="11"/>
        <v>0</v>
      </c>
      <c r="I61" s="32">
        <f t="shared" si="11"/>
        <v>3959548</v>
      </c>
      <c r="J61" s="32">
        <f t="shared" si="11"/>
        <v>10566735</v>
      </c>
      <c r="K61" s="32">
        <f t="shared" si="11"/>
        <v>24872554</v>
      </c>
      <c r="L61" s="32">
        <f t="shared" si="11"/>
        <v>0</v>
      </c>
      <c r="M61" s="32">
        <f t="shared" si="11"/>
        <v>615040</v>
      </c>
      <c r="N61" s="32">
        <f>SUM(D61:M61)</f>
        <v>43458934</v>
      </c>
      <c r="O61" s="45">
        <f t="shared" si="7"/>
        <v>1766.8388014798552</v>
      </c>
      <c r="P61" s="10"/>
    </row>
    <row r="62" spans="1:16">
      <c r="A62" s="12"/>
      <c r="B62" s="25">
        <v>361.1</v>
      </c>
      <c r="C62" s="20" t="s">
        <v>68</v>
      </c>
      <c r="D62" s="46">
        <v>163469</v>
      </c>
      <c r="E62" s="46">
        <v>39457</v>
      </c>
      <c r="F62" s="46">
        <v>0</v>
      </c>
      <c r="G62" s="46">
        <v>61221</v>
      </c>
      <c r="H62" s="46">
        <v>0</v>
      </c>
      <c r="I62" s="46">
        <v>308763</v>
      </c>
      <c r="J62" s="46">
        <v>25764</v>
      </c>
      <c r="K62" s="46">
        <v>3689259</v>
      </c>
      <c r="L62" s="46">
        <v>0</v>
      </c>
      <c r="M62" s="46">
        <v>69342</v>
      </c>
      <c r="N62" s="46">
        <f>SUM(D62:M62)</f>
        <v>4357275</v>
      </c>
      <c r="O62" s="47">
        <f t="shared" si="7"/>
        <v>177.14660324429809</v>
      </c>
      <c r="P62" s="9"/>
    </row>
    <row r="63" spans="1:16">
      <c r="A63" s="12"/>
      <c r="B63" s="25">
        <v>361.3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14583487</v>
      </c>
      <c r="L63" s="46">
        <v>0</v>
      </c>
      <c r="M63" s="46">
        <v>0</v>
      </c>
      <c r="N63" s="46">
        <f t="shared" ref="N63:N68" si="12">SUM(D63:M63)</f>
        <v>14583487</v>
      </c>
      <c r="O63" s="47">
        <f t="shared" si="7"/>
        <v>592.89697930641944</v>
      </c>
      <c r="P63" s="9"/>
    </row>
    <row r="64" spans="1:16">
      <c r="A64" s="12"/>
      <c r="B64" s="25">
        <v>362</v>
      </c>
      <c r="C64" s="20" t="s">
        <v>71</v>
      </c>
      <c r="D64" s="46">
        <v>2150124</v>
      </c>
      <c r="E64" s="46">
        <v>712162</v>
      </c>
      <c r="F64" s="46">
        <v>0</v>
      </c>
      <c r="G64" s="46">
        <v>0</v>
      </c>
      <c r="H64" s="46">
        <v>0</v>
      </c>
      <c r="I64" s="46">
        <v>3355341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6217627</v>
      </c>
      <c r="O64" s="47">
        <f t="shared" si="7"/>
        <v>252.7798918567305</v>
      </c>
      <c r="P64" s="9"/>
    </row>
    <row r="65" spans="1:119">
      <c r="A65" s="12"/>
      <c r="B65" s="25">
        <v>365</v>
      </c>
      <c r="C65" s="20" t="s">
        <v>134</v>
      </c>
      <c r="D65" s="46">
        <v>4481</v>
      </c>
      <c r="E65" s="46">
        <v>0</v>
      </c>
      <c r="F65" s="46">
        <v>0</v>
      </c>
      <c r="G65" s="46">
        <v>7248</v>
      </c>
      <c r="H65" s="46">
        <v>0</v>
      </c>
      <c r="I65" s="46">
        <v>373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12102</v>
      </c>
      <c r="O65" s="47">
        <f t="shared" si="7"/>
        <v>0.49201122088059518</v>
      </c>
      <c r="P65" s="9"/>
    </row>
    <row r="66" spans="1:119">
      <c r="A66" s="12"/>
      <c r="B66" s="25">
        <v>366</v>
      </c>
      <c r="C66" s="20" t="s">
        <v>73</v>
      </c>
      <c r="D66" s="46">
        <v>43151</v>
      </c>
      <c r="E66" s="46">
        <v>6767</v>
      </c>
      <c r="F66" s="46">
        <v>0</v>
      </c>
      <c r="G66" s="46">
        <v>120000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169918</v>
      </c>
      <c r="O66" s="47">
        <f t="shared" si="7"/>
        <v>6.9080782209212508</v>
      </c>
      <c r="P66" s="9"/>
    </row>
    <row r="67" spans="1:119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6599808</v>
      </c>
      <c r="L67" s="46">
        <v>0</v>
      </c>
      <c r="M67" s="46">
        <v>0</v>
      </c>
      <c r="N67" s="46">
        <f t="shared" si="12"/>
        <v>6599808</v>
      </c>
      <c r="O67" s="47">
        <f t="shared" si="7"/>
        <v>268.31759970728137</v>
      </c>
      <c r="P67" s="9"/>
    </row>
    <row r="68" spans="1:119">
      <c r="A68" s="12"/>
      <c r="B68" s="25">
        <v>369.9</v>
      </c>
      <c r="C68" s="20" t="s">
        <v>75</v>
      </c>
      <c r="D68" s="46">
        <v>28655</v>
      </c>
      <c r="E68" s="46">
        <v>108322</v>
      </c>
      <c r="F68" s="46">
        <v>0</v>
      </c>
      <c r="G68" s="46">
        <v>0</v>
      </c>
      <c r="H68" s="46">
        <v>0</v>
      </c>
      <c r="I68" s="46">
        <v>295071</v>
      </c>
      <c r="J68" s="46">
        <v>10540971</v>
      </c>
      <c r="K68" s="46">
        <v>0</v>
      </c>
      <c r="L68" s="46">
        <v>0</v>
      </c>
      <c r="M68" s="46">
        <v>545698</v>
      </c>
      <c r="N68" s="46">
        <f t="shared" si="12"/>
        <v>11518717</v>
      </c>
      <c r="O68" s="47">
        <f t="shared" si="7"/>
        <v>468.29763792332398</v>
      </c>
      <c r="P68" s="9"/>
    </row>
    <row r="69" spans="1:119" ht="15.75">
      <c r="A69" s="29" t="s">
        <v>48</v>
      </c>
      <c r="B69" s="30"/>
      <c r="C69" s="31"/>
      <c r="D69" s="32">
        <f t="shared" ref="D69:M69" si="13">SUM(D70:D71)</f>
        <v>6116621</v>
      </c>
      <c r="E69" s="32">
        <f t="shared" si="13"/>
        <v>3466063</v>
      </c>
      <c r="F69" s="32">
        <f t="shared" si="13"/>
        <v>0</v>
      </c>
      <c r="G69" s="32">
        <f t="shared" si="13"/>
        <v>2170303</v>
      </c>
      <c r="H69" s="32">
        <f t="shared" si="13"/>
        <v>0</v>
      </c>
      <c r="I69" s="32">
        <f t="shared" si="13"/>
        <v>386046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>SUM(D69:M69)</f>
        <v>12139033</v>
      </c>
      <c r="O69" s="45">
        <f>(N69/O$74)</f>
        <v>493.51681099321053</v>
      </c>
      <c r="P69" s="9"/>
    </row>
    <row r="70" spans="1:119">
      <c r="A70" s="12"/>
      <c r="B70" s="25">
        <v>381</v>
      </c>
      <c r="C70" s="20" t="s">
        <v>76</v>
      </c>
      <c r="D70" s="46">
        <v>6116621</v>
      </c>
      <c r="E70" s="46">
        <v>3466063</v>
      </c>
      <c r="F70" s="46">
        <v>0</v>
      </c>
      <c r="G70" s="46">
        <v>1330008</v>
      </c>
      <c r="H70" s="46">
        <v>0</v>
      </c>
      <c r="I70" s="46">
        <v>386046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11298738</v>
      </c>
      <c r="O70" s="47">
        <f>(N70/O$74)</f>
        <v>459.35431150140261</v>
      </c>
      <c r="P70" s="9"/>
    </row>
    <row r="71" spans="1:119" ht="15.75" thickBot="1">
      <c r="A71" s="12"/>
      <c r="B71" s="25">
        <v>383</v>
      </c>
      <c r="C71" s="20" t="s">
        <v>152</v>
      </c>
      <c r="D71" s="46">
        <v>0</v>
      </c>
      <c r="E71" s="46">
        <v>0</v>
      </c>
      <c r="F71" s="46">
        <v>0</v>
      </c>
      <c r="G71" s="46">
        <v>840295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840295</v>
      </c>
      <c r="O71" s="47">
        <f>(N71/O$74)</f>
        <v>34.162499491807942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4">SUM(D5,D11,D18,D40,D58,D61,D69)</f>
        <v>47214877</v>
      </c>
      <c r="E72" s="15">
        <f t="shared" si="14"/>
        <v>8866589</v>
      </c>
      <c r="F72" s="15">
        <f t="shared" si="14"/>
        <v>0</v>
      </c>
      <c r="G72" s="15">
        <f t="shared" si="14"/>
        <v>12522394</v>
      </c>
      <c r="H72" s="15">
        <f t="shared" si="14"/>
        <v>0</v>
      </c>
      <c r="I72" s="15">
        <f t="shared" si="14"/>
        <v>39820974</v>
      </c>
      <c r="J72" s="15">
        <f t="shared" si="14"/>
        <v>10566735</v>
      </c>
      <c r="K72" s="15">
        <f t="shared" si="14"/>
        <v>24872554</v>
      </c>
      <c r="L72" s="15">
        <f t="shared" si="14"/>
        <v>0</v>
      </c>
      <c r="M72" s="15">
        <f t="shared" si="14"/>
        <v>13123289</v>
      </c>
      <c r="N72" s="15">
        <f>SUM(D72:M72)</f>
        <v>156987412</v>
      </c>
      <c r="O72" s="38">
        <f>(N72/O$74)</f>
        <v>6382.3804529007602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153</v>
      </c>
      <c r="M74" s="48"/>
      <c r="N74" s="48"/>
      <c r="O74" s="43">
        <v>24597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15606556</v>
      </c>
      <c r="E5" s="27">
        <f t="shared" si="0"/>
        <v>1588831</v>
      </c>
      <c r="F5" s="27">
        <f t="shared" si="0"/>
        <v>0</v>
      </c>
      <c r="G5" s="27">
        <f t="shared" si="0"/>
        <v>8462091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25657478</v>
      </c>
      <c r="O5" s="33">
        <f t="shared" ref="O5:O36" si="2">(N5/O$73)</f>
        <v>1025.9297852773002</v>
      </c>
      <c r="P5" s="6"/>
    </row>
    <row r="6" spans="1:133">
      <c r="A6" s="12"/>
      <c r="B6" s="25">
        <v>311</v>
      </c>
      <c r="C6" s="20" t="s">
        <v>3</v>
      </c>
      <c r="D6" s="46">
        <v>14271042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14271042</v>
      </c>
      <c r="O6" s="47">
        <f t="shared" si="2"/>
        <v>570.63625094965812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1141856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1141856</v>
      </c>
      <c r="O7" s="47">
        <f t="shared" si="2"/>
        <v>45.657803190851297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446975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446975</v>
      </c>
      <c r="O8" s="47">
        <f t="shared" si="2"/>
        <v>17.872565876284536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8462091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8462091</v>
      </c>
      <c r="O9" s="47">
        <f t="shared" si="2"/>
        <v>338.36182974129315</v>
      </c>
      <c r="P9" s="9"/>
    </row>
    <row r="10" spans="1:133">
      <c r="A10" s="12"/>
      <c r="B10" s="25">
        <v>316</v>
      </c>
      <c r="C10" s="20" t="s">
        <v>123</v>
      </c>
      <c r="D10" s="46">
        <v>1335514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1335514</v>
      </c>
      <c r="O10" s="47">
        <f t="shared" si="2"/>
        <v>53.401335519213085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4117268</v>
      </c>
      <c r="E11" s="32">
        <f t="shared" si="3"/>
        <v>193804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4311072</v>
      </c>
      <c r="O11" s="45">
        <f t="shared" si="2"/>
        <v>172.38082290375465</v>
      </c>
      <c r="P11" s="10"/>
    </row>
    <row r="12" spans="1:133">
      <c r="A12" s="12"/>
      <c r="B12" s="25">
        <v>322</v>
      </c>
      <c r="C12" s="20" t="s">
        <v>0</v>
      </c>
      <c r="D12" s="46">
        <v>1782570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1782570</v>
      </c>
      <c r="O12" s="47">
        <f t="shared" si="2"/>
        <v>71.277140229517371</v>
      </c>
      <c r="P12" s="9"/>
    </row>
    <row r="13" spans="1:133">
      <c r="A13" s="12"/>
      <c r="B13" s="25">
        <v>323.2</v>
      </c>
      <c r="C13" s="20" t="s">
        <v>137</v>
      </c>
      <c r="D13" s="46">
        <v>1377048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1377048</v>
      </c>
      <c r="O13" s="47">
        <f t="shared" si="2"/>
        <v>55.062097644847853</v>
      </c>
      <c r="P13" s="9"/>
    </row>
    <row r="14" spans="1:133">
      <c r="A14" s="12"/>
      <c r="B14" s="25">
        <v>323.89999999999998</v>
      </c>
      <c r="C14" s="20" t="s">
        <v>16</v>
      </c>
      <c r="D14" s="46">
        <v>665213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665213</v>
      </c>
      <c r="O14" s="47">
        <f t="shared" si="2"/>
        <v>26.598944380023191</v>
      </c>
      <c r="P14" s="9"/>
    </row>
    <row r="15" spans="1:133">
      <c r="A15" s="12"/>
      <c r="B15" s="25">
        <v>329</v>
      </c>
      <c r="C15" s="20" t="s">
        <v>17</v>
      </c>
      <c r="D15" s="46">
        <v>292437</v>
      </c>
      <c r="E15" s="46">
        <v>193804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486241</v>
      </c>
      <c r="O15" s="47">
        <f t="shared" si="2"/>
        <v>19.442640649366229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SUM(D17:D38)</f>
        <v>7392166</v>
      </c>
      <c r="E16" s="32">
        <f t="shared" si="4"/>
        <v>1566347</v>
      </c>
      <c r="F16" s="32">
        <f t="shared" si="4"/>
        <v>0</v>
      </c>
      <c r="G16" s="32">
        <f t="shared" si="4"/>
        <v>120411</v>
      </c>
      <c r="H16" s="32">
        <f t="shared" si="4"/>
        <v>0</v>
      </c>
      <c r="I16" s="32">
        <f t="shared" si="4"/>
        <v>6997812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4124952</v>
      </c>
      <c r="N16" s="44">
        <f t="shared" si="1"/>
        <v>20201688</v>
      </c>
      <c r="O16" s="45">
        <f t="shared" si="2"/>
        <v>807.77672038066294</v>
      </c>
      <c r="P16" s="10"/>
    </row>
    <row r="17" spans="1:16">
      <c r="A17" s="12"/>
      <c r="B17" s="25">
        <v>331.2</v>
      </c>
      <c r="C17" s="20" t="s">
        <v>18</v>
      </c>
      <c r="D17" s="46">
        <v>37133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37133</v>
      </c>
      <c r="O17" s="47">
        <f t="shared" si="2"/>
        <v>1.4847854772281979</v>
      </c>
      <c r="P17" s="9"/>
    </row>
    <row r="18" spans="1:16">
      <c r="A18" s="12"/>
      <c r="B18" s="25">
        <v>331.42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3629343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3629343</v>
      </c>
      <c r="O18" s="47">
        <f t="shared" si="2"/>
        <v>145.12147626854332</v>
      </c>
      <c r="P18" s="9"/>
    </row>
    <row r="19" spans="1:16">
      <c r="A19" s="12"/>
      <c r="B19" s="25">
        <v>331.49</v>
      </c>
      <c r="C19" s="20" t="s">
        <v>138</v>
      </c>
      <c r="D19" s="46">
        <v>0</v>
      </c>
      <c r="E19" s="46">
        <v>65943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65943</v>
      </c>
      <c r="O19" s="47">
        <f t="shared" si="2"/>
        <v>2.636770762525491</v>
      </c>
      <c r="P19" s="9"/>
    </row>
    <row r="20" spans="1:16">
      <c r="A20" s="12"/>
      <c r="B20" s="25">
        <v>331.5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32893</v>
      </c>
      <c r="J20" s="46">
        <v>0</v>
      </c>
      <c r="K20" s="46">
        <v>0</v>
      </c>
      <c r="L20" s="46">
        <v>0</v>
      </c>
      <c r="M20" s="46">
        <v>4124952</v>
      </c>
      <c r="N20" s="46">
        <f t="shared" si="5"/>
        <v>4157845</v>
      </c>
      <c r="O20" s="47">
        <f t="shared" si="2"/>
        <v>166.25394857851174</v>
      </c>
      <c r="P20" s="9"/>
    </row>
    <row r="21" spans="1:16">
      <c r="A21" s="12"/>
      <c r="B21" s="25">
        <v>331.69</v>
      </c>
      <c r="C21" s="20" t="s">
        <v>87</v>
      </c>
      <c r="D21" s="46">
        <v>14570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14570</v>
      </c>
      <c r="O21" s="47">
        <f t="shared" si="2"/>
        <v>0.58259026750369869</v>
      </c>
      <c r="P21" s="9"/>
    </row>
    <row r="22" spans="1:16">
      <c r="A22" s="12"/>
      <c r="B22" s="25">
        <v>331.9</v>
      </c>
      <c r="C22" s="20" t="s">
        <v>89</v>
      </c>
      <c r="D22" s="46">
        <v>8629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8629</v>
      </c>
      <c r="O22" s="47">
        <f t="shared" si="2"/>
        <v>0.34503578711663802</v>
      </c>
      <c r="P22" s="9"/>
    </row>
    <row r="23" spans="1:16">
      <c r="A23" s="12"/>
      <c r="B23" s="25">
        <v>334.2</v>
      </c>
      <c r="C23" s="20" t="s">
        <v>90</v>
      </c>
      <c r="D23" s="46">
        <v>124620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124620</v>
      </c>
      <c r="O23" s="47">
        <f t="shared" si="2"/>
        <v>4.9830061177975926</v>
      </c>
      <c r="P23" s="9"/>
    </row>
    <row r="24" spans="1:16">
      <c r="A24" s="12"/>
      <c r="B24" s="25">
        <v>334.39</v>
      </c>
      <c r="C24" s="20" t="s">
        <v>26</v>
      </c>
      <c r="D24" s="46">
        <v>0</v>
      </c>
      <c r="E24" s="46">
        <v>0</v>
      </c>
      <c r="F24" s="46">
        <v>0</v>
      </c>
      <c r="G24" s="46">
        <v>120411</v>
      </c>
      <c r="H24" s="46">
        <v>0</v>
      </c>
      <c r="I24" s="46">
        <v>2588652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2709063</v>
      </c>
      <c r="O24" s="47">
        <f t="shared" si="2"/>
        <v>108.32352353152865</v>
      </c>
      <c r="P24" s="9"/>
    </row>
    <row r="25" spans="1:16">
      <c r="A25" s="12"/>
      <c r="B25" s="25">
        <v>334.42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529432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529432</v>
      </c>
      <c r="O25" s="47">
        <f t="shared" si="2"/>
        <v>21.169658922787796</v>
      </c>
      <c r="P25" s="9"/>
    </row>
    <row r="26" spans="1:16">
      <c r="A26" s="12"/>
      <c r="B26" s="25">
        <v>334.9</v>
      </c>
      <c r="C26" s="20" t="s">
        <v>31</v>
      </c>
      <c r="D26" s="46">
        <v>0</v>
      </c>
      <c r="E26" s="46">
        <v>456432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456432</v>
      </c>
      <c r="O26" s="47">
        <f t="shared" si="2"/>
        <v>18.250709744491981</v>
      </c>
      <c r="P26" s="9"/>
    </row>
    <row r="27" spans="1:16">
      <c r="A27" s="12"/>
      <c r="B27" s="25">
        <v>335.12</v>
      </c>
      <c r="C27" s="20" t="s">
        <v>124</v>
      </c>
      <c r="D27" s="46">
        <v>1313931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1313931</v>
      </c>
      <c r="O27" s="47">
        <f t="shared" si="2"/>
        <v>52.538326202567077</v>
      </c>
      <c r="P27" s="9"/>
    </row>
    <row r="28" spans="1:16">
      <c r="A28" s="12"/>
      <c r="B28" s="25">
        <v>335.14</v>
      </c>
      <c r="C28" s="20" t="s">
        <v>125</v>
      </c>
      <c r="D28" s="46">
        <v>8237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8237</v>
      </c>
      <c r="O28" s="47">
        <f t="shared" si="2"/>
        <v>0.32936142988524131</v>
      </c>
      <c r="P28" s="9"/>
    </row>
    <row r="29" spans="1:16">
      <c r="A29" s="12"/>
      <c r="B29" s="25">
        <v>335.15</v>
      </c>
      <c r="C29" s="20" t="s">
        <v>126</v>
      </c>
      <c r="D29" s="46">
        <v>99979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99979</v>
      </c>
      <c r="O29" s="47">
        <f t="shared" si="2"/>
        <v>3.9977208205046182</v>
      </c>
      <c r="P29" s="9"/>
    </row>
    <row r="30" spans="1:16">
      <c r="A30" s="12"/>
      <c r="B30" s="25">
        <v>335.18</v>
      </c>
      <c r="C30" s="20" t="s">
        <v>127</v>
      </c>
      <c r="D30" s="46">
        <v>4508774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4508774</v>
      </c>
      <c r="O30" s="47">
        <f t="shared" si="2"/>
        <v>180.28605701947299</v>
      </c>
      <c r="P30" s="9"/>
    </row>
    <row r="31" spans="1:16">
      <c r="A31" s="12"/>
      <c r="B31" s="25">
        <v>335.21</v>
      </c>
      <c r="C31" s="20" t="s">
        <v>91</v>
      </c>
      <c r="D31" s="46">
        <v>9000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9000</v>
      </c>
      <c r="O31" s="47">
        <f t="shared" si="2"/>
        <v>0.35987044663920986</v>
      </c>
      <c r="P31" s="9"/>
    </row>
    <row r="32" spans="1:16">
      <c r="A32" s="12"/>
      <c r="B32" s="25">
        <v>335.49</v>
      </c>
      <c r="C32" s="20" t="s">
        <v>37</v>
      </c>
      <c r="D32" s="46">
        <v>22046</v>
      </c>
      <c r="E32" s="46">
        <v>0</v>
      </c>
      <c r="F32" s="46">
        <v>0</v>
      </c>
      <c r="G32" s="46">
        <v>0</v>
      </c>
      <c r="H32" s="46">
        <v>0</v>
      </c>
      <c r="I32" s="46">
        <v>8027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30073</v>
      </c>
      <c r="O32" s="47">
        <f t="shared" si="2"/>
        <v>1.2024871046423287</v>
      </c>
      <c r="P32" s="9"/>
    </row>
    <row r="33" spans="1:16">
      <c r="A33" s="12"/>
      <c r="B33" s="25">
        <v>335.7</v>
      </c>
      <c r="C33" s="20" t="s">
        <v>38</v>
      </c>
      <c r="D33" s="46">
        <v>0</v>
      </c>
      <c r="E33" s="46">
        <v>228825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228825</v>
      </c>
      <c r="O33" s="47">
        <f t="shared" si="2"/>
        <v>9.1497061058019113</v>
      </c>
      <c r="P33" s="9"/>
    </row>
    <row r="34" spans="1:16">
      <c r="A34" s="12"/>
      <c r="B34" s="25">
        <v>337.4</v>
      </c>
      <c r="C34" s="20" t="s">
        <v>92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209465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209465</v>
      </c>
      <c r="O34" s="47">
        <f t="shared" si="2"/>
        <v>8.3755847894757895</v>
      </c>
      <c r="P34" s="9"/>
    </row>
    <row r="35" spans="1:16">
      <c r="A35" s="12"/>
      <c r="B35" s="25">
        <v>337.7</v>
      </c>
      <c r="C35" s="20" t="s">
        <v>39</v>
      </c>
      <c r="D35" s="46">
        <v>658797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658797</v>
      </c>
      <c r="O35" s="47">
        <f t="shared" si="2"/>
        <v>26.342396737174617</v>
      </c>
      <c r="P35" s="9"/>
    </row>
    <row r="36" spans="1:16">
      <c r="A36" s="12"/>
      <c r="B36" s="25">
        <v>337.9</v>
      </c>
      <c r="C36" s="20" t="s">
        <v>93</v>
      </c>
      <c r="D36" s="46">
        <v>25000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25000</v>
      </c>
      <c r="O36" s="47">
        <f t="shared" si="2"/>
        <v>0.99964012955336079</v>
      </c>
      <c r="P36" s="9"/>
    </row>
    <row r="37" spans="1:16">
      <c r="A37" s="12"/>
      <c r="B37" s="25">
        <v>338</v>
      </c>
      <c r="C37" s="20" t="s">
        <v>40</v>
      </c>
      <c r="D37" s="46">
        <v>139697</v>
      </c>
      <c r="E37" s="46">
        <v>815147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954844</v>
      </c>
      <c r="O37" s="47">
        <f t="shared" ref="O37:O68" si="8">(N37/O$73)</f>
        <v>38.180015194529972</v>
      </c>
      <c r="P37" s="9"/>
    </row>
    <row r="38" spans="1:16">
      <c r="A38" s="12"/>
      <c r="B38" s="25">
        <v>339</v>
      </c>
      <c r="C38" s="20" t="s">
        <v>41</v>
      </c>
      <c r="D38" s="46">
        <v>421753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421753</v>
      </c>
      <c r="O38" s="47">
        <f t="shared" si="8"/>
        <v>16.864048942380744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SUM(D40:D56)</f>
        <v>8727777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33063880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7995268</v>
      </c>
      <c r="N39" s="32">
        <f t="shared" si="7"/>
        <v>49786925</v>
      </c>
      <c r="O39" s="45">
        <f t="shared" si="8"/>
        <v>1990.7603262825382</v>
      </c>
      <c r="P39" s="10"/>
    </row>
    <row r="40" spans="1:16">
      <c r="A40" s="12"/>
      <c r="B40" s="25">
        <v>341.9</v>
      </c>
      <c r="C40" s="20" t="s">
        <v>129</v>
      </c>
      <c r="D40" s="46">
        <v>195373</v>
      </c>
      <c r="E40" s="46">
        <v>0</v>
      </c>
      <c r="F40" s="46">
        <v>0</v>
      </c>
      <c r="G40" s="46">
        <v>0</v>
      </c>
      <c r="H40" s="46">
        <v>0</v>
      </c>
      <c r="I40" s="46">
        <v>87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6" si="10">SUM(D40:M40)</f>
        <v>195460</v>
      </c>
      <c r="O40" s="47">
        <f t="shared" si="8"/>
        <v>7.8155863888999964</v>
      </c>
      <c r="P40" s="9"/>
    </row>
    <row r="41" spans="1:16">
      <c r="A41" s="12"/>
      <c r="B41" s="25">
        <v>342.1</v>
      </c>
      <c r="C41" s="20" t="s">
        <v>140</v>
      </c>
      <c r="D41" s="46">
        <v>49647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49647</v>
      </c>
      <c r="O41" s="47">
        <f t="shared" si="8"/>
        <v>1.9851653404774281</v>
      </c>
      <c r="P41" s="9"/>
    </row>
    <row r="42" spans="1:16">
      <c r="A42" s="12"/>
      <c r="B42" s="25">
        <v>342.2</v>
      </c>
      <c r="C42" s="20" t="s">
        <v>51</v>
      </c>
      <c r="D42" s="46">
        <v>89455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89455</v>
      </c>
      <c r="O42" s="47">
        <f t="shared" si="8"/>
        <v>3.5769123115678356</v>
      </c>
      <c r="P42" s="9"/>
    </row>
    <row r="43" spans="1:16">
      <c r="A43" s="12"/>
      <c r="B43" s="25">
        <v>342.5</v>
      </c>
      <c r="C43" s="20" t="s">
        <v>108</v>
      </c>
      <c r="D43" s="46">
        <v>2809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2809</v>
      </c>
      <c r="O43" s="47">
        <f t="shared" si="8"/>
        <v>0.11231956495661562</v>
      </c>
      <c r="P43" s="9"/>
    </row>
    <row r="44" spans="1:16">
      <c r="A44" s="12"/>
      <c r="B44" s="25">
        <v>342.6</v>
      </c>
      <c r="C44" s="20" t="s">
        <v>144</v>
      </c>
      <c r="D44" s="46">
        <v>1103922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1103922</v>
      </c>
      <c r="O44" s="47">
        <f t="shared" si="8"/>
        <v>44.140989243872205</v>
      </c>
      <c r="P44" s="9"/>
    </row>
    <row r="45" spans="1:16">
      <c r="A45" s="12"/>
      <c r="B45" s="25">
        <v>342.9</v>
      </c>
      <c r="C45" s="20" t="s">
        <v>52</v>
      </c>
      <c r="D45" s="46">
        <v>80769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80769</v>
      </c>
      <c r="O45" s="47">
        <f t="shared" si="8"/>
        <v>3.229597344955816</v>
      </c>
      <c r="P45" s="9"/>
    </row>
    <row r="46" spans="1:16">
      <c r="A46" s="12"/>
      <c r="B46" s="25">
        <v>343.4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9547085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9547085</v>
      </c>
      <c r="O46" s="47">
        <f t="shared" si="8"/>
        <v>381.74597145027792</v>
      </c>
      <c r="P46" s="9"/>
    </row>
    <row r="47" spans="1:16">
      <c r="A47" s="12"/>
      <c r="B47" s="25">
        <v>343.5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11967920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11967920</v>
      </c>
      <c r="O47" s="47">
        <f t="shared" si="8"/>
        <v>478.54452397137032</v>
      </c>
      <c r="P47" s="9"/>
    </row>
    <row r="48" spans="1:16">
      <c r="A48" s="12"/>
      <c r="B48" s="25">
        <v>343.6</v>
      </c>
      <c r="C48" s="20" t="s">
        <v>147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2083884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2083884</v>
      </c>
      <c r="O48" s="47">
        <f t="shared" si="8"/>
        <v>83.325362869367027</v>
      </c>
      <c r="P48" s="9"/>
    </row>
    <row r="49" spans="1:16">
      <c r="A49" s="12"/>
      <c r="B49" s="25">
        <v>343.8</v>
      </c>
      <c r="C49" s="20" t="s">
        <v>56</v>
      </c>
      <c r="D49" s="46">
        <v>66254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66254</v>
      </c>
      <c r="O49" s="47">
        <f t="shared" si="8"/>
        <v>2.6492062857371348</v>
      </c>
      <c r="P49" s="9"/>
    </row>
    <row r="50" spans="1:16">
      <c r="A50" s="12"/>
      <c r="B50" s="25">
        <v>344.2</v>
      </c>
      <c r="C50" s="20" t="s">
        <v>130</v>
      </c>
      <c r="D50" s="46">
        <v>2626690</v>
      </c>
      <c r="E50" s="46">
        <v>0</v>
      </c>
      <c r="F50" s="46">
        <v>0</v>
      </c>
      <c r="G50" s="46">
        <v>0</v>
      </c>
      <c r="H50" s="46">
        <v>0</v>
      </c>
      <c r="I50" s="46">
        <v>257418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2884108</v>
      </c>
      <c r="O50" s="47">
        <f t="shared" si="8"/>
        <v>115.32280379063538</v>
      </c>
      <c r="P50" s="9"/>
    </row>
    <row r="51" spans="1:16">
      <c r="A51" s="12"/>
      <c r="B51" s="25">
        <v>344.3</v>
      </c>
      <c r="C51" s="20" t="s">
        <v>131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607450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607450</v>
      </c>
      <c r="O51" s="47">
        <f t="shared" si="8"/>
        <v>24.289255867887562</v>
      </c>
      <c r="P51" s="9"/>
    </row>
    <row r="52" spans="1:16">
      <c r="A52" s="12"/>
      <c r="B52" s="25">
        <v>344.5</v>
      </c>
      <c r="C52" s="20" t="s">
        <v>132</v>
      </c>
      <c r="D52" s="46">
        <v>4510481</v>
      </c>
      <c r="E52" s="46">
        <v>0</v>
      </c>
      <c r="F52" s="46">
        <v>0</v>
      </c>
      <c r="G52" s="46">
        <v>0</v>
      </c>
      <c r="H52" s="46">
        <v>0</v>
      </c>
      <c r="I52" s="46">
        <v>2033378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6543859</v>
      </c>
      <c r="O52" s="47">
        <f t="shared" si="8"/>
        <v>261.66016234155705</v>
      </c>
      <c r="P52" s="9"/>
    </row>
    <row r="53" spans="1:16">
      <c r="A53" s="12"/>
      <c r="B53" s="25">
        <v>345.1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7995268</v>
      </c>
      <c r="N53" s="46">
        <f t="shared" si="10"/>
        <v>7995268</v>
      </c>
      <c r="O53" s="47">
        <f t="shared" si="8"/>
        <v>319.69562957335359</v>
      </c>
      <c r="P53" s="9"/>
    </row>
    <row r="54" spans="1:16">
      <c r="A54" s="12"/>
      <c r="B54" s="25">
        <v>347.2</v>
      </c>
      <c r="C54" s="20" t="s">
        <v>62</v>
      </c>
      <c r="D54" s="46">
        <v>577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577</v>
      </c>
      <c r="O54" s="47">
        <f t="shared" si="8"/>
        <v>2.3071694190091568E-2</v>
      </c>
      <c r="P54" s="9"/>
    </row>
    <row r="55" spans="1:16">
      <c r="A55" s="12"/>
      <c r="B55" s="25">
        <v>347.5</v>
      </c>
      <c r="C55" s="20" t="s">
        <v>63</v>
      </c>
      <c r="D55" s="46">
        <v>1800</v>
      </c>
      <c r="E55" s="46">
        <v>0</v>
      </c>
      <c r="F55" s="46">
        <v>0</v>
      </c>
      <c r="G55" s="46">
        <v>0</v>
      </c>
      <c r="H55" s="46">
        <v>0</v>
      </c>
      <c r="I55" s="46">
        <v>6563984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6565784</v>
      </c>
      <c r="O55" s="47">
        <f t="shared" si="8"/>
        <v>262.53684673517535</v>
      </c>
      <c r="P55" s="9"/>
    </row>
    <row r="56" spans="1:16">
      <c r="A56" s="12"/>
      <c r="B56" s="25">
        <v>349</v>
      </c>
      <c r="C56" s="20" t="s">
        <v>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2674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2674</v>
      </c>
      <c r="O56" s="47">
        <f t="shared" si="8"/>
        <v>0.10692150825702747</v>
      </c>
      <c r="P56" s="9"/>
    </row>
    <row r="57" spans="1:16" ht="15.75">
      <c r="A57" s="29" t="s">
        <v>47</v>
      </c>
      <c r="B57" s="30"/>
      <c r="C57" s="31"/>
      <c r="D57" s="32">
        <f t="shared" ref="D57:M57" si="11">SUM(D58:D60)</f>
        <v>818303</v>
      </c>
      <c r="E57" s="32">
        <f t="shared" si="11"/>
        <v>172366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46167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2" si="12">SUM(D57:M57)</f>
        <v>1036836</v>
      </c>
      <c r="O57" s="45">
        <f t="shared" si="8"/>
        <v>41.458514934623537</v>
      </c>
      <c r="P57" s="10"/>
    </row>
    <row r="58" spans="1:16">
      <c r="A58" s="13"/>
      <c r="B58" s="39">
        <v>351.1</v>
      </c>
      <c r="C58" s="21" t="s">
        <v>110</v>
      </c>
      <c r="D58" s="46">
        <v>72365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72365</v>
      </c>
      <c r="O58" s="47">
        <f t="shared" si="8"/>
        <v>2.8935583190051584</v>
      </c>
      <c r="P58" s="9"/>
    </row>
    <row r="59" spans="1:16">
      <c r="A59" s="13"/>
      <c r="B59" s="39">
        <v>354</v>
      </c>
      <c r="C59" s="21" t="s">
        <v>66</v>
      </c>
      <c r="D59" s="46">
        <v>745938</v>
      </c>
      <c r="E59" s="46">
        <v>0</v>
      </c>
      <c r="F59" s="46">
        <v>0</v>
      </c>
      <c r="G59" s="46">
        <v>0</v>
      </c>
      <c r="H59" s="46">
        <v>0</v>
      </c>
      <c r="I59" s="46">
        <v>46167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792105</v>
      </c>
      <c r="O59" s="47">
        <f t="shared" si="8"/>
        <v>31.672797792794594</v>
      </c>
      <c r="P59" s="9"/>
    </row>
    <row r="60" spans="1:16">
      <c r="A60" s="13"/>
      <c r="B60" s="39">
        <v>356</v>
      </c>
      <c r="C60" s="21" t="s">
        <v>98</v>
      </c>
      <c r="D60" s="46">
        <v>0</v>
      </c>
      <c r="E60" s="46">
        <v>172366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172366</v>
      </c>
      <c r="O60" s="47">
        <f t="shared" si="8"/>
        <v>6.8921588228237836</v>
      </c>
      <c r="P60" s="9"/>
    </row>
    <row r="61" spans="1:16" ht="15.75">
      <c r="A61" s="29" t="s">
        <v>4</v>
      </c>
      <c r="B61" s="30"/>
      <c r="C61" s="31"/>
      <c r="D61" s="32">
        <f t="shared" ref="D61:M61" si="13">SUM(D62:D68)</f>
        <v>2621415</v>
      </c>
      <c r="E61" s="32">
        <f t="shared" si="13"/>
        <v>653751</v>
      </c>
      <c r="F61" s="32">
        <f t="shared" si="13"/>
        <v>0</v>
      </c>
      <c r="G61" s="32">
        <f t="shared" si="13"/>
        <v>293624</v>
      </c>
      <c r="H61" s="32">
        <f t="shared" si="13"/>
        <v>0</v>
      </c>
      <c r="I61" s="32">
        <f t="shared" si="13"/>
        <v>3487654</v>
      </c>
      <c r="J61" s="32">
        <f t="shared" si="13"/>
        <v>11042633</v>
      </c>
      <c r="K61" s="32">
        <f t="shared" si="13"/>
        <v>16914332</v>
      </c>
      <c r="L61" s="32">
        <f t="shared" si="13"/>
        <v>0</v>
      </c>
      <c r="M61" s="32">
        <f t="shared" si="13"/>
        <v>549869</v>
      </c>
      <c r="N61" s="32">
        <f t="shared" si="12"/>
        <v>35563278</v>
      </c>
      <c r="O61" s="45">
        <f t="shared" si="8"/>
        <v>1422.0191930904875</v>
      </c>
      <c r="P61" s="10"/>
    </row>
    <row r="62" spans="1:16">
      <c r="A62" s="12"/>
      <c r="B62" s="25">
        <v>361.1</v>
      </c>
      <c r="C62" s="20" t="s">
        <v>68</v>
      </c>
      <c r="D62" s="46">
        <v>240276</v>
      </c>
      <c r="E62" s="46">
        <v>64339</v>
      </c>
      <c r="F62" s="46">
        <v>0</v>
      </c>
      <c r="G62" s="46">
        <v>173624</v>
      </c>
      <c r="H62" s="46">
        <v>0</v>
      </c>
      <c r="I62" s="46">
        <v>381775</v>
      </c>
      <c r="J62" s="46">
        <v>40129</v>
      </c>
      <c r="K62" s="46">
        <v>3362842</v>
      </c>
      <c r="L62" s="46">
        <v>0</v>
      </c>
      <c r="M62" s="46">
        <v>37180</v>
      </c>
      <c r="N62" s="46">
        <f t="shared" si="12"/>
        <v>4300165</v>
      </c>
      <c r="O62" s="47">
        <f t="shared" si="8"/>
        <v>171.9446999080331</v>
      </c>
      <c r="P62" s="9"/>
    </row>
    <row r="63" spans="1:16">
      <c r="A63" s="12"/>
      <c r="B63" s="25">
        <v>361.3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7860268</v>
      </c>
      <c r="L63" s="46">
        <v>0</v>
      </c>
      <c r="M63" s="46">
        <v>0</v>
      </c>
      <c r="N63" s="46">
        <f t="shared" ref="N63:N68" si="14">SUM(D63:M63)</f>
        <v>7860268</v>
      </c>
      <c r="O63" s="47">
        <f t="shared" si="8"/>
        <v>314.29757287376543</v>
      </c>
      <c r="P63" s="9"/>
    </row>
    <row r="64" spans="1:16">
      <c r="A64" s="12"/>
      <c r="B64" s="25">
        <v>362</v>
      </c>
      <c r="C64" s="20" t="s">
        <v>71</v>
      </c>
      <c r="D64" s="46">
        <v>2259379</v>
      </c>
      <c r="E64" s="46">
        <v>587515</v>
      </c>
      <c r="F64" s="46">
        <v>0</v>
      </c>
      <c r="G64" s="46">
        <v>0</v>
      </c>
      <c r="H64" s="46">
        <v>0</v>
      </c>
      <c r="I64" s="46">
        <v>2915244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5762138</v>
      </c>
      <c r="O64" s="47">
        <f t="shared" si="8"/>
        <v>230.40257507297372</v>
      </c>
      <c r="P64" s="9"/>
    </row>
    <row r="65" spans="1:119">
      <c r="A65" s="12"/>
      <c r="B65" s="25">
        <v>365</v>
      </c>
      <c r="C65" s="20" t="s">
        <v>134</v>
      </c>
      <c r="D65" s="46">
        <v>3000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3000</v>
      </c>
      <c r="O65" s="47">
        <f t="shared" si="8"/>
        <v>0.11995681554640329</v>
      </c>
      <c r="P65" s="9"/>
    </row>
    <row r="66" spans="1:119">
      <c r="A66" s="12"/>
      <c r="B66" s="25">
        <v>366</v>
      </c>
      <c r="C66" s="20" t="s">
        <v>73</v>
      </c>
      <c r="D66" s="46">
        <v>50896</v>
      </c>
      <c r="E66" s="46">
        <v>0</v>
      </c>
      <c r="F66" s="46">
        <v>0</v>
      </c>
      <c r="G66" s="46">
        <v>120000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170896</v>
      </c>
      <c r="O66" s="47">
        <f t="shared" si="8"/>
        <v>6.8333799832060462</v>
      </c>
      <c r="P66" s="9"/>
    </row>
    <row r="67" spans="1:119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5691222</v>
      </c>
      <c r="L67" s="46">
        <v>0</v>
      </c>
      <c r="M67" s="46">
        <v>0</v>
      </c>
      <c r="N67" s="46">
        <f t="shared" si="14"/>
        <v>5691222</v>
      </c>
      <c r="O67" s="47">
        <f t="shared" si="8"/>
        <v>227.56695589587747</v>
      </c>
      <c r="P67" s="9"/>
    </row>
    <row r="68" spans="1:119">
      <c r="A68" s="12"/>
      <c r="B68" s="25">
        <v>369.9</v>
      </c>
      <c r="C68" s="20" t="s">
        <v>75</v>
      </c>
      <c r="D68" s="46">
        <v>67864</v>
      </c>
      <c r="E68" s="46">
        <v>1897</v>
      </c>
      <c r="F68" s="46">
        <v>0</v>
      </c>
      <c r="G68" s="46">
        <v>0</v>
      </c>
      <c r="H68" s="46">
        <v>0</v>
      </c>
      <c r="I68" s="46">
        <v>190635</v>
      </c>
      <c r="J68" s="46">
        <v>11002504</v>
      </c>
      <c r="K68" s="46">
        <v>0</v>
      </c>
      <c r="L68" s="46">
        <v>0</v>
      </c>
      <c r="M68" s="46">
        <v>512689</v>
      </c>
      <c r="N68" s="46">
        <f t="shared" si="14"/>
        <v>11775589</v>
      </c>
      <c r="O68" s="47">
        <f t="shared" si="8"/>
        <v>470.8540525410852</v>
      </c>
      <c r="P68" s="9"/>
    </row>
    <row r="69" spans="1:119" ht="15.75">
      <c r="A69" s="29" t="s">
        <v>48</v>
      </c>
      <c r="B69" s="30"/>
      <c r="C69" s="31"/>
      <c r="D69" s="32">
        <f t="shared" ref="D69:M69" si="15">SUM(D70:D70)</f>
        <v>6062111</v>
      </c>
      <c r="E69" s="32">
        <f t="shared" si="15"/>
        <v>2604606</v>
      </c>
      <c r="F69" s="32">
        <f t="shared" si="15"/>
        <v>0</v>
      </c>
      <c r="G69" s="32">
        <f t="shared" si="15"/>
        <v>1271520</v>
      </c>
      <c r="H69" s="32">
        <f t="shared" si="15"/>
        <v>0</v>
      </c>
      <c r="I69" s="32">
        <f t="shared" si="15"/>
        <v>637994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10576231</v>
      </c>
      <c r="O69" s="45">
        <f>(N69/O$73)</f>
        <v>422.89699708105081</v>
      </c>
      <c r="P69" s="9"/>
    </row>
    <row r="70" spans="1:119" ht="15.75" thickBot="1">
      <c r="A70" s="12"/>
      <c r="B70" s="25">
        <v>381</v>
      </c>
      <c r="C70" s="20" t="s">
        <v>76</v>
      </c>
      <c r="D70" s="46">
        <v>6062111</v>
      </c>
      <c r="E70" s="46">
        <v>2604606</v>
      </c>
      <c r="F70" s="46">
        <v>0</v>
      </c>
      <c r="G70" s="46">
        <v>1271520</v>
      </c>
      <c r="H70" s="46">
        <v>0</v>
      </c>
      <c r="I70" s="46">
        <v>637994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10576231</v>
      </c>
      <c r="O70" s="47">
        <f>(N70/O$73)</f>
        <v>422.89699708105081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6">SUM(D5,D11,D16,D39,D57,D61,D69)</f>
        <v>45345596</v>
      </c>
      <c r="E71" s="15">
        <f t="shared" si="16"/>
        <v>6779705</v>
      </c>
      <c r="F71" s="15">
        <f t="shared" si="16"/>
        <v>0</v>
      </c>
      <c r="G71" s="15">
        <f t="shared" si="16"/>
        <v>10147646</v>
      </c>
      <c r="H71" s="15">
        <f t="shared" si="16"/>
        <v>0</v>
      </c>
      <c r="I71" s="15">
        <f t="shared" si="16"/>
        <v>44233507</v>
      </c>
      <c r="J71" s="15">
        <f t="shared" si="16"/>
        <v>11042633</v>
      </c>
      <c r="K71" s="15">
        <f t="shared" si="16"/>
        <v>16914332</v>
      </c>
      <c r="L71" s="15">
        <f t="shared" si="16"/>
        <v>0</v>
      </c>
      <c r="M71" s="15">
        <f t="shared" si="16"/>
        <v>12670089</v>
      </c>
      <c r="N71" s="15">
        <f>SUM(D71:M71)</f>
        <v>147133508</v>
      </c>
      <c r="O71" s="38">
        <f>(N71/O$73)</f>
        <v>5883.2223599504177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148</v>
      </c>
      <c r="M73" s="48"/>
      <c r="N73" s="48"/>
      <c r="O73" s="43">
        <v>25009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15718193</v>
      </c>
      <c r="E5" s="27">
        <f t="shared" si="0"/>
        <v>1526040</v>
      </c>
      <c r="F5" s="27">
        <f t="shared" si="0"/>
        <v>0</v>
      </c>
      <c r="G5" s="27">
        <f t="shared" si="0"/>
        <v>8241299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25485532</v>
      </c>
      <c r="O5" s="33">
        <f t="shared" ref="O5:O36" si="2">(N5/O$73)</f>
        <v>1033.3508494505941</v>
      </c>
      <c r="P5" s="6"/>
    </row>
    <row r="6" spans="1:133">
      <c r="A6" s="12"/>
      <c r="B6" s="25">
        <v>311</v>
      </c>
      <c r="C6" s="20" t="s">
        <v>3</v>
      </c>
      <c r="D6" s="46">
        <v>14400291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14400291</v>
      </c>
      <c r="O6" s="47">
        <f t="shared" si="2"/>
        <v>583.88237440700641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1097708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1097708</v>
      </c>
      <c r="O7" s="47">
        <f t="shared" si="2"/>
        <v>44.508291773101405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428332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428332</v>
      </c>
      <c r="O8" s="47">
        <f t="shared" si="2"/>
        <v>17.367392450229087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8241299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8241299</v>
      </c>
      <c r="O9" s="47">
        <f t="shared" si="2"/>
        <v>334.15638811174637</v>
      </c>
      <c r="P9" s="9"/>
    </row>
    <row r="10" spans="1:133">
      <c r="A10" s="12"/>
      <c r="B10" s="25">
        <v>316</v>
      </c>
      <c r="C10" s="20" t="s">
        <v>123</v>
      </c>
      <c r="D10" s="46">
        <v>1317902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1317902</v>
      </c>
      <c r="O10" s="47">
        <f t="shared" si="2"/>
        <v>53.436402708510727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2910470</v>
      </c>
      <c r="E11" s="32">
        <f t="shared" si="3"/>
        <v>2241112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5151582</v>
      </c>
      <c r="O11" s="45">
        <f t="shared" si="2"/>
        <v>208.87896849531688</v>
      </c>
      <c r="P11" s="10"/>
    </row>
    <row r="12" spans="1:133">
      <c r="A12" s="12"/>
      <c r="B12" s="25">
        <v>322</v>
      </c>
      <c r="C12" s="20" t="s">
        <v>0</v>
      </c>
      <c r="D12" s="46">
        <v>2595577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2595577</v>
      </c>
      <c r="O12" s="47">
        <f t="shared" si="2"/>
        <v>105.24173863682439</v>
      </c>
      <c r="P12" s="9"/>
    </row>
    <row r="13" spans="1:133">
      <c r="A13" s="12"/>
      <c r="B13" s="25">
        <v>323.2</v>
      </c>
      <c r="C13" s="20" t="s">
        <v>137</v>
      </c>
      <c r="D13" s="46">
        <v>0</v>
      </c>
      <c r="E13" s="46">
        <v>1462096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1462096</v>
      </c>
      <c r="O13" s="47">
        <f t="shared" si="2"/>
        <v>59.282974496208894</v>
      </c>
      <c r="P13" s="9"/>
    </row>
    <row r="14" spans="1:133">
      <c r="A14" s="12"/>
      <c r="B14" s="25">
        <v>323.89999999999998</v>
      </c>
      <c r="C14" s="20" t="s">
        <v>16</v>
      </c>
      <c r="D14" s="46">
        <v>0</v>
      </c>
      <c r="E14" s="46">
        <v>667840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667840</v>
      </c>
      <c r="O14" s="47">
        <f t="shared" si="2"/>
        <v>27.078619794834367</v>
      </c>
      <c r="P14" s="9"/>
    </row>
    <row r="15" spans="1:133">
      <c r="A15" s="12"/>
      <c r="B15" s="25">
        <v>329</v>
      </c>
      <c r="C15" s="20" t="s">
        <v>17</v>
      </c>
      <c r="D15" s="46">
        <v>314893</v>
      </c>
      <c r="E15" s="46">
        <v>111176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426069</v>
      </c>
      <c r="O15" s="47">
        <f t="shared" si="2"/>
        <v>17.275635567449214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SUM(D17:D37)</f>
        <v>7151114</v>
      </c>
      <c r="E16" s="32">
        <f t="shared" si="4"/>
        <v>2114939</v>
      </c>
      <c r="F16" s="32">
        <f t="shared" si="4"/>
        <v>0</v>
      </c>
      <c r="G16" s="32">
        <f t="shared" si="4"/>
        <v>51961</v>
      </c>
      <c r="H16" s="32">
        <f t="shared" si="4"/>
        <v>0</v>
      </c>
      <c r="I16" s="32">
        <f t="shared" si="4"/>
        <v>9063941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3372014</v>
      </c>
      <c r="N16" s="44">
        <f t="shared" si="1"/>
        <v>21753969</v>
      </c>
      <c r="O16" s="45">
        <f t="shared" si="2"/>
        <v>882.04877752098287</v>
      </c>
      <c r="P16" s="10"/>
    </row>
    <row r="17" spans="1:16">
      <c r="A17" s="12"/>
      <c r="B17" s="25">
        <v>331.2</v>
      </c>
      <c r="C17" s="20" t="s">
        <v>18</v>
      </c>
      <c r="D17" s="46">
        <v>246258</v>
      </c>
      <c r="E17" s="46">
        <v>0</v>
      </c>
      <c r="F17" s="46">
        <v>0</v>
      </c>
      <c r="G17" s="46">
        <v>50602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296860</v>
      </c>
      <c r="O17" s="47">
        <f t="shared" si="2"/>
        <v>12.03665409723067</v>
      </c>
      <c r="P17" s="9"/>
    </row>
    <row r="18" spans="1:16">
      <c r="A18" s="12"/>
      <c r="B18" s="25">
        <v>331.42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6091016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6091016</v>
      </c>
      <c r="O18" s="47">
        <f t="shared" si="2"/>
        <v>246.96979280703889</v>
      </c>
      <c r="P18" s="9"/>
    </row>
    <row r="19" spans="1:16">
      <c r="A19" s="12"/>
      <c r="B19" s="25">
        <v>331.49</v>
      </c>
      <c r="C19" s="20" t="s">
        <v>138</v>
      </c>
      <c r="D19" s="46">
        <v>0</v>
      </c>
      <c r="E19" s="46">
        <v>232513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232513</v>
      </c>
      <c r="O19" s="47">
        <f t="shared" si="2"/>
        <v>9.427604103312655</v>
      </c>
      <c r="P19" s="9"/>
    </row>
    <row r="20" spans="1:16">
      <c r="A20" s="12"/>
      <c r="B20" s="25">
        <v>331.5</v>
      </c>
      <c r="C20" s="20" t="s">
        <v>20</v>
      </c>
      <c r="D20" s="46">
        <v>0</v>
      </c>
      <c r="E20" s="46">
        <v>392998</v>
      </c>
      <c r="F20" s="46">
        <v>0</v>
      </c>
      <c r="G20" s="46">
        <v>1165</v>
      </c>
      <c r="H20" s="46">
        <v>0</v>
      </c>
      <c r="I20" s="46">
        <v>2050649</v>
      </c>
      <c r="J20" s="46">
        <v>0</v>
      </c>
      <c r="K20" s="46">
        <v>0</v>
      </c>
      <c r="L20" s="46">
        <v>0</v>
      </c>
      <c r="M20" s="46">
        <v>3372014</v>
      </c>
      <c r="N20" s="46">
        <f t="shared" si="5"/>
        <v>5816826</v>
      </c>
      <c r="O20" s="47">
        <f t="shared" si="2"/>
        <v>235.85232940031625</v>
      </c>
      <c r="P20" s="9"/>
    </row>
    <row r="21" spans="1:16">
      <c r="A21" s="12"/>
      <c r="B21" s="25">
        <v>331.69</v>
      </c>
      <c r="C21" s="20" t="s">
        <v>87</v>
      </c>
      <c r="D21" s="46">
        <v>38467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38467</v>
      </c>
      <c r="O21" s="47">
        <f t="shared" si="2"/>
        <v>1.5597048209869036</v>
      </c>
      <c r="P21" s="9"/>
    </row>
    <row r="22" spans="1:16">
      <c r="A22" s="12"/>
      <c r="B22" s="25">
        <v>331.9</v>
      </c>
      <c r="C22" s="20" t="s">
        <v>89</v>
      </c>
      <c r="D22" s="46">
        <v>14712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14712</v>
      </c>
      <c r="O22" s="47">
        <f t="shared" si="2"/>
        <v>0.59652110448850504</v>
      </c>
      <c r="P22" s="9"/>
    </row>
    <row r="23" spans="1:16">
      <c r="A23" s="12"/>
      <c r="B23" s="25">
        <v>334.2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558509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558509</v>
      </c>
      <c r="O23" s="47">
        <f t="shared" si="2"/>
        <v>22.645622998013216</v>
      </c>
      <c r="P23" s="9"/>
    </row>
    <row r="24" spans="1:16">
      <c r="A24" s="12"/>
      <c r="B24" s="25">
        <v>334.5</v>
      </c>
      <c r="C24" s="20" t="s">
        <v>29</v>
      </c>
      <c r="D24" s="46">
        <v>0</v>
      </c>
      <c r="E24" s="46">
        <v>0</v>
      </c>
      <c r="F24" s="46">
        <v>0</v>
      </c>
      <c r="G24" s="46">
        <v>194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194</v>
      </c>
      <c r="O24" s="47">
        <f t="shared" si="2"/>
        <v>7.866034140210032E-3</v>
      </c>
      <c r="P24" s="9"/>
    </row>
    <row r="25" spans="1:16">
      <c r="A25" s="12"/>
      <c r="B25" s="25">
        <v>334.9</v>
      </c>
      <c r="C25" s="20" t="s">
        <v>31</v>
      </c>
      <c r="D25" s="46">
        <v>0</v>
      </c>
      <c r="E25" s="46">
        <v>499100</v>
      </c>
      <c r="F25" s="46">
        <v>0</v>
      </c>
      <c r="G25" s="46">
        <v>0</v>
      </c>
      <c r="H25" s="46">
        <v>0</v>
      </c>
      <c r="I25" s="46">
        <v>32360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531460</v>
      </c>
      <c r="O25" s="47">
        <f t="shared" si="2"/>
        <v>21.548878887402182</v>
      </c>
      <c r="P25" s="9"/>
    </row>
    <row r="26" spans="1:16">
      <c r="A26" s="12"/>
      <c r="B26" s="25">
        <v>335.12</v>
      </c>
      <c r="C26" s="20" t="s">
        <v>124</v>
      </c>
      <c r="D26" s="46">
        <v>1274799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1274799</v>
      </c>
      <c r="O26" s="47">
        <f t="shared" si="2"/>
        <v>51.688723999513442</v>
      </c>
      <c r="P26" s="9"/>
    </row>
    <row r="27" spans="1:16">
      <c r="A27" s="12"/>
      <c r="B27" s="25">
        <v>335.14</v>
      </c>
      <c r="C27" s="20" t="s">
        <v>125</v>
      </c>
      <c r="D27" s="46">
        <v>8506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8506</v>
      </c>
      <c r="O27" s="47">
        <f t="shared" si="2"/>
        <v>0.34488910513725013</v>
      </c>
      <c r="P27" s="9"/>
    </row>
    <row r="28" spans="1:16">
      <c r="A28" s="12"/>
      <c r="B28" s="25">
        <v>335.15</v>
      </c>
      <c r="C28" s="20" t="s">
        <v>126</v>
      </c>
      <c r="D28" s="46">
        <v>115859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115859</v>
      </c>
      <c r="O28" s="47">
        <f t="shared" si="2"/>
        <v>4.6976847909824437</v>
      </c>
      <c r="P28" s="9"/>
    </row>
    <row r="29" spans="1:16">
      <c r="A29" s="12"/>
      <c r="B29" s="25">
        <v>335.18</v>
      </c>
      <c r="C29" s="20" t="s">
        <v>127</v>
      </c>
      <c r="D29" s="46">
        <v>4388885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4388885</v>
      </c>
      <c r="O29" s="47">
        <f t="shared" si="2"/>
        <v>177.9542229250294</v>
      </c>
      <c r="P29" s="9"/>
    </row>
    <row r="30" spans="1:16">
      <c r="A30" s="12"/>
      <c r="B30" s="25">
        <v>335.21</v>
      </c>
      <c r="C30" s="20" t="s">
        <v>91</v>
      </c>
      <c r="D30" s="46">
        <v>10197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10197</v>
      </c>
      <c r="O30" s="47">
        <f t="shared" si="2"/>
        <v>0.41345335117382315</v>
      </c>
      <c r="P30" s="9"/>
    </row>
    <row r="31" spans="1:16">
      <c r="A31" s="12"/>
      <c r="B31" s="25">
        <v>335.49</v>
      </c>
      <c r="C31" s="20" t="s">
        <v>37</v>
      </c>
      <c r="D31" s="46">
        <v>12844</v>
      </c>
      <c r="E31" s="46">
        <v>0</v>
      </c>
      <c r="F31" s="46">
        <v>0</v>
      </c>
      <c r="G31" s="46">
        <v>0</v>
      </c>
      <c r="H31" s="46">
        <v>0</v>
      </c>
      <c r="I31" s="46">
        <v>14664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27508</v>
      </c>
      <c r="O31" s="47">
        <f t="shared" si="2"/>
        <v>1.1153549852005027</v>
      </c>
      <c r="P31" s="9"/>
    </row>
    <row r="32" spans="1:16">
      <c r="A32" s="12"/>
      <c r="B32" s="25">
        <v>335.7</v>
      </c>
      <c r="C32" s="20" t="s">
        <v>38</v>
      </c>
      <c r="D32" s="46">
        <v>0</v>
      </c>
      <c r="E32" s="46">
        <v>229911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229911</v>
      </c>
      <c r="O32" s="47">
        <f t="shared" si="2"/>
        <v>9.3221019340712807</v>
      </c>
      <c r="P32" s="9"/>
    </row>
    <row r="33" spans="1:16">
      <c r="A33" s="12"/>
      <c r="B33" s="25">
        <v>337.4</v>
      </c>
      <c r="C33" s="20" t="s">
        <v>92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316743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316743</v>
      </c>
      <c r="O33" s="47">
        <f t="shared" si="2"/>
        <v>12.842841503466731</v>
      </c>
      <c r="P33" s="9"/>
    </row>
    <row r="34" spans="1:16">
      <c r="A34" s="12"/>
      <c r="B34" s="25">
        <v>337.7</v>
      </c>
      <c r="C34" s="20" t="s">
        <v>39</v>
      </c>
      <c r="D34" s="46">
        <v>380000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380000</v>
      </c>
      <c r="O34" s="47">
        <f t="shared" si="2"/>
        <v>15.407695738555731</v>
      </c>
      <c r="P34" s="9"/>
    </row>
    <row r="35" spans="1:16">
      <c r="A35" s="12"/>
      <c r="B35" s="25">
        <v>337.9</v>
      </c>
      <c r="C35" s="20" t="s">
        <v>93</v>
      </c>
      <c r="D35" s="46">
        <v>124620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124620</v>
      </c>
      <c r="O35" s="47">
        <f t="shared" si="2"/>
        <v>5.0529132708916187</v>
      </c>
      <c r="P35" s="9"/>
    </row>
    <row r="36" spans="1:16">
      <c r="A36" s="12"/>
      <c r="B36" s="25">
        <v>338</v>
      </c>
      <c r="C36" s="20" t="s">
        <v>40</v>
      </c>
      <c r="D36" s="46">
        <v>126286</v>
      </c>
      <c r="E36" s="46">
        <v>760417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886703</v>
      </c>
      <c r="O36" s="47">
        <f t="shared" si="2"/>
        <v>35.952763248591005</v>
      </c>
      <c r="P36" s="9"/>
    </row>
    <row r="37" spans="1:16">
      <c r="A37" s="12"/>
      <c r="B37" s="25">
        <v>339</v>
      </c>
      <c r="C37" s="20" t="s">
        <v>41</v>
      </c>
      <c r="D37" s="46">
        <v>409681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409681</v>
      </c>
      <c r="O37" s="47">
        <f t="shared" ref="O37:O68" si="8">(N37/O$73)</f>
        <v>16.611158415440133</v>
      </c>
      <c r="P37" s="9"/>
    </row>
    <row r="38" spans="1:16" ht="15.75">
      <c r="A38" s="29" t="s">
        <v>46</v>
      </c>
      <c r="B38" s="30"/>
      <c r="C38" s="31"/>
      <c r="D38" s="32">
        <f t="shared" ref="D38:M38" si="9">SUM(D39:D55)</f>
        <v>8924474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32405381</v>
      </c>
      <c r="J38" s="32">
        <f t="shared" si="9"/>
        <v>10007353</v>
      </c>
      <c r="K38" s="32">
        <f t="shared" si="9"/>
        <v>0</v>
      </c>
      <c r="L38" s="32">
        <f t="shared" si="9"/>
        <v>0</v>
      </c>
      <c r="M38" s="32">
        <f t="shared" si="9"/>
        <v>7534352</v>
      </c>
      <c r="N38" s="32">
        <f t="shared" si="7"/>
        <v>58871560</v>
      </c>
      <c r="O38" s="45">
        <f t="shared" si="8"/>
        <v>2387.0396950898107</v>
      </c>
      <c r="P38" s="10"/>
    </row>
    <row r="39" spans="1:16">
      <c r="A39" s="12"/>
      <c r="B39" s="25">
        <v>341.2</v>
      </c>
      <c r="C39" s="20" t="s">
        <v>128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10007353</v>
      </c>
      <c r="K39" s="46">
        <v>0</v>
      </c>
      <c r="L39" s="46">
        <v>0</v>
      </c>
      <c r="M39" s="46">
        <v>0</v>
      </c>
      <c r="N39" s="46">
        <f t="shared" ref="N39:N55" si="10">SUM(D39:M39)</f>
        <v>10007353</v>
      </c>
      <c r="O39" s="47">
        <f t="shared" si="8"/>
        <v>405.76381624295504</v>
      </c>
      <c r="P39" s="9"/>
    </row>
    <row r="40" spans="1:16">
      <c r="A40" s="12"/>
      <c r="B40" s="25">
        <v>341.9</v>
      </c>
      <c r="C40" s="20" t="s">
        <v>129</v>
      </c>
      <c r="D40" s="46">
        <v>254807</v>
      </c>
      <c r="E40" s="46">
        <v>0</v>
      </c>
      <c r="F40" s="46">
        <v>0</v>
      </c>
      <c r="G40" s="46">
        <v>0</v>
      </c>
      <c r="H40" s="46">
        <v>0</v>
      </c>
      <c r="I40" s="46">
        <v>383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255190</v>
      </c>
      <c r="O40" s="47">
        <f t="shared" si="8"/>
        <v>10.347078619794834</v>
      </c>
      <c r="P40" s="9"/>
    </row>
    <row r="41" spans="1:16">
      <c r="A41" s="12"/>
      <c r="B41" s="25">
        <v>342.1</v>
      </c>
      <c r="C41" s="20" t="s">
        <v>140</v>
      </c>
      <c r="D41" s="46">
        <v>40294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40294</v>
      </c>
      <c r="O41" s="47">
        <f t="shared" si="8"/>
        <v>1.6337834002351701</v>
      </c>
      <c r="P41" s="9"/>
    </row>
    <row r="42" spans="1:16">
      <c r="A42" s="12"/>
      <c r="B42" s="25">
        <v>342.2</v>
      </c>
      <c r="C42" s="20" t="s">
        <v>51</v>
      </c>
      <c r="D42" s="46">
        <v>106531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106531</v>
      </c>
      <c r="O42" s="47">
        <f t="shared" si="8"/>
        <v>4.3194664071686333</v>
      </c>
      <c r="P42" s="9"/>
    </row>
    <row r="43" spans="1:16">
      <c r="A43" s="12"/>
      <c r="B43" s="25">
        <v>342.6</v>
      </c>
      <c r="C43" s="20" t="s">
        <v>144</v>
      </c>
      <c r="D43" s="46">
        <v>1473160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1473160</v>
      </c>
      <c r="O43" s="47">
        <f t="shared" si="8"/>
        <v>59.731581721607263</v>
      </c>
      <c r="P43" s="9"/>
    </row>
    <row r="44" spans="1:16">
      <c r="A44" s="12"/>
      <c r="B44" s="25">
        <v>342.9</v>
      </c>
      <c r="C44" s="20" t="s">
        <v>52</v>
      </c>
      <c r="D44" s="46">
        <v>64712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64712</v>
      </c>
      <c r="O44" s="47">
        <f t="shared" si="8"/>
        <v>2.6238494911405748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9170902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9170902</v>
      </c>
      <c r="O45" s="47">
        <f t="shared" si="8"/>
        <v>371.84859911608481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11932865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11932865</v>
      </c>
      <c r="O46" s="47">
        <f t="shared" si="8"/>
        <v>483.83671897173906</v>
      </c>
      <c r="P46" s="9"/>
    </row>
    <row r="47" spans="1:16">
      <c r="A47" s="12"/>
      <c r="B47" s="25">
        <v>343.7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2062792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2062792</v>
      </c>
      <c r="O47" s="47">
        <f t="shared" si="8"/>
        <v>83.639135547175925</v>
      </c>
      <c r="P47" s="9"/>
    </row>
    <row r="48" spans="1:16">
      <c r="A48" s="12"/>
      <c r="B48" s="25">
        <v>343.8</v>
      </c>
      <c r="C48" s="20" t="s">
        <v>56</v>
      </c>
      <c r="D48" s="46">
        <v>90373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90373</v>
      </c>
      <c r="O48" s="47">
        <f t="shared" si="8"/>
        <v>3.6643149657381504</v>
      </c>
      <c r="P48" s="9"/>
    </row>
    <row r="49" spans="1:16">
      <c r="A49" s="12"/>
      <c r="B49" s="25">
        <v>344.2</v>
      </c>
      <c r="C49" s="20" t="s">
        <v>130</v>
      </c>
      <c r="D49" s="46">
        <v>2804390</v>
      </c>
      <c r="E49" s="46">
        <v>0</v>
      </c>
      <c r="F49" s="46">
        <v>0</v>
      </c>
      <c r="G49" s="46">
        <v>0</v>
      </c>
      <c r="H49" s="46">
        <v>0</v>
      </c>
      <c r="I49" s="46">
        <v>255239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3059629</v>
      </c>
      <c r="O49" s="47">
        <f t="shared" si="8"/>
        <v>124.05745448647772</v>
      </c>
      <c r="P49" s="9"/>
    </row>
    <row r="50" spans="1:16">
      <c r="A50" s="12"/>
      <c r="B50" s="25">
        <v>344.3</v>
      </c>
      <c r="C50" s="20" t="s">
        <v>131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622652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622652</v>
      </c>
      <c r="O50" s="47">
        <f t="shared" si="8"/>
        <v>25.246401492113694</v>
      </c>
      <c r="P50" s="9"/>
    </row>
    <row r="51" spans="1:16">
      <c r="A51" s="12"/>
      <c r="B51" s="25">
        <v>344.5</v>
      </c>
      <c r="C51" s="20" t="s">
        <v>132</v>
      </c>
      <c r="D51" s="46">
        <v>4087039</v>
      </c>
      <c r="E51" s="46">
        <v>0</v>
      </c>
      <c r="F51" s="46">
        <v>0</v>
      </c>
      <c r="G51" s="46">
        <v>0</v>
      </c>
      <c r="H51" s="46">
        <v>0</v>
      </c>
      <c r="I51" s="46">
        <v>1883838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5970877</v>
      </c>
      <c r="O51" s="47">
        <f t="shared" si="8"/>
        <v>242.09856870615903</v>
      </c>
      <c r="P51" s="9"/>
    </row>
    <row r="52" spans="1:16">
      <c r="A52" s="12"/>
      <c r="B52" s="25">
        <v>345.1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7534352</v>
      </c>
      <c r="N52" s="46">
        <f t="shared" si="10"/>
        <v>7534352</v>
      </c>
      <c r="O52" s="47">
        <f t="shared" si="8"/>
        <v>305.49211369257591</v>
      </c>
      <c r="P52" s="9"/>
    </row>
    <row r="53" spans="1:16">
      <c r="A53" s="12"/>
      <c r="B53" s="25">
        <v>347.2</v>
      </c>
      <c r="C53" s="20" t="s">
        <v>62</v>
      </c>
      <c r="D53" s="46">
        <v>768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768</v>
      </c>
      <c r="O53" s="47">
        <f t="shared" si="8"/>
        <v>3.1139764018975793E-2</v>
      </c>
      <c r="P53" s="9"/>
    </row>
    <row r="54" spans="1:16">
      <c r="A54" s="12"/>
      <c r="B54" s="25">
        <v>347.5</v>
      </c>
      <c r="C54" s="20" t="s">
        <v>63</v>
      </c>
      <c r="D54" s="46">
        <v>2400</v>
      </c>
      <c r="E54" s="46">
        <v>0</v>
      </c>
      <c r="F54" s="46">
        <v>0</v>
      </c>
      <c r="G54" s="46">
        <v>0</v>
      </c>
      <c r="H54" s="46">
        <v>0</v>
      </c>
      <c r="I54" s="46">
        <v>6474476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6476876</v>
      </c>
      <c r="O54" s="47">
        <f t="shared" si="8"/>
        <v>262.61509143251021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2234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2234</v>
      </c>
      <c r="O55" s="47">
        <f t="shared" si="8"/>
        <v>9.0581032315614485E-2</v>
      </c>
      <c r="P55" s="9"/>
    </row>
    <row r="56" spans="1:16" ht="15.75">
      <c r="A56" s="29" t="s">
        <v>47</v>
      </c>
      <c r="B56" s="30"/>
      <c r="C56" s="31"/>
      <c r="D56" s="32">
        <f t="shared" ref="D56:M56" si="11">SUM(D57:D59)</f>
        <v>785475</v>
      </c>
      <c r="E56" s="32">
        <f t="shared" si="11"/>
        <v>34684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82867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1" si="12">SUM(D56:M56)</f>
        <v>903026</v>
      </c>
      <c r="O56" s="45">
        <f t="shared" si="8"/>
        <v>36.614604873697445</v>
      </c>
      <c r="P56" s="10"/>
    </row>
    <row r="57" spans="1:16">
      <c r="A57" s="13"/>
      <c r="B57" s="39">
        <v>351.1</v>
      </c>
      <c r="C57" s="21" t="s">
        <v>110</v>
      </c>
      <c r="D57" s="46">
        <v>95348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95348</v>
      </c>
      <c r="O57" s="47">
        <f t="shared" si="8"/>
        <v>3.8660341402100311</v>
      </c>
      <c r="P57" s="9"/>
    </row>
    <row r="58" spans="1:16">
      <c r="A58" s="13"/>
      <c r="B58" s="39">
        <v>354</v>
      </c>
      <c r="C58" s="21" t="s">
        <v>66</v>
      </c>
      <c r="D58" s="46">
        <v>690127</v>
      </c>
      <c r="E58" s="46">
        <v>0</v>
      </c>
      <c r="F58" s="46">
        <v>0</v>
      </c>
      <c r="G58" s="46">
        <v>0</v>
      </c>
      <c r="H58" s="46">
        <v>0</v>
      </c>
      <c r="I58" s="46">
        <v>82867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772994</v>
      </c>
      <c r="O58" s="47">
        <f t="shared" si="8"/>
        <v>31.342253578234601</v>
      </c>
      <c r="P58" s="9"/>
    </row>
    <row r="59" spans="1:16">
      <c r="A59" s="13"/>
      <c r="B59" s="39">
        <v>356</v>
      </c>
      <c r="C59" s="21" t="s">
        <v>98</v>
      </c>
      <c r="D59" s="46">
        <v>0</v>
      </c>
      <c r="E59" s="46">
        <v>34684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34684</v>
      </c>
      <c r="O59" s="47">
        <f t="shared" si="8"/>
        <v>1.4063171552528078</v>
      </c>
      <c r="P59" s="9"/>
    </row>
    <row r="60" spans="1:16" ht="15.75">
      <c r="A60" s="29" t="s">
        <v>4</v>
      </c>
      <c r="B60" s="30"/>
      <c r="C60" s="31"/>
      <c r="D60" s="32">
        <f t="shared" ref="D60:M60" si="13">SUM(D61:D68)</f>
        <v>4582450</v>
      </c>
      <c r="E60" s="32">
        <f t="shared" si="13"/>
        <v>596162</v>
      </c>
      <c r="F60" s="32">
        <f t="shared" si="13"/>
        <v>0</v>
      </c>
      <c r="G60" s="32">
        <f t="shared" si="13"/>
        <v>289654</v>
      </c>
      <c r="H60" s="32">
        <f t="shared" si="13"/>
        <v>0</v>
      </c>
      <c r="I60" s="32">
        <f t="shared" si="13"/>
        <v>3586477</v>
      </c>
      <c r="J60" s="32">
        <f t="shared" si="13"/>
        <v>958058</v>
      </c>
      <c r="K60" s="32">
        <f t="shared" si="13"/>
        <v>7539903</v>
      </c>
      <c r="L60" s="32">
        <f t="shared" si="13"/>
        <v>0</v>
      </c>
      <c r="M60" s="32">
        <f t="shared" si="13"/>
        <v>915776</v>
      </c>
      <c r="N60" s="32">
        <f t="shared" si="12"/>
        <v>18468480</v>
      </c>
      <c r="O60" s="45">
        <f t="shared" si="8"/>
        <v>748.8334752463204</v>
      </c>
      <c r="P60" s="10"/>
    </row>
    <row r="61" spans="1:16">
      <c r="A61" s="12"/>
      <c r="B61" s="25">
        <v>361.1</v>
      </c>
      <c r="C61" s="20" t="s">
        <v>68</v>
      </c>
      <c r="D61" s="46">
        <v>214726</v>
      </c>
      <c r="E61" s="46">
        <v>63880</v>
      </c>
      <c r="F61" s="46">
        <v>0</v>
      </c>
      <c r="G61" s="46">
        <v>289654</v>
      </c>
      <c r="H61" s="46">
        <v>0</v>
      </c>
      <c r="I61" s="46">
        <v>409778</v>
      </c>
      <c r="J61" s="46">
        <v>45298</v>
      </c>
      <c r="K61" s="46">
        <v>3597636</v>
      </c>
      <c r="L61" s="46">
        <v>0</v>
      </c>
      <c r="M61" s="46">
        <v>15591</v>
      </c>
      <c r="N61" s="46">
        <f t="shared" si="12"/>
        <v>4636563</v>
      </c>
      <c r="O61" s="47">
        <f t="shared" si="8"/>
        <v>187.99671572801361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-1766098</v>
      </c>
      <c r="L62" s="46">
        <v>0</v>
      </c>
      <c r="M62" s="46">
        <v>0</v>
      </c>
      <c r="N62" s="46">
        <f t="shared" ref="N62:N68" si="14">SUM(D62:M62)</f>
        <v>-1766098</v>
      </c>
      <c r="O62" s="47">
        <f t="shared" si="8"/>
        <v>-71.609212180188948</v>
      </c>
      <c r="P62" s="9"/>
    </row>
    <row r="63" spans="1:16">
      <c r="A63" s="12"/>
      <c r="B63" s="25">
        <v>362</v>
      </c>
      <c r="C63" s="20" t="s">
        <v>71</v>
      </c>
      <c r="D63" s="46">
        <v>2147843</v>
      </c>
      <c r="E63" s="46">
        <v>482503</v>
      </c>
      <c r="F63" s="46">
        <v>0</v>
      </c>
      <c r="G63" s="46">
        <v>0</v>
      </c>
      <c r="H63" s="46">
        <v>0</v>
      </c>
      <c r="I63" s="46">
        <v>2936373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5566719</v>
      </c>
      <c r="O63" s="47">
        <f t="shared" si="8"/>
        <v>225.71134898430847</v>
      </c>
      <c r="P63" s="9"/>
    </row>
    <row r="64" spans="1:16">
      <c r="A64" s="12"/>
      <c r="B64" s="25">
        <v>365</v>
      </c>
      <c r="C64" s="20" t="s">
        <v>134</v>
      </c>
      <c r="D64" s="46">
        <v>27700</v>
      </c>
      <c r="E64" s="46">
        <v>0</v>
      </c>
      <c r="F64" s="46">
        <v>0</v>
      </c>
      <c r="G64" s="46">
        <v>0</v>
      </c>
      <c r="H64" s="46">
        <v>0</v>
      </c>
      <c r="I64" s="46">
        <v>9255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36955</v>
      </c>
      <c r="O64" s="47">
        <f t="shared" si="8"/>
        <v>1.4983984105745449</v>
      </c>
      <c r="P64" s="9"/>
    </row>
    <row r="65" spans="1:119">
      <c r="A65" s="12"/>
      <c r="B65" s="25">
        <v>366</v>
      </c>
      <c r="C65" s="20" t="s">
        <v>73</v>
      </c>
      <c r="D65" s="46">
        <v>90330</v>
      </c>
      <c r="E65" s="46">
        <v>23612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113942</v>
      </c>
      <c r="O65" s="47">
        <f t="shared" si="8"/>
        <v>4.6199570206382026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5708365</v>
      </c>
      <c r="L66" s="46">
        <v>0</v>
      </c>
      <c r="M66" s="46">
        <v>0</v>
      </c>
      <c r="N66" s="46">
        <f t="shared" si="14"/>
        <v>5708365</v>
      </c>
      <c r="O66" s="47">
        <f t="shared" si="8"/>
        <v>231.45460811742285</v>
      </c>
      <c r="P66" s="9"/>
    </row>
    <row r="67" spans="1:119">
      <c r="A67" s="12"/>
      <c r="B67" s="25">
        <v>369.3</v>
      </c>
      <c r="C67" s="20" t="s">
        <v>112</v>
      </c>
      <c r="D67" s="46">
        <v>2091208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2091208</v>
      </c>
      <c r="O67" s="47">
        <f t="shared" si="8"/>
        <v>84.791306815878031</v>
      </c>
      <c r="P67" s="9"/>
    </row>
    <row r="68" spans="1:119">
      <c r="A68" s="12"/>
      <c r="B68" s="25">
        <v>369.9</v>
      </c>
      <c r="C68" s="20" t="s">
        <v>75</v>
      </c>
      <c r="D68" s="46">
        <v>10643</v>
      </c>
      <c r="E68" s="46">
        <v>26167</v>
      </c>
      <c r="F68" s="46">
        <v>0</v>
      </c>
      <c r="G68" s="46">
        <v>0</v>
      </c>
      <c r="H68" s="46">
        <v>0</v>
      </c>
      <c r="I68" s="46">
        <v>231071</v>
      </c>
      <c r="J68" s="46">
        <v>912760</v>
      </c>
      <c r="K68" s="46">
        <v>0</v>
      </c>
      <c r="L68" s="46">
        <v>0</v>
      </c>
      <c r="M68" s="46">
        <v>900185</v>
      </c>
      <c r="N68" s="46">
        <f t="shared" si="14"/>
        <v>2080826</v>
      </c>
      <c r="O68" s="47">
        <f t="shared" si="8"/>
        <v>84.370352349673595</v>
      </c>
      <c r="P68" s="9"/>
    </row>
    <row r="69" spans="1:119" ht="15.75">
      <c r="A69" s="29" t="s">
        <v>48</v>
      </c>
      <c r="B69" s="30"/>
      <c r="C69" s="31"/>
      <c r="D69" s="32">
        <f t="shared" ref="D69:M69" si="15">SUM(D70:D70)</f>
        <v>6040538</v>
      </c>
      <c r="E69" s="32">
        <f t="shared" si="15"/>
        <v>2767266</v>
      </c>
      <c r="F69" s="32">
        <f t="shared" si="15"/>
        <v>0</v>
      </c>
      <c r="G69" s="32">
        <f t="shared" si="15"/>
        <v>2123660</v>
      </c>
      <c r="H69" s="32">
        <f t="shared" si="15"/>
        <v>0</v>
      </c>
      <c r="I69" s="32">
        <f t="shared" si="15"/>
        <v>600000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11531464</v>
      </c>
      <c r="O69" s="45">
        <f>(N69/O$73)</f>
        <v>467.56128613712849</v>
      </c>
      <c r="P69" s="9"/>
    </row>
    <row r="70" spans="1:119" ht="15.75" thickBot="1">
      <c r="A70" s="12"/>
      <c r="B70" s="25">
        <v>381</v>
      </c>
      <c r="C70" s="20" t="s">
        <v>76</v>
      </c>
      <c r="D70" s="46">
        <v>6040538</v>
      </c>
      <c r="E70" s="46">
        <v>2767266</v>
      </c>
      <c r="F70" s="46">
        <v>0</v>
      </c>
      <c r="G70" s="46">
        <v>2123660</v>
      </c>
      <c r="H70" s="46">
        <v>0</v>
      </c>
      <c r="I70" s="46">
        <v>600000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11531464</v>
      </c>
      <c r="O70" s="47">
        <f>(N70/O$73)</f>
        <v>467.56128613712849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6">SUM(D5,D11,D16,D38,D56,D60,D69)</f>
        <v>46112714</v>
      </c>
      <c r="E71" s="15">
        <f t="shared" si="16"/>
        <v>9280203</v>
      </c>
      <c r="F71" s="15">
        <f t="shared" si="16"/>
        <v>0</v>
      </c>
      <c r="G71" s="15">
        <f t="shared" si="16"/>
        <v>10706574</v>
      </c>
      <c r="H71" s="15">
        <f t="shared" si="16"/>
        <v>0</v>
      </c>
      <c r="I71" s="15">
        <f t="shared" si="16"/>
        <v>45738666</v>
      </c>
      <c r="J71" s="15">
        <f t="shared" si="16"/>
        <v>10965411</v>
      </c>
      <c r="K71" s="15">
        <f t="shared" si="16"/>
        <v>7539903</v>
      </c>
      <c r="L71" s="15">
        <f t="shared" si="16"/>
        <v>0</v>
      </c>
      <c r="M71" s="15">
        <f t="shared" si="16"/>
        <v>11822142</v>
      </c>
      <c r="N71" s="15">
        <f>SUM(D71:M71)</f>
        <v>142165613</v>
      </c>
      <c r="O71" s="38">
        <f>(N71/O$73)</f>
        <v>5764.3276568138508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145</v>
      </c>
      <c r="M73" s="48"/>
      <c r="N73" s="48"/>
      <c r="O73" s="43">
        <v>24663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15663046</v>
      </c>
      <c r="E5" s="27">
        <f t="shared" si="0"/>
        <v>2194462</v>
      </c>
      <c r="F5" s="27">
        <f t="shared" si="0"/>
        <v>0</v>
      </c>
      <c r="G5" s="27">
        <f t="shared" si="0"/>
        <v>7710624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25568132</v>
      </c>
      <c r="O5" s="33">
        <f t="shared" ref="O5:O36" si="2">(N5/O$77)</f>
        <v>1038.510641754671</v>
      </c>
      <c r="P5" s="6"/>
    </row>
    <row r="6" spans="1:133">
      <c r="A6" s="12"/>
      <c r="B6" s="25">
        <v>311</v>
      </c>
      <c r="C6" s="20" t="s">
        <v>3</v>
      </c>
      <c r="D6" s="46">
        <v>14361076</v>
      </c>
      <c r="E6" s="46">
        <v>697407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15058483</v>
      </c>
      <c r="O6" s="47">
        <f t="shared" si="2"/>
        <v>611.63619008935825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1070363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1070363</v>
      </c>
      <c r="O7" s="47">
        <f t="shared" si="2"/>
        <v>43.475345247766043</v>
      </c>
      <c r="P7" s="9"/>
    </row>
    <row r="8" spans="1:133">
      <c r="A8" s="12"/>
      <c r="B8" s="25">
        <v>312.42</v>
      </c>
      <c r="C8" s="20" t="s">
        <v>104</v>
      </c>
      <c r="D8" s="46">
        <v>0</v>
      </c>
      <c r="E8" s="46">
        <v>426692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426692</v>
      </c>
      <c r="O8" s="47">
        <f t="shared" si="2"/>
        <v>17.331112916328188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0</v>
      </c>
      <c r="F9" s="46">
        <v>0</v>
      </c>
      <c r="G9" s="46">
        <v>7710624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7710624</v>
      </c>
      <c r="O9" s="47">
        <f t="shared" si="2"/>
        <v>313.18537774167345</v>
      </c>
      <c r="P9" s="9"/>
    </row>
    <row r="10" spans="1:133">
      <c r="A10" s="12"/>
      <c r="B10" s="25">
        <v>316</v>
      </c>
      <c r="C10" s="20" t="s">
        <v>123</v>
      </c>
      <c r="D10" s="46">
        <v>1301970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1301970</v>
      </c>
      <c r="O10" s="47">
        <f t="shared" si="2"/>
        <v>52.882615759545082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4762646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4762646</v>
      </c>
      <c r="O11" s="45">
        <f t="shared" si="2"/>
        <v>193.44622258326564</v>
      </c>
      <c r="P11" s="10"/>
    </row>
    <row r="12" spans="1:133">
      <c r="A12" s="12"/>
      <c r="B12" s="25">
        <v>322</v>
      </c>
      <c r="C12" s="20" t="s">
        <v>0</v>
      </c>
      <c r="D12" s="46">
        <v>2397601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2397601</v>
      </c>
      <c r="O12" s="47">
        <f t="shared" si="2"/>
        <v>97.384281072298947</v>
      </c>
      <c r="P12" s="9"/>
    </row>
    <row r="13" spans="1:133">
      <c r="A13" s="12"/>
      <c r="B13" s="25">
        <v>323.2</v>
      </c>
      <c r="C13" s="20" t="s">
        <v>137</v>
      </c>
      <c r="D13" s="46">
        <v>1473821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1473821</v>
      </c>
      <c r="O13" s="47">
        <f t="shared" si="2"/>
        <v>59.862753858651502</v>
      </c>
      <c r="P13" s="9"/>
    </row>
    <row r="14" spans="1:133">
      <c r="A14" s="12"/>
      <c r="B14" s="25">
        <v>323.89999999999998</v>
      </c>
      <c r="C14" s="20" t="s">
        <v>16</v>
      </c>
      <c r="D14" s="46">
        <v>625051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625051</v>
      </c>
      <c r="O14" s="47">
        <f t="shared" si="2"/>
        <v>25.387936636880585</v>
      </c>
      <c r="P14" s="9"/>
    </row>
    <row r="15" spans="1:133">
      <c r="A15" s="12"/>
      <c r="B15" s="25">
        <v>329</v>
      </c>
      <c r="C15" s="20" t="s">
        <v>17</v>
      </c>
      <c r="D15" s="46">
        <v>266173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266173</v>
      </c>
      <c r="O15" s="47">
        <f t="shared" si="2"/>
        <v>10.811251015434607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SUM(D17:D38)</f>
        <v>7150587</v>
      </c>
      <c r="E16" s="32">
        <f t="shared" si="4"/>
        <v>3414861</v>
      </c>
      <c r="F16" s="32">
        <f t="shared" si="4"/>
        <v>0</v>
      </c>
      <c r="G16" s="32">
        <f t="shared" si="4"/>
        <v>69316</v>
      </c>
      <c r="H16" s="32">
        <f t="shared" si="4"/>
        <v>0</v>
      </c>
      <c r="I16" s="32">
        <f t="shared" si="4"/>
        <v>3452921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4465534</v>
      </c>
      <c r="N16" s="44">
        <f t="shared" si="1"/>
        <v>18553219</v>
      </c>
      <c r="O16" s="45">
        <f t="shared" si="2"/>
        <v>753.58322502030865</v>
      </c>
      <c r="P16" s="10"/>
    </row>
    <row r="17" spans="1:16">
      <c r="A17" s="12"/>
      <c r="B17" s="25">
        <v>331.2</v>
      </c>
      <c r="C17" s="20" t="s">
        <v>18</v>
      </c>
      <c r="D17" s="46">
        <v>489718</v>
      </c>
      <c r="E17" s="46">
        <v>0</v>
      </c>
      <c r="F17" s="46">
        <v>0</v>
      </c>
      <c r="G17" s="46">
        <v>69316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559034</v>
      </c>
      <c r="O17" s="47">
        <f t="shared" si="2"/>
        <v>22.706498781478473</v>
      </c>
      <c r="P17" s="9"/>
    </row>
    <row r="18" spans="1:16">
      <c r="A18" s="12"/>
      <c r="B18" s="25">
        <v>331.35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869470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869470</v>
      </c>
      <c r="O18" s="47">
        <f t="shared" si="2"/>
        <v>35.315597075548332</v>
      </c>
      <c r="P18" s="9"/>
    </row>
    <row r="19" spans="1:16">
      <c r="A19" s="12"/>
      <c r="B19" s="25">
        <v>331.39</v>
      </c>
      <c r="C19" s="20" t="s">
        <v>22</v>
      </c>
      <c r="D19" s="46">
        <v>0</v>
      </c>
      <c r="E19" s="46">
        <v>25000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25000</v>
      </c>
      <c r="O19" s="47">
        <f t="shared" si="2"/>
        <v>1.0154346060113728</v>
      </c>
      <c r="P19" s="9"/>
    </row>
    <row r="20" spans="1:16">
      <c r="A20" s="12"/>
      <c r="B20" s="25">
        <v>331.42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1472644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1472644</v>
      </c>
      <c r="O20" s="47">
        <f t="shared" si="2"/>
        <v>59.814947197400485</v>
      </c>
      <c r="P20" s="9"/>
    </row>
    <row r="21" spans="1:16">
      <c r="A21" s="12"/>
      <c r="B21" s="25">
        <v>331.49</v>
      </c>
      <c r="C21" s="20" t="s">
        <v>138</v>
      </c>
      <c r="D21" s="46">
        <v>0</v>
      </c>
      <c r="E21" s="46">
        <v>1663924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1663924</v>
      </c>
      <c r="O21" s="47">
        <f t="shared" si="2"/>
        <v>67.584240454914706</v>
      </c>
      <c r="P21" s="9"/>
    </row>
    <row r="22" spans="1:16">
      <c r="A22" s="12"/>
      <c r="B22" s="25">
        <v>331.5</v>
      </c>
      <c r="C22" s="20" t="s">
        <v>20</v>
      </c>
      <c r="D22" s="46">
        <v>4891</v>
      </c>
      <c r="E22" s="46">
        <v>679613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684504</v>
      </c>
      <c r="O22" s="47">
        <f t="shared" si="2"/>
        <v>27.802761982128352</v>
      </c>
      <c r="P22" s="9"/>
    </row>
    <row r="23" spans="1:16">
      <c r="A23" s="12"/>
      <c r="B23" s="25">
        <v>331.7</v>
      </c>
      <c r="C23" s="20" t="s">
        <v>88</v>
      </c>
      <c r="D23" s="46">
        <v>0</v>
      </c>
      <c r="E23" s="46">
        <v>306134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4465534</v>
      </c>
      <c r="N23" s="46">
        <f t="shared" si="5"/>
        <v>4771668</v>
      </c>
      <c r="O23" s="47">
        <f t="shared" si="2"/>
        <v>193.81267262388303</v>
      </c>
      <c r="P23" s="9"/>
    </row>
    <row r="24" spans="1:16">
      <c r="A24" s="12"/>
      <c r="B24" s="25">
        <v>331.9</v>
      </c>
      <c r="C24" s="20" t="s">
        <v>89</v>
      </c>
      <c r="D24" s="46">
        <v>68189</v>
      </c>
      <c r="E24" s="46">
        <v>0</v>
      </c>
      <c r="F24" s="46">
        <v>0</v>
      </c>
      <c r="G24" s="46">
        <v>0</v>
      </c>
      <c r="H24" s="46">
        <v>0</v>
      </c>
      <c r="I24" s="46">
        <v>95663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163852</v>
      </c>
      <c r="O24" s="47">
        <f t="shared" si="2"/>
        <v>6.6552396425670191</v>
      </c>
      <c r="P24" s="9"/>
    </row>
    <row r="25" spans="1:16">
      <c r="A25" s="12"/>
      <c r="B25" s="25">
        <v>334.42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689234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689234</v>
      </c>
      <c r="O25" s="47">
        <f t="shared" si="2"/>
        <v>27.994882209585704</v>
      </c>
      <c r="P25" s="9"/>
    </row>
    <row r="26" spans="1:16">
      <c r="A26" s="12"/>
      <c r="B26" s="25">
        <v>334.5</v>
      </c>
      <c r="C26" s="20" t="s">
        <v>29</v>
      </c>
      <c r="D26" s="46">
        <v>0</v>
      </c>
      <c r="E26" s="46">
        <v>531265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531265</v>
      </c>
      <c r="O26" s="47">
        <f t="shared" si="2"/>
        <v>21.57859463850528</v>
      </c>
      <c r="P26" s="9"/>
    </row>
    <row r="27" spans="1:16">
      <c r="A27" s="12"/>
      <c r="B27" s="25">
        <v>335.12</v>
      </c>
      <c r="C27" s="20" t="s">
        <v>124</v>
      </c>
      <c r="D27" s="46">
        <v>1198276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1198276</v>
      </c>
      <c r="O27" s="47">
        <f t="shared" si="2"/>
        <v>48.670836718115353</v>
      </c>
      <c r="P27" s="9"/>
    </row>
    <row r="28" spans="1:16">
      <c r="A28" s="12"/>
      <c r="B28" s="25">
        <v>335.14</v>
      </c>
      <c r="C28" s="20" t="s">
        <v>125</v>
      </c>
      <c r="D28" s="46">
        <v>7724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7724</v>
      </c>
      <c r="O28" s="47">
        <f t="shared" si="2"/>
        <v>0.31372867587327374</v>
      </c>
      <c r="P28" s="9"/>
    </row>
    <row r="29" spans="1:16">
      <c r="A29" s="12"/>
      <c r="B29" s="25">
        <v>335.15</v>
      </c>
      <c r="C29" s="20" t="s">
        <v>126</v>
      </c>
      <c r="D29" s="46">
        <v>94257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94257</v>
      </c>
      <c r="O29" s="47">
        <f t="shared" si="2"/>
        <v>3.8284727863525587</v>
      </c>
      <c r="P29" s="9"/>
    </row>
    <row r="30" spans="1:16">
      <c r="A30" s="12"/>
      <c r="B30" s="25">
        <v>335.18</v>
      </c>
      <c r="C30" s="20" t="s">
        <v>127</v>
      </c>
      <c r="D30" s="46">
        <v>4112207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4112207</v>
      </c>
      <c r="O30" s="47">
        <f t="shared" si="2"/>
        <v>167.02709179528838</v>
      </c>
      <c r="P30" s="9"/>
    </row>
    <row r="31" spans="1:16">
      <c r="A31" s="12"/>
      <c r="B31" s="25">
        <v>335.21</v>
      </c>
      <c r="C31" s="20" t="s">
        <v>91</v>
      </c>
      <c r="D31" s="46">
        <v>9842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9842</v>
      </c>
      <c r="O31" s="47">
        <f t="shared" si="2"/>
        <v>0.39975629569455728</v>
      </c>
      <c r="P31" s="9"/>
    </row>
    <row r="32" spans="1:16">
      <c r="A32" s="12"/>
      <c r="B32" s="25">
        <v>335.49</v>
      </c>
      <c r="C32" s="20" t="s">
        <v>37</v>
      </c>
      <c r="D32" s="46">
        <v>18353</v>
      </c>
      <c r="E32" s="46">
        <v>0</v>
      </c>
      <c r="F32" s="46">
        <v>0</v>
      </c>
      <c r="G32" s="46">
        <v>0</v>
      </c>
      <c r="H32" s="46">
        <v>0</v>
      </c>
      <c r="I32" s="46">
        <v>19631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37984</v>
      </c>
      <c r="O32" s="47">
        <f t="shared" si="2"/>
        <v>1.5428107229894394</v>
      </c>
      <c r="P32" s="9"/>
    </row>
    <row r="33" spans="1:16">
      <c r="A33" s="12"/>
      <c r="B33" s="25">
        <v>335.7</v>
      </c>
      <c r="C33" s="20" t="s">
        <v>38</v>
      </c>
      <c r="D33" s="46">
        <v>0</v>
      </c>
      <c r="E33" s="46">
        <v>208925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208925</v>
      </c>
      <c r="O33" s="47">
        <f t="shared" si="2"/>
        <v>8.4859870024370423</v>
      </c>
      <c r="P33" s="9"/>
    </row>
    <row r="34" spans="1:16">
      <c r="A34" s="12"/>
      <c r="B34" s="25">
        <v>337.4</v>
      </c>
      <c r="C34" s="20" t="s">
        <v>92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270527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270527</v>
      </c>
      <c r="O34" s="47">
        <f t="shared" si="2"/>
        <v>10.988099106417547</v>
      </c>
      <c r="P34" s="9"/>
    </row>
    <row r="35" spans="1:16">
      <c r="A35" s="12"/>
      <c r="B35" s="25">
        <v>337.7</v>
      </c>
      <c r="C35" s="20" t="s">
        <v>39</v>
      </c>
      <c r="D35" s="46">
        <v>436461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436461</v>
      </c>
      <c r="O35" s="47">
        <f t="shared" si="2"/>
        <v>17.727904142973191</v>
      </c>
      <c r="P35" s="9"/>
    </row>
    <row r="36" spans="1:16">
      <c r="A36" s="12"/>
      <c r="B36" s="25">
        <v>337.9</v>
      </c>
      <c r="C36" s="20" t="s">
        <v>93</v>
      </c>
      <c r="D36" s="46">
        <v>124620</v>
      </c>
      <c r="E36" s="46">
        <v>0</v>
      </c>
      <c r="F36" s="46">
        <v>0</v>
      </c>
      <c r="G36" s="46">
        <v>0</v>
      </c>
      <c r="H36" s="46">
        <v>0</v>
      </c>
      <c r="I36" s="46">
        <v>35752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160372</v>
      </c>
      <c r="O36" s="47">
        <f t="shared" si="2"/>
        <v>6.5138911454102359</v>
      </c>
      <c r="P36" s="9"/>
    </row>
    <row r="37" spans="1:16">
      <c r="A37" s="12"/>
      <c r="B37" s="25">
        <v>338</v>
      </c>
      <c r="C37" s="20" t="s">
        <v>40</v>
      </c>
      <c r="D37" s="46">
        <v>110615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110615</v>
      </c>
      <c r="O37" s="47">
        <f t="shared" ref="O37:O68" si="8">(N37/O$77)</f>
        <v>4.4928919577579203</v>
      </c>
      <c r="P37" s="9"/>
    </row>
    <row r="38" spans="1:16">
      <c r="A38" s="12"/>
      <c r="B38" s="25">
        <v>339</v>
      </c>
      <c r="C38" s="20" t="s">
        <v>41</v>
      </c>
      <c r="D38" s="46">
        <v>475434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475434</v>
      </c>
      <c r="O38" s="47">
        <f t="shared" si="8"/>
        <v>19.310885458976443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SUM(D40:D57)</f>
        <v>7312818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31120650</v>
      </c>
      <c r="J39" s="32">
        <f t="shared" si="9"/>
        <v>8411946</v>
      </c>
      <c r="K39" s="32">
        <f t="shared" si="9"/>
        <v>0</v>
      </c>
      <c r="L39" s="32">
        <f t="shared" si="9"/>
        <v>0</v>
      </c>
      <c r="M39" s="32">
        <f t="shared" si="9"/>
        <v>7500815</v>
      </c>
      <c r="N39" s="32">
        <f t="shared" si="7"/>
        <v>54346229</v>
      </c>
      <c r="O39" s="45">
        <f t="shared" si="8"/>
        <v>2207.4016653127537</v>
      </c>
      <c r="P39" s="10"/>
    </row>
    <row r="40" spans="1:16">
      <c r="A40" s="12"/>
      <c r="B40" s="25">
        <v>341.2</v>
      </c>
      <c r="C40" s="20" t="s">
        <v>128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8411946</v>
      </c>
      <c r="K40" s="46">
        <v>0</v>
      </c>
      <c r="L40" s="46">
        <v>0</v>
      </c>
      <c r="M40" s="46">
        <v>0</v>
      </c>
      <c r="N40" s="46">
        <f t="shared" ref="N40:N57" si="10">SUM(D40:M40)</f>
        <v>8411946</v>
      </c>
      <c r="O40" s="47">
        <f t="shared" si="8"/>
        <v>341.67124289195777</v>
      </c>
      <c r="P40" s="9"/>
    </row>
    <row r="41" spans="1:16">
      <c r="A41" s="12"/>
      <c r="B41" s="25">
        <v>341.3</v>
      </c>
      <c r="C41" s="20" t="s">
        <v>139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795</v>
      </c>
      <c r="O41" s="47">
        <f t="shared" si="8"/>
        <v>3.2290820471161656E-2</v>
      </c>
      <c r="P41" s="9"/>
    </row>
    <row r="42" spans="1:16">
      <c r="A42" s="12"/>
      <c r="B42" s="25">
        <v>341.9</v>
      </c>
      <c r="C42" s="20" t="s">
        <v>129</v>
      </c>
      <c r="D42" s="46">
        <v>278311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278311</v>
      </c>
      <c r="O42" s="47">
        <f t="shared" si="8"/>
        <v>11.304264825345248</v>
      </c>
      <c r="P42" s="9"/>
    </row>
    <row r="43" spans="1:16">
      <c r="A43" s="12"/>
      <c r="B43" s="25">
        <v>342.1</v>
      </c>
      <c r="C43" s="20" t="s">
        <v>140</v>
      </c>
      <c r="D43" s="46">
        <v>49176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49176</v>
      </c>
      <c r="O43" s="47">
        <f t="shared" si="8"/>
        <v>1.9974004874086109</v>
      </c>
      <c r="P43" s="9"/>
    </row>
    <row r="44" spans="1:16">
      <c r="A44" s="12"/>
      <c r="B44" s="25">
        <v>342.2</v>
      </c>
      <c r="C44" s="20" t="s">
        <v>51</v>
      </c>
      <c r="D44" s="46">
        <v>125295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125295</v>
      </c>
      <c r="O44" s="47">
        <f t="shared" si="8"/>
        <v>5.0891551584077988</v>
      </c>
      <c r="P44" s="9"/>
    </row>
    <row r="45" spans="1:16">
      <c r="A45" s="12"/>
      <c r="B45" s="25">
        <v>342.9</v>
      </c>
      <c r="C45" s="20" t="s">
        <v>52</v>
      </c>
      <c r="D45" s="46">
        <v>45112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45112</v>
      </c>
      <c r="O45" s="47">
        <f t="shared" si="8"/>
        <v>1.8323314378554021</v>
      </c>
      <c r="P45" s="9"/>
    </row>
    <row r="46" spans="1:16">
      <c r="A46" s="12"/>
      <c r="B46" s="25">
        <v>343.4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9397609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9397609</v>
      </c>
      <c r="O46" s="47">
        <f t="shared" si="8"/>
        <v>381.7062956945573</v>
      </c>
      <c r="P46" s="9"/>
    </row>
    <row r="47" spans="1:16">
      <c r="A47" s="12"/>
      <c r="B47" s="25">
        <v>343.5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11978877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11978877</v>
      </c>
      <c r="O47" s="47">
        <f t="shared" si="8"/>
        <v>486.55064987814785</v>
      </c>
      <c r="P47" s="9"/>
    </row>
    <row r="48" spans="1:16">
      <c r="A48" s="12"/>
      <c r="B48" s="25">
        <v>343.7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2131434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2131434</v>
      </c>
      <c r="O48" s="47">
        <f t="shared" si="8"/>
        <v>86.573273761169787</v>
      </c>
      <c r="P48" s="9"/>
    </row>
    <row r="49" spans="1:16">
      <c r="A49" s="12"/>
      <c r="B49" s="25">
        <v>343.8</v>
      </c>
      <c r="C49" s="20" t="s">
        <v>56</v>
      </c>
      <c r="D49" s="46">
        <v>105961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105961</v>
      </c>
      <c r="O49" s="47">
        <f t="shared" si="8"/>
        <v>4.3038586515028436</v>
      </c>
      <c r="P49" s="9"/>
    </row>
    <row r="50" spans="1:16">
      <c r="A50" s="12"/>
      <c r="B50" s="25">
        <v>343.9</v>
      </c>
      <c r="C50" s="20" t="s">
        <v>57</v>
      </c>
      <c r="D50" s="46">
        <v>49852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49852</v>
      </c>
      <c r="O50" s="47">
        <f t="shared" si="8"/>
        <v>2.0248578391551586</v>
      </c>
      <c r="P50" s="9"/>
    </row>
    <row r="51" spans="1:16">
      <c r="A51" s="12"/>
      <c r="B51" s="25">
        <v>344.2</v>
      </c>
      <c r="C51" s="20" t="s">
        <v>130</v>
      </c>
      <c r="D51" s="46">
        <v>2890090</v>
      </c>
      <c r="E51" s="46">
        <v>0</v>
      </c>
      <c r="F51" s="46">
        <v>0</v>
      </c>
      <c r="G51" s="46">
        <v>0</v>
      </c>
      <c r="H51" s="46">
        <v>0</v>
      </c>
      <c r="I51" s="46">
        <v>227100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3117190</v>
      </c>
      <c r="O51" s="47">
        <f t="shared" si="8"/>
        <v>126.61210398050366</v>
      </c>
      <c r="P51" s="9"/>
    </row>
    <row r="52" spans="1:16">
      <c r="A52" s="12"/>
      <c r="B52" s="25">
        <v>344.3</v>
      </c>
      <c r="C52" s="20" t="s">
        <v>131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642798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642798</v>
      </c>
      <c r="O52" s="47">
        <f t="shared" si="8"/>
        <v>26.10877335499594</v>
      </c>
      <c r="P52" s="9"/>
    </row>
    <row r="53" spans="1:16">
      <c r="A53" s="12"/>
      <c r="B53" s="25">
        <v>344.5</v>
      </c>
      <c r="C53" s="20" t="s">
        <v>132</v>
      </c>
      <c r="D53" s="46">
        <v>3768564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3768564</v>
      </c>
      <c r="O53" s="47">
        <f t="shared" si="8"/>
        <v>153.06921202274575</v>
      </c>
      <c r="P53" s="9"/>
    </row>
    <row r="54" spans="1:16">
      <c r="A54" s="12"/>
      <c r="B54" s="25">
        <v>345.1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7500815</v>
      </c>
      <c r="N54" s="46">
        <f t="shared" si="10"/>
        <v>7500815</v>
      </c>
      <c r="O54" s="47">
        <f t="shared" si="8"/>
        <v>304.66348497156781</v>
      </c>
      <c r="P54" s="9"/>
    </row>
    <row r="55" spans="1:16">
      <c r="A55" s="12"/>
      <c r="B55" s="25">
        <v>347.2</v>
      </c>
      <c r="C55" s="20" t="s">
        <v>62</v>
      </c>
      <c r="D55" s="46">
        <v>457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457</v>
      </c>
      <c r="O55" s="47">
        <f t="shared" si="8"/>
        <v>1.8562144597887895E-2</v>
      </c>
      <c r="P55" s="9"/>
    </row>
    <row r="56" spans="1:16">
      <c r="A56" s="12"/>
      <c r="B56" s="25">
        <v>347.5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5234480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5234480</v>
      </c>
      <c r="O56" s="47">
        <f t="shared" si="8"/>
        <v>212.61088545897644</v>
      </c>
      <c r="P56" s="9"/>
    </row>
    <row r="57" spans="1:16">
      <c r="A57" s="12"/>
      <c r="B57" s="25">
        <v>349</v>
      </c>
      <c r="C57" s="20" t="s">
        <v>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1507557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1507557</v>
      </c>
      <c r="O57" s="47">
        <f t="shared" si="8"/>
        <v>61.233021933387491</v>
      </c>
      <c r="P57" s="9"/>
    </row>
    <row r="58" spans="1:16" ht="15.75">
      <c r="A58" s="29" t="s">
        <v>47</v>
      </c>
      <c r="B58" s="30"/>
      <c r="C58" s="31"/>
      <c r="D58" s="32">
        <f t="shared" ref="D58:M58" si="11">SUM(D59:D62)</f>
        <v>629454</v>
      </c>
      <c r="E58" s="32">
        <f t="shared" si="11"/>
        <v>49557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63688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4" si="12">SUM(D58:M58)</f>
        <v>742699</v>
      </c>
      <c r="O58" s="45">
        <f t="shared" si="8"/>
        <v>30.166490658001624</v>
      </c>
      <c r="P58" s="10"/>
    </row>
    <row r="59" spans="1:16">
      <c r="A59" s="13"/>
      <c r="B59" s="39">
        <v>351.1</v>
      </c>
      <c r="C59" s="21" t="s">
        <v>110</v>
      </c>
      <c r="D59" s="46">
        <v>530950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530950</v>
      </c>
      <c r="O59" s="47">
        <f t="shared" si="8"/>
        <v>21.565800162469536</v>
      </c>
      <c r="P59" s="9"/>
    </row>
    <row r="60" spans="1:16">
      <c r="A60" s="13"/>
      <c r="B60" s="39">
        <v>354</v>
      </c>
      <c r="C60" s="21" t="s">
        <v>66</v>
      </c>
      <c r="D60" s="46">
        <v>98504</v>
      </c>
      <c r="E60" s="46">
        <v>0</v>
      </c>
      <c r="F60" s="46">
        <v>0</v>
      </c>
      <c r="G60" s="46">
        <v>0</v>
      </c>
      <c r="H60" s="46">
        <v>0</v>
      </c>
      <c r="I60" s="46">
        <v>63688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162192</v>
      </c>
      <c r="O60" s="47">
        <f t="shared" si="8"/>
        <v>6.5878147847278639</v>
      </c>
      <c r="P60" s="9"/>
    </row>
    <row r="61" spans="1:16">
      <c r="A61" s="13"/>
      <c r="B61" s="39">
        <v>355</v>
      </c>
      <c r="C61" s="21" t="s">
        <v>97</v>
      </c>
      <c r="D61" s="46">
        <v>0</v>
      </c>
      <c r="E61" s="46">
        <v>1646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1646</v>
      </c>
      <c r="O61" s="47">
        <f t="shared" si="8"/>
        <v>6.6856214459788788E-2</v>
      </c>
      <c r="P61" s="9"/>
    </row>
    <row r="62" spans="1:16">
      <c r="A62" s="13"/>
      <c r="B62" s="39">
        <v>356</v>
      </c>
      <c r="C62" s="21" t="s">
        <v>98</v>
      </c>
      <c r="D62" s="46">
        <v>0</v>
      </c>
      <c r="E62" s="46">
        <v>47911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47911</v>
      </c>
      <c r="O62" s="47">
        <f t="shared" si="8"/>
        <v>1.9460194963444355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SUM(D64:D71)</f>
        <v>2419740</v>
      </c>
      <c r="E63" s="32">
        <f t="shared" si="13"/>
        <v>676498</v>
      </c>
      <c r="F63" s="32">
        <f t="shared" si="13"/>
        <v>0</v>
      </c>
      <c r="G63" s="32">
        <f t="shared" si="13"/>
        <v>254782</v>
      </c>
      <c r="H63" s="32">
        <f t="shared" si="13"/>
        <v>0</v>
      </c>
      <c r="I63" s="32">
        <f t="shared" si="13"/>
        <v>3054921</v>
      </c>
      <c r="J63" s="32">
        <f t="shared" si="13"/>
        <v>28853</v>
      </c>
      <c r="K63" s="32">
        <f t="shared" si="13"/>
        <v>19271646</v>
      </c>
      <c r="L63" s="32">
        <f t="shared" si="13"/>
        <v>0</v>
      </c>
      <c r="M63" s="32">
        <f t="shared" si="13"/>
        <v>813324</v>
      </c>
      <c r="N63" s="32">
        <f t="shared" si="12"/>
        <v>26519764</v>
      </c>
      <c r="O63" s="45">
        <f t="shared" si="8"/>
        <v>1077.1634443541836</v>
      </c>
      <c r="P63" s="10"/>
    </row>
    <row r="64" spans="1:16">
      <c r="A64" s="12"/>
      <c r="B64" s="25">
        <v>361.1</v>
      </c>
      <c r="C64" s="20" t="s">
        <v>68</v>
      </c>
      <c r="D64" s="46">
        <v>133874</v>
      </c>
      <c r="E64" s="46">
        <v>16857</v>
      </c>
      <c r="F64" s="46">
        <v>0</v>
      </c>
      <c r="G64" s="46">
        <v>164782</v>
      </c>
      <c r="H64" s="46">
        <v>0</v>
      </c>
      <c r="I64" s="46">
        <v>219094</v>
      </c>
      <c r="J64" s="46">
        <v>28853</v>
      </c>
      <c r="K64" s="46">
        <v>892554</v>
      </c>
      <c r="L64" s="46">
        <v>0</v>
      </c>
      <c r="M64" s="46">
        <v>9740</v>
      </c>
      <c r="N64" s="46">
        <f t="shared" si="12"/>
        <v>1465754</v>
      </c>
      <c r="O64" s="47">
        <f t="shared" si="8"/>
        <v>59.535093419983752</v>
      </c>
      <c r="P64" s="9"/>
    </row>
    <row r="65" spans="1:119">
      <c r="A65" s="12"/>
      <c r="B65" s="25">
        <v>361.2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2049120</v>
      </c>
      <c r="L65" s="46">
        <v>0</v>
      </c>
      <c r="M65" s="46">
        <v>0</v>
      </c>
      <c r="N65" s="46">
        <f t="shared" ref="N65:N71" si="14">SUM(D65:M65)</f>
        <v>2049120</v>
      </c>
      <c r="O65" s="47">
        <f t="shared" si="8"/>
        <v>83.229894394800979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9926629</v>
      </c>
      <c r="L66" s="46">
        <v>0</v>
      </c>
      <c r="M66" s="46">
        <v>0</v>
      </c>
      <c r="N66" s="46">
        <f t="shared" si="14"/>
        <v>9926629</v>
      </c>
      <c r="O66" s="47">
        <f t="shared" si="8"/>
        <v>403.19370430544274</v>
      </c>
      <c r="P66" s="9"/>
    </row>
    <row r="67" spans="1:119">
      <c r="A67" s="12"/>
      <c r="B67" s="25">
        <v>362</v>
      </c>
      <c r="C67" s="20" t="s">
        <v>71</v>
      </c>
      <c r="D67" s="46">
        <v>2153859</v>
      </c>
      <c r="E67" s="46">
        <v>634271</v>
      </c>
      <c r="F67" s="46">
        <v>0</v>
      </c>
      <c r="G67" s="46">
        <v>0</v>
      </c>
      <c r="H67" s="46">
        <v>0</v>
      </c>
      <c r="I67" s="46">
        <v>2629949</v>
      </c>
      <c r="J67" s="46">
        <v>0</v>
      </c>
      <c r="K67" s="46">
        <v>360978</v>
      </c>
      <c r="L67" s="46">
        <v>0</v>
      </c>
      <c r="M67" s="46">
        <v>0</v>
      </c>
      <c r="N67" s="46">
        <f t="shared" si="14"/>
        <v>5779057</v>
      </c>
      <c r="O67" s="47">
        <f t="shared" si="8"/>
        <v>234.73017871649066</v>
      </c>
      <c r="P67" s="9"/>
    </row>
    <row r="68" spans="1:119">
      <c r="A68" s="12"/>
      <c r="B68" s="25">
        <v>365</v>
      </c>
      <c r="C68" s="20" t="s">
        <v>134</v>
      </c>
      <c r="D68" s="46">
        <v>19866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19866</v>
      </c>
      <c r="O68" s="47">
        <f t="shared" si="8"/>
        <v>0.80690495532087736</v>
      </c>
      <c r="P68" s="9"/>
    </row>
    <row r="69" spans="1:119">
      <c r="A69" s="12"/>
      <c r="B69" s="25">
        <v>366</v>
      </c>
      <c r="C69" s="20" t="s">
        <v>73</v>
      </c>
      <c r="D69" s="46">
        <v>7725</v>
      </c>
      <c r="E69" s="46">
        <v>0</v>
      </c>
      <c r="F69" s="46">
        <v>0</v>
      </c>
      <c r="G69" s="46">
        <v>90000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97725</v>
      </c>
      <c r="O69" s="47">
        <f t="shared" ref="O69:O75" si="15">(N69/O$77)</f>
        <v>3.9693338748984566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6042365</v>
      </c>
      <c r="L70" s="46">
        <v>0</v>
      </c>
      <c r="M70" s="46">
        <v>0</v>
      </c>
      <c r="N70" s="46">
        <f t="shared" si="14"/>
        <v>6042365</v>
      </c>
      <c r="O70" s="47">
        <f t="shared" si="15"/>
        <v>245.42506092607636</v>
      </c>
      <c r="P70" s="9"/>
    </row>
    <row r="71" spans="1:119">
      <c r="A71" s="12"/>
      <c r="B71" s="25">
        <v>369.9</v>
      </c>
      <c r="C71" s="20" t="s">
        <v>75</v>
      </c>
      <c r="D71" s="46">
        <v>104416</v>
      </c>
      <c r="E71" s="46">
        <v>25370</v>
      </c>
      <c r="F71" s="46">
        <v>0</v>
      </c>
      <c r="G71" s="46">
        <v>0</v>
      </c>
      <c r="H71" s="46">
        <v>0</v>
      </c>
      <c r="I71" s="46">
        <v>205878</v>
      </c>
      <c r="J71" s="46">
        <v>0</v>
      </c>
      <c r="K71" s="46">
        <v>0</v>
      </c>
      <c r="L71" s="46">
        <v>0</v>
      </c>
      <c r="M71" s="46">
        <v>803584</v>
      </c>
      <c r="N71" s="46">
        <f t="shared" si="14"/>
        <v>1139248</v>
      </c>
      <c r="O71" s="47">
        <f t="shared" si="15"/>
        <v>46.273273761169783</v>
      </c>
      <c r="P71" s="9"/>
    </row>
    <row r="72" spans="1:119" ht="15.75">
      <c r="A72" s="29" t="s">
        <v>48</v>
      </c>
      <c r="B72" s="30"/>
      <c r="C72" s="31"/>
      <c r="D72" s="32">
        <f t="shared" ref="D72:M72" si="16">SUM(D73:D74)</f>
        <v>5730019</v>
      </c>
      <c r="E72" s="32">
        <f t="shared" si="16"/>
        <v>2430701</v>
      </c>
      <c r="F72" s="32">
        <f t="shared" si="16"/>
        <v>0</v>
      </c>
      <c r="G72" s="32">
        <f t="shared" si="16"/>
        <v>708929</v>
      </c>
      <c r="H72" s="32">
        <f t="shared" si="16"/>
        <v>0</v>
      </c>
      <c r="I72" s="32">
        <f t="shared" si="16"/>
        <v>3600000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12469649</v>
      </c>
      <c r="O72" s="45">
        <f t="shared" si="15"/>
        <v>506.48452477660436</v>
      </c>
      <c r="P72" s="9"/>
    </row>
    <row r="73" spans="1:119">
      <c r="A73" s="12"/>
      <c r="B73" s="25">
        <v>381</v>
      </c>
      <c r="C73" s="20" t="s">
        <v>76</v>
      </c>
      <c r="D73" s="46">
        <v>5730019</v>
      </c>
      <c r="E73" s="46">
        <v>2430701</v>
      </c>
      <c r="F73" s="46">
        <v>0</v>
      </c>
      <c r="G73" s="46">
        <v>708929</v>
      </c>
      <c r="H73" s="46">
        <v>0</v>
      </c>
      <c r="I73" s="46">
        <v>1600000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10469649</v>
      </c>
      <c r="O73" s="47">
        <f t="shared" si="15"/>
        <v>425.24975629569457</v>
      </c>
      <c r="P73" s="9"/>
    </row>
    <row r="74" spans="1:119" ht="15.75" thickBot="1">
      <c r="A74" s="12"/>
      <c r="B74" s="25">
        <v>389.8</v>
      </c>
      <c r="C74" s="20" t="s">
        <v>141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2000000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2000000</v>
      </c>
      <c r="O74" s="47">
        <f t="shared" si="15"/>
        <v>81.234768480909835</v>
      </c>
      <c r="P74" s="9"/>
    </row>
    <row r="75" spans="1:119" ht="16.5" thickBot="1">
      <c r="A75" s="14" t="s">
        <v>64</v>
      </c>
      <c r="B75" s="23"/>
      <c r="C75" s="22"/>
      <c r="D75" s="15">
        <f t="shared" ref="D75:M75" si="17">SUM(D5,D11,D16,D39,D58,D63,D72)</f>
        <v>43668310</v>
      </c>
      <c r="E75" s="15">
        <f t="shared" si="17"/>
        <v>8766079</v>
      </c>
      <c r="F75" s="15">
        <f t="shared" si="17"/>
        <v>0</v>
      </c>
      <c r="G75" s="15">
        <f t="shared" si="17"/>
        <v>8743651</v>
      </c>
      <c r="H75" s="15">
        <f t="shared" si="17"/>
        <v>0</v>
      </c>
      <c r="I75" s="15">
        <f t="shared" si="17"/>
        <v>41292180</v>
      </c>
      <c r="J75" s="15">
        <f t="shared" si="17"/>
        <v>8440799</v>
      </c>
      <c r="K75" s="15">
        <f t="shared" si="17"/>
        <v>19271646</v>
      </c>
      <c r="L75" s="15">
        <f t="shared" si="17"/>
        <v>0</v>
      </c>
      <c r="M75" s="15">
        <f t="shared" si="17"/>
        <v>12779673</v>
      </c>
      <c r="N75" s="15">
        <f>SUM(D75:M75)</f>
        <v>142962338</v>
      </c>
      <c r="O75" s="38">
        <f t="shared" si="15"/>
        <v>5806.7562144597887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142</v>
      </c>
      <c r="M77" s="48"/>
      <c r="N77" s="48"/>
      <c r="O77" s="43">
        <v>24620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2024-02-22T19:41:32Z</cp:lastPrinted>
  <dcterms:created xsi:type="dcterms:W3CDTF">2000-08-31T21:26:31Z</dcterms:created>
  <dcterms:modified xsi:type="dcterms:W3CDTF">2024-02-22T19:41:42Z</dcterms:modified>
</cp:coreProperties>
</file>