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'2008'!$A$1:$O$59</definedName>
    <definedName name="_xlnm.Print_Area" localSheetId="13">'2009'!$A$1:$O$58</definedName>
    <definedName name="_xlnm.Print_Area" localSheetId="12">'2010'!$A$1:$O$61</definedName>
    <definedName name="_xlnm.Print_Area" localSheetId="11">'2011'!$A$1:$O$55</definedName>
    <definedName name="_xlnm.Print_Area" localSheetId="10">'2012'!$A$1:$O$59</definedName>
    <definedName name="_xlnm.Print_Area" localSheetId="9">'2013'!$A$1:$O$54</definedName>
    <definedName name="_xlnm.Print_Area" localSheetId="8">'2014'!$A$1:$O$62</definedName>
    <definedName name="_xlnm.Print_Area" localSheetId="7">'2015'!$A$1:$O$58</definedName>
    <definedName name="_xlnm.Print_Area" localSheetId="6">'2016'!$A$1:$O$58</definedName>
    <definedName name="_xlnm.Print_Area" localSheetId="5">'2017'!$A$1:$O$58</definedName>
    <definedName name="_xlnm.Print_Area" localSheetId="4">'2018'!$A$1:$O$60</definedName>
    <definedName name="_xlnm.Print_Area" localSheetId="3">'2019'!$A$1:$O$54</definedName>
    <definedName name="_xlnm.Print_Area" localSheetId="2">'2020'!$A$1:$O$56</definedName>
    <definedName name="_xlnm.Print_Area" localSheetId="1">'2021'!$A$1:$P$55</definedName>
    <definedName name="_xlnm.Print_Area" localSheetId="0">'2022'!$A$1:$P$55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51" i="47" l="1"/>
  <c r="F51" i="47"/>
  <c r="G51" i="47"/>
  <c r="H51" i="47"/>
  <c r="I51" i="47"/>
  <c r="J51" i="47"/>
  <c r="K51" i="47"/>
  <c r="L51" i="47"/>
  <c r="M51" i="47"/>
  <c r="N51" i="47"/>
  <c r="D51" i="47"/>
  <c r="O50" i="47" l="1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N44" i="47"/>
  <c r="M44" i="47"/>
  <c r="L44" i="47"/>
  <c r="K44" i="47"/>
  <c r="J44" i="47"/>
  <c r="I44" i="47"/>
  <c r="H44" i="47"/>
  <c r="G44" i="47"/>
  <c r="F44" i="47"/>
  <c r="E44" i="47"/>
  <c r="D44" i="47"/>
  <c r="O43" i="47"/>
  <c r="P43" i="47" s="1"/>
  <c r="O42" i="47"/>
  <c r="P42" i="47" s="1"/>
  <c r="O41" i="47"/>
  <c r="P41" i="47" s="1"/>
  <c r="N40" i="47"/>
  <c r="M40" i="47"/>
  <c r="L40" i="47"/>
  <c r="K40" i="47"/>
  <c r="J40" i="47"/>
  <c r="I40" i="47"/>
  <c r="H40" i="47"/>
  <c r="G40" i="47"/>
  <c r="F40" i="47"/>
  <c r="E40" i="47"/>
  <c r="D40" i="47"/>
  <c r="O39" i="47"/>
  <c r="P39" i="47" s="1"/>
  <c r="O38" i="47"/>
  <c r="P38" i="47" s="1"/>
  <c r="O37" i="47"/>
  <c r="P37" i="47" s="1"/>
  <c r="O36" i="47"/>
  <c r="P36" i="47" s="1"/>
  <c r="N35" i="47"/>
  <c r="M35" i="47"/>
  <c r="L35" i="47"/>
  <c r="K35" i="47"/>
  <c r="J35" i="47"/>
  <c r="I35" i="47"/>
  <c r="H35" i="47"/>
  <c r="G35" i="47"/>
  <c r="F35" i="47"/>
  <c r="E35" i="47"/>
  <c r="D35" i="47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44" i="47" l="1"/>
  <c r="P44" i="47" s="1"/>
  <c r="O40" i="47"/>
  <c r="P40" i="47" s="1"/>
  <c r="O35" i="47"/>
  <c r="P35" i="47" s="1"/>
  <c r="O25" i="47"/>
  <c r="P25" i="47" s="1"/>
  <c r="O14" i="47"/>
  <c r="P14" i="47" s="1"/>
  <c r="O5" i="47"/>
  <c r="P5" i="47" s="1"/>
  <c r="N22" i="45"/>
  <c r="O22" i="45"/>
  <c r="O50" i="46"/>
  <c r="P50" i="46" s="1"/>
  <c r="N49" i="46"/>
  <c r="M49" i="46"/>
  <c r="L49" i="46"/>
  <c r="K49" i="46"/>
  <c r="J49" i="46"/>
  <c r="I49" i="46"/>
  <c r="H49" i="46"/>
  <c r="G49" i="46"/>
  <c r="F49" i="46"/>
  <c r="E49" i="46"/>
  <c r="D49" i="46"/>
  <c r="O48" i="46"/>
  <c r="P48" i="46" s="1"/>
  <c r="O47" i="46"/>
  <c r="P47" i="46"/>
  <c r="O46" i="46"/>
  <c r="P46" i="46"/>
  <c r="O45" i="46"/>
  <c r="P45" i="46"/>
  <c r="O44" i="46"/>
  <c r="P44" i="46" s="1"/>
  <c r="O43" i="46"/>
  <c r="P43" i="46"/>
  <c r="N42" i="46"/>
  <c r="M42" i="46"/>
  <c r="L42" i="46"/>
  <c r="K42" i="46"/>
  <c r="J42" i="46"/>
  <c r="I42" i="46"/>
  <c r="H42" i="46"/>
  <c r="G42" i="46"/>
  <c r="F42" i="46"/>
  <c r="E42" i="46"/>
  <c r="D42" i="46"/>
  <c r="O41" i="46"/>
  <c r="P41" i="46" s="1"/>
  <c r="O40" i="46"/>
  <c r="P40" i="46" s="1"/>
  <c r="N39" i="46"/>
  <c r="M39" i="46"/>
  <c r="L39" i="46"/>
  <c r="K39" i="46"/>
  <c r="J39" i="46"/>
  <c r="I39" i="46"/>
  <c r="H39" i="46"/>
  <c r="G39" i="46"/>
  <c r="F39" i="46"/>
  <c r="E39" i="46"/>
  <c r="D39" i="46"/>
  <c r="O38" i="46"/>
  <c r="P38" i="46"/>
  <c r="O37" i="46"/>
  <c r="P37" i="46"/>
  <c r="O36" i="46"/>
  <c r="P36" i="46"/>
  <c r="O35" i="46"/>
  <c r="P35" i="46" s="1"/>
  <c r="O34" i="46"/>
  <c r="P34" i="46"/>
  <c r="N33" i="46"/>
  <c r="M33" i="46"/>
  <c r="L33" i="46"/>
  <c r="K33" i="46"/>
  <c r="J33" i="46"/>
  <c r="I33" i="46"/>
  <c r="H33" i="46"/>
  <c r="G33" i="46"/>
  <c r="F33" i="46"/>
  <c r="E33" i="46"/>
  <c r="D33" i="46"/>
  <c r="O32" i="46"/>
  <c r="P32" i="46" s="1"/>
  <c r="O31" i="46"/>
  <c r="P31" i="46" s="1"/>
  <c r="O30" i="46"/>
  <c r="P30" i="46" s="1"/>
  <c r="O29" i="46"/>
  <c r="P29" i="46" s="1"/>
  <c r="O28" i="46"/>
  <c r="P28" i="46" s="1"/>
  <c r="O27" i="46"/>
  <c r="P27" i="46"/>
  <c r="O26" i="46"/>
  <c r="P26" i="46" s="1"/>
  <c r="N25" i="46"/>
  <c r="M25" i="46"/>
  <c r="L25" i="46"/>
  <c r="K25" i="46"/>
  <c r="J25" i="46"/>
  <c r="I25" i="46"/>
  <c r="H25" i="46"/>
  <c r="G25" i="46"/>
  <c r="F25" i="46"/>
  <c r="E25" i="46"/>
  <c r="D25" i="46"/>
  <c r="O24" i="46"/>
  <c r="P24" i="46" s="1"/>
  <c r="O23" i="46"/>
  <c r="P23" i="46"/>
  <c r="O22" i="46"/>
  <c r="P22" i="46"/>
  <c r="O21" i="46"/>
  <c r="P21" i="46"/>
  <c r="O20" i="46"/>
  <c r="P20" i="46" s="1"/>
  <c r="O19" i="46"/>
  <c r="P19" i="46"/>
  <c r="O18" i="46"/>
  <c r="P18" i="46" s="1"/>
  <c r="O17" i="46"/>
  <c r="P17" i="46"/>
  <c r="O16" i="46"/>
  <c r="P16" i="46"/>
  <c r="O15" i="46"/>
  <c r="P15" i="46"/>
  <c r="N14" i="46"/>
  <c r="M14" i="46"/>
  <c r="L14" i="46"/>
  <c r="K14" i="46"/>
  <c r="K51" i="46" s="1"/>
  <c r="J14" i="46"/>
  <c r="I14" i="46"/>
  <c r="H14" i="46"/>
  <c r="G14" i="46"/>
  <c r="F14" i="46"/>
  <c r="E14" i="46"/>
  <c r="D14" i="46"/>
  <c r="O13" i="46"/>
  <c r="P13" i="46" s="1"/>
  <c r="O12" i="46"/>
  <c r="P12" i="46"/>
  <c r="O11" i="46"/>
  <c r="P11" i="46" s="1"/>
  <c r="O10" i="46"/>
  <c r="P10" i="46" s="1"/>
  <c r="O9" i="46"/>
  <c r="P9" i="46" s="1"/>
  <c r="O8" i="46"/>
  <c r="P8" i="46" s="1"/>
  <c r="O7" i="46"/>
  <c r="P7" i="46" s="1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51" i="45"/>
  <c r="O51" i="45"/>
  <c r="N50" i="45"/>
  <c r="O50" i="45" s="1"/>
  <c r="N49" i="45"/>
  <c r="O49" i="45"/>
  <c r="N48" i="45"/>
  <c r="O48" i="45"/>
  <c r="N47" i="45"/>
  <c r="O47" i="45"/>
  <c r="N46" i="45"/>
  <c r="O46" i="45" s="1"/>
  <c r="N45" i="45"/>
  <c r="O45" i="45"/>
  <c r="M44" i="45"/>
  <c r="L44" i="45"/>
  <c r="K44" i="45"/>
  <c r="J44" i="45"/>
  <c r="I44" i="45"/>
  <c r="H44" i="45"/>
  <c r="G44" i="45"/>
  <c r="F44" i="45"/>
  <c r="E44" i="45"/>
  <c r="D44" i="45"/>
  <c r="N43" i="45"/>
  <c r="O43" i="45"/>
  <c r="N42" i="45"/>
  <c r="O42" i="45"/>
  <c r="N41" i="45"/>
  <c r="O41" i="45"/>
  <c r="M40" i="45"/>
  <c r="L40" i="45"/>
  <c r="K40" i="45"/>
  <c r="J40" i="45"/>
  <c r="I40" i="45"/>
  <c r="H40" i="45"/>
  <c r="G40" i="45"/>
  <c r="F40" i="45"/>
  <c r="E40" i="45"/>
  <c r="D40" i="45"/>
  <c r="N40" i="45" s="1"/>
  <c r="O40" i="45" s="1"/>
  <c r="N39" i="45"/>
  <c r="O39" i="45"/>
  <c r="N38" i="45"/>
  <c r="O38" i="45"/>
  <c r="N37" i="45"/>
  <c r="O37" i="45" s="1"/>
  <c r="N36" i="45"/>
  <c r="O36" i="45"/>
  <c r="N35" i="45"/>
  <c r="O35" i="45"/>
  <c r="M34" i="45"/>
  <c r="L34" i="45"/>
  <c r="L52" i="45" s="1"/>
  <c r="K34" i="45"/>
  <c r="J34" i="45"/>
  <c r="I34" i="45"/>
  <c r="H34" i="45"/>
  <c r="G34" i="45"/>
  <c r="F34" i="45"/>
  <c r="E34" i="45"/>
  <c r="D34" i="45"/>
  <c r="N33" i="45"/>
  <c r="O33" i="45"/>
  <c r="N32" i="45"/>
  <c r="O32" i="45"/>
  <c r="N31" i="45"/>
  <c r="O31" i="45"/>
  <c r="N30" i="45"/>
  <c r="O30" i="45"/>
  <c r="N29" i="45"/>
  <c r="O29" i="45" s="1"/>
  <c r="N28" i="45"/>
  <c r="O28" i="45"/>
  <c r="N27" i="45"/>
  <c r="O27" i="45"/>
  <c r="N26" i="45"/>
  <c r="O26" i="45"/>
  <c r="M25" i="45"/>
  <c r="L25" i="45"/>
  <c r="K25" i="45"/>
  <c r="J25" i="45"/>
  <c r="I25" i="45"/>
  <c r="H25" i="45"/>
  <c r="G25" i="45"/>
  <c r="F25" i="45"/>
  <c r="E25" i="45"/>
  <c r="D25" i="45"/>
  <c r="N24" i="45"/>
  <c r="O24" i="45"/>
  <c r="N23" i="45"/>
  <c r="O23" i="45"/>
  <c r="N21" i="45"/>
  <c r="O21" i="45" s="1"/>
  <c r="N20" i="45"/>
  <c r="O20" i="45"/>
  <c r="N19" i="45"/>
  <c r="O19" i="45"/>
  <c r="N18" i="45"/>
  <c r="O18" i="45"/>
  <c r="N17" i="45"/>
  <c r="O17" i="45"/>
  <c r="N16" i="45"/>
  <c r="O16" i="45"/>
  <c r="N15" i="45"/>
  <c r="O15" i="45" s="1"/>
  <c r="M14" i="45"/>
  <c r="M52" i="45"/>
  <c r="L14" i="45"/>
  <c r="K14" i="45"/>
  <c r="J14" i="45"/>
  <c r="J52" i="45" s="1"/>
  <c r="I14" i="45"/>
  <c r="H14" i="45"/>
  <c r="G14" i="45"/>
  <c r="F14" i="45"/>
  <c r="E14" i="45"/>
  <c r="D14" i="45"/>
  <c r="N13" i="45"/>
  <c r="O13" i="45" s="1"/>
  <c r="N12" i="45"/>
  <c r="O12" i="45" s="1"/>
  <c r="N11" i="45"/>
  <c r="O11" i="45" s="1"/>
  <c r="N10" i="45"/>
  <c r="O10" i="45" s="1"/>
  <c r="N9" i="45"/>
  <c r="O9" i="45"/>
  <c r="N8" i="45"/>
  <c r="O8" i="45" s="1"/>
  <c r="N7" i="45"/>
  <c r="O7" i="45" s="1"/>
  <c r="N6" i="45"/>
  <c r="O6" i="45" s="1"/>
  <c r="M5" i="45"/>
  <c r="L5" i="45"/>
  <c r="K5" i="45"/>
  <c r="K52" i="45" s="1"/>
  <c r="J5" i="45"/>
  <c r="I5" i="45"/>
  <c r="H5" i="45"/>
  <c r="H52" i="45"/>
  <c r="G5" i="45"/>
  <c r="G52" i="45"/>
  <c r="F5" i="45"/>
  <c r="E5" i="45"/>
  <c r="E52" i="45" s="1"/>
  <c r="D5" i="45"/>
  <c r="D52" i="45" s="1"/>
  <c r="G50" i="44"/>
  <c r="N49" i="44"/>
  <c r="O49" i="44" s="1"/>
  <c r="N48" i="44"/>
  <c r="O48" i="44"/>
  <c r="N47" i="44"/>
  <c r="O47" i="44" s="1"/>
  <c r="N46" i="44"/>
  <c r="O46" i="44" s="1"/>
  <c r="N45" i="44"/>
  <c r="O45" i="44" s="1"/>
  <c r="N44" i="44"/>
  <c r="O44" i="44" s="1"/>
  <c r="M43" i="44"/>
  <c r="L43" i="44"/>
  <c r="K43" i="44"/>
  <c r="J43" i="44"/>
  <c r="I43" i="44"/>
  <c r="H43" i="44"/>
  <c r="G43" i="44"/>
  <c r="F43" i="44"/>
  <c r="E43" i="44"/>
  <c r="D43" i="44"/>
  <c r="N42" i="44"/>
  <c r="O42" i="44" s="1"/>
  <c r="N41" i="44"/>
  <c r="O41" i="44" s="1"/>
  <c r="N40" i="44"/>
  <c r="O40" i="44"/>
  <c r="M39" i="44"/>
  <c r="L39" i="44"/>
  <c r="K39" i="44"/>
  <c r="J39" i="44"/>
  <c r="I39" i="44"/>
  <c r="H39" i="44"/>
  <c r="G39" i="44"/>
  <c r="F39" i="44"/>
  <c r="E39" i="44"/>
  <c r="D39" i="44"/>
  <c r="N38" i="44"/>
  <c r="O38" i="44"/>
  <c r="N37" i="44"/>
  <c r="O37" i="44" s="1"/>
  <c r="N36" i="44"/>
  <c r="O36" i="44" s="1"/>
  <c r="N35" i="44"/>
  <c r="O35" i="44" s="1"/>
  <c r="N34" i="44"/>
  <c r="O34" i="44" s="1"/>
  <c r="M33" i="44"/>
  <c r="L33" i="44"/>
  <c r="K33" i="44"/>
  <c r="J33" i="44"/>
  <c r="I33" i="44"/>
  <c r="H33" i="44"/>
  <c r="G33" i="44"/>
  <c r="F33" i="44"/>
  <c r="E33" i="44"/>
  <c r="D33" i="44"/>
  <c r="N32" i="44"/>
  <c r="O32" i="44" s="1"/>
  <c r="N31" i="44"/>
  <c r="O31" i="44" s="1"/>
  <c r="N30" i="44"/>
  <c r="O30" i="44"/>
  <c r="N29" i="44"/>
  <c r="O29" i="44" s="1"/>
  <c r="N28" i="44"/>
  <c r="O28" i="44" s="1"/>
  <c r="N27" i="44"/>
  <c r="O27" i="44" s="1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4" i="44"/>
  <c r="O24" i="44" s="1"/>
  <c r="N23" i="44"/>
  <c r="O23" i="44" s="1"/>
  <c r="N22" i="44"/>
  <c r="O22" i="44"/>
  <c r="N21" i="44"/>
  <c r="O21" i="44" s="1"/>
  <c r="N20" i="44"/>
  <c r="O20" i="44" s="1"/>
  <c r="N19" i="44"/>
  <c r="O19" i="44" s="1"/>
  <c r="N18" i="44"/>
  <c r="O18" i="44" s="1"/>
  <c r="N17" i="44"/>
  <c r="O17" i="44" s="1"/>
  <c r="N16" i="44"/>
  <c r="O16" i="44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 s="1"/>
  <c r="N11" i="44"/>
  <c r="O11" i="44" s="1"/>
  <c r="N10" i="44"/>
  <c r="O10" i="44" s="1"/>
  <c r="N9" i="44"/>
  <c r="O9" i="44" s="1"/>
  <c r="N8" i="44"/>
  <c r="O8" i="44"/>
  <c r="N7" i="44"/>
  <c r="O7" i="44" s="1"/>
  <c r="N6" i="44"/>
  <c r="O6" i="44" s="1"/>
  <c r="M5" i="44"/>
  <c r="M50" i="44" s="1"/>
  <c r="L5" i="44"/>
  <c r="L50" i="44" s="1"/>
  <c r="K5" i="44"/>
  <c r="K50" i="44" s="1"/>
  <c r="J5" i="44"/>
  <c r="J50" i="44" s="1"/>
  <c r="I5" i="44"/>
  <c r="I50" i="44" s="1"/>
  <c r="H5" i="44"/>
  <c r="H50" i="44" s="1"/>
  <c r="G5" i="44"/>
  <c r="F5" i="44"/>
  <c r="F50" i="44" s="1"/>
  <c r="E5" i="44"/>
  <c r="E50" i="44" s="1"/>
  <c r="N50" i="44" s="1"/>
  <c r="O50" i="44" s="1"/>
  <c r="D5" i="44"/>
  <c r="D50" i="44" s="1"/>
  <c r="N55" i="43"/>
  <c r="O55" i="43" s="1"/>
  <c r="N54" i="43"/>
  <c r="O54" i="43" s="1"/>
  <c r="N53" i="43"/>
  <c r="O53" i="43" s="1"/>
  <c r="N52" i="43"/>
  <c r="O52" i="43" s="1"/>
  <c r="N51" i="43"/>
  <c r="O51" i="43" s="1"/>
  <c r="N50" i="43"/>
  <c r="O50" i="43" s="1"/>
  <c r="N49" i="43"/>
  <c r="O49" i="43" s="1"/>
  <c r="M48" i="43"/>
  <c r="L48" i="43"/>
  <c r="K48" i="43"/>
  <c r="J48" i="43"/>
  <c r="I48" i="43"/>
  <c r="H48" i="43"/>
  <c r="G48" i="43"/>
  <c r="F48" i="43"/>
  <c r="E48" i="43"/>
  <c r="D48" i="43"/>
  <c r="N47" i="43"/>
  <c r="O47" i="43" s="1"/>
  <c r="N46" i="43"/>
  <c r="O46" i="43" s="1"/>
  <c r="N45" i="43"/>
  <c r="O45" i="43" s="1"/>
  <c r="M44" i="43"/>
  <c r="L44" i="43"/>
  <c r="K44" i="43"/>
  <c r="J44" i="43"/>
  <c r="I44" i="43"/>
  <c r="H44" i="43"/>
  <c r="G44" i="43"/>
  <c r="F44" i="43"/>
  <c r="E44" i="43"/>
  <c r="D44" i="43"/>
  <c r="N43" i="43"/>
  <c r="O43" i="43" s="1"/>
  <c r="N42" i="43"/>
  <c r="O42" i="43" s="1"/>
  <c r="N41" i="43"/>
  <c r="O41" i="43" s="1"/>
  <c r="N40" i="43"/>
  <c r="O40" i="43" s="1"/>
  <c r="N39" i="43"/>
  <c r="O39" i="43" s="1"/>
  <c r="N38" i="43"/>
  <c r="O38" i="43" s="1"/>
  <c r="N37" i="43"/>
  <c r="O37" i="43" s="1"/>
  <c r="N36" i="43"/>
  <c r="O36" i="43" s="1"/>
  <c r="N35" i="43"/>
  <c r="O35" i="43" s="1"/>
  <c r="M34" i="43"/>
  <c r="L34" i="43"/>
  <c r="K34" i="43"/>
  <c r="J34" i="43"/>
  <c r="I34" i="43"/>
  <c r="H34" i="43"/>
  <c r="G34" i="43"/>
  <c r="F34" i="43"/>
  <c r="E34" i="43"/>
  <c r="D34" i="43"/>
  <c r="N33" i="43"/>
  <c r="O33" i="43" s="1"/>
  <c r="N32" i="43"/>
  <c r="O32" i="43" s="1"/>
  <c r="N31" i="43"/>
  <c r="O31" i="43" s="1"/>
  <c r="N30" i="43"/>
  <c r="O30" i="43" s="1"/>
  <c r="N29" i="43"/>
  <c r="O29" i="43" s="1"/>
  <c r="N28" i="43"/>
  <c r="O28" i="43" s="1"/>
  <c r="N27" i="43"/>
  <c r="O27" i="43" s="1"/>
  <c r="N26" i="43"/>
  <c r="O26" i="43" s="1"/>
  <c r="M25" i="43"/>
  <c r="L25" i="43"/>
  <c r="K25" i="43"/>
  <c r="J25" i="43"/>
  <c r="I25" i="43"/>
  <c r="H25" i="43"/>
  <c r="G25" i="43"/>
  <c r="F25" i="43"/>
  <c r="E25" i="43"/>
  <c r="D25" i="43"/>
  <c r="N24" i="43"/>
  <c r="O24" i="43" s="1"/>
  <c r="N23" i="43"/>
  <c r="O23" i="43" s="1"/>
  <c r="N22" i="43"/>
  <c r="O22" i="43" s="1"/>
  <c r="N21" i="43"/>
  <c r="O21" i="43" s="1"/>
  <c r="N20" i="43"/>
  <c r="O20" i="43" s="1"/>
  <c r="N19" i="43"/>
  <c r="O19" i="43" s="1"/>
  <c r="N18" i="43"/>
  <c r="O18" i="43" s="1"/>
  <c r="N17" i="43"/>
  <c r="O17" i="43" s="1"/>
  <c r="N16" i="43"/>
  <c r="O16" i="43" s="1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L56" i="43" s="1"/>
  <c r="K5" i="43"/>
  <c r="K56" i="43" s="1"/>
  <c r="J5" i="43"/>
  <c r="J56" i="43" s="1"/>
  <c r="I5" i="43"/>
  <c r="I56" i="43" s="1"/>
  <c r="H5" i="43"/>
  <c r="H56" i="43" s="1"/>
  <c r="G5" i="43"/>
  <c r="G56" i="43" s="1"/>
  <c r="F5" i="43"/>
  <c r="F56" i="43" s="1"/>
  <c r="E5" i="43"/>
  <c r="E56" i="43" s="1"/>
  <c r="D5" i="43"/>
  <c r="D56" i="43" s="1"/>
  <c r="K54" i="42"/>
  <c r="N53" i="42"/>
  <c r="O53" i="42" s="1"/>
  <c r="N52" i="42"/>
  <c r="O52" i="42" s="1"/>
  <c r="N51" i="42"/>
  <c r="O51" i="42" s="1"/>
  <c r="N50" i="42"/>
  <c r="O50" i="42" s="1"/>
  <c r="N49" i="42"/>
  <c r="O49" i="42" s="1"/>
  <c r="N48" i="42"/>
  <c r="O48" i="42" s="1"/>
  <c r="M47" i="42"/>
  <c r="L47" i="42"/>
  <c r="K47" i="42"/>
  <c r="J47" i="42"/>
  <c r="I47" i="42"/>
  <c r="H47" i="42"/>
  <c r="G47" i="42"/>
  <c r="F47" i="42"/>
  <c r="E47" i="42"/>
  <c r="D47" i="42"/>
  <c r="N46" i="42"/>
  <c r="O46" i="42" s="1"/>
  <c r="N45" i="42"/>
  <c r="O45" i="42" s="1"/>
  <c r="N44" i="42"/>
  <c r="O44" i="42" s="1"/>
  <c r="M43" i="42"/>
  <c r="L43" i="42"/>
  <c r="K43" i="42"/>
  <c r="J43" i="42"/>
  <c r="I43" i="42"/>
  <c r="H43" i="42"/>
  <c r="G43" i="42"/>
  <c r="F43" i="42"/>
  <c r="E43" i="42"/>
  <c r="D43" i="42"/>
  <c r="N42" i="42"/>
  <c r="O42" i="42" s="1"/>
  <c r="N41" i="42"/>
  <c r="O41" i="42" s="1"/>
  <c r="N40" i="42"/>
  <c r="O40" i="42" s="1"/>
  <c r="N39" i="42"/>
  <c r="O39" i="42" s="1"/>
  <c r="N38" i="42"/>
  <c r="O38" i="42" s="1"/>
  <c r="N37" i="42"/>
  <c r="O37" i="42" s="1"/>
  <c r="N36" i="42"/>
  <c r="O36" i="42" s="1"/>
  <c r="N35" i="42"/>
  <c r="O35" i="42" s="1"/>
  <c r="N34" i="42"/>
  <c r="O34" i="42" s="1"/>
  <c r="M33" i="42"/>
  <c r="L33" i="42"/>
  <c r="K33" i="42"/>
  <c r="J33" i="42"/>
  <c r="I33" i="42"/>
  <c r="H33" i="42"/>
  <c r="G33" i="42"/>
  <c r="F33" i="42"/>
  <c r="E33" i="42"/>
  <c r="D33" i="42"/>
  <c r="N32" i="42"/>
  <c r="O32" i="42" s="1"/>
  <c r="N31" i="42"/>
  <c r="O31" i="42" s="1"/>
  <c r="N30" i="42"/>
  <c r="O30" i="42" s="1"/>
  <c r="N29" i="42"/>
  <c r="O29" i="42" s="1"/>
  <c r="N28" i="42"/>
  <c r="O28" i="42" s="1"/>
  <c r="N27" i="42"/>
  <c r="O27" i="42" s="1"/>
  <c r="N26" i="42"/>
  <c r="O26" i="42" s="1"/>
  <c r="M25" i="42"/>
  <c r="L25" i="42"/>
  <c r="K25" i="42"/>
  <c r="J25" i="42"/>
  <c r="I25" i="42"/>
  <c r="H25" i="42"/>
  <c r="G25" i="42"/>
  <c r="F25" i="42"/>
  <c r="E25" i="42"/>
  <c r="D25" i="42"/>
  <c r="N24" i="42"/>
  <c r="O24" i="42" s="1"/>
  <c r="N23" i="42"/>
  <c r="O23" i="42" s="1"/>
  <c r="N22" i="42"/>
  <c r="O22" i="42" s="1"/>
  <c r="N21" i="42"/>
  <c r="O21" i="42" s="1"/>
  <c r="N20" i="42"/>
  <c r="O20" i="42" s="1"/>
  <c r="N19" i="42"/>
  <c r="O19" i="42" s="1"/>
  <c r="N18" i="42"/>
  <c r="O18" i="42" s="1"/>
  <c r="N17" i="42"/>
  <c r="O17" i="42" s="1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L54" i="42" s="1"/>
  <c r="K5" i="42"/>
  <c r="J5" i="42"/>
  <c r="J54" i="42" s="1"/>
  <c r="I5" i="42"/>
  <c r="H5" i="42"/>
  <c r="H54" i="42" s="1"/>
  <c r="G5" i="42"/>
  <c r="F5" i="42"/>
  <c r="F54" i="42" s="1"/>
  <c r="E5" i="42"/>
  <c r="D5" i="42"/>
  <c r="D54" i="42" s="1"/>
  <c r="N53" i="41"/>
  <c r="O53" i="41" s="1"/>
  <c r="N52" i="41"/>
  <c r="O52" i="41" s="1"/>
  <c r="N51" i="41"/>
  <c r="O51" i="41" s="1"/>
  <c r="N50" i="41"/>
  <c r="O50" i="41" s="1"/>
  <c r="N49" i="41"/>
  <c r="O49" i="41" s="1"/>
  <c r="N48" i="41"/>
  <c r="O48" i="41" s="1"/>
  <c r="N47" i="41"/>
  <c r="O47" i="41" s="1"/>
  <c r="M46" i="41"/>
  <c r="L46" i="41"/>
  <c r="K46" i="41"/>
  <c r="J46" i="41"/>
  <c r="I46" i="41"/>
  <c r="H46" i="41"/>
  <c r="G46" i="41"/>
  <c r="F46" i="41"/>
  <c r="E46" i="41"/>
  <c r="D46" i="41"/>
  <c r="N45" i="41"/>
  <c r="O45" i="41" s="1"/>
  <c r="N44" i="41"/>
  <c r="O44" i="41" s="1"/>
  <c r="N43" i="41"/>
  <c r="O43" i="41" s="1"/>
  <c r="M42" i="41"/>
  <c r="L42" i="41"/>
  <c r="K42" i="41"/>
  <c r="K54" i="41" s="1"/>
  <c r="N54" i="41" s="1"/>
  <c r="O54" i="41" s="1"/>
  <c r="J42" i="41"/>
  <c r="I42" i="41"/>
  <c r="H42" i="41"/>
  <c r="G42" i="41"/>
  <c r="F42" i="41"/>
  <c r="E42" i="41"/>
  <c r="D42" i="41"/>
  <c r="N41" i="41"/>
  <c r="O41" i="41" s="1"/>
  <c r="N40" i="41"/>
  <c r="O40" i="41" s="1"/>
  <c r="N39" i="41"/>
  <c r="O39" i="41" s="1"/>
  <c r="N38" i="41"/>
  <c r="O38" i="41" s="1"/>
  <c r="N37" i="41"/>
  <c r="O37" i="41" s="1"/>
  <c r="N36" i="41"/>
  <c r="O36" i="41" s="1"/>
  <c r="N35" i="41"/>
  <c r="O35" i="41" s="1"/>
  <c r="N34" i="41"/>
  <c r="O34" i="41" s="1"/>
  <c r="N33" i="41"/>
  <c r="O33" i="41" s="1"/>
  <c r="M32" i="41"/>
  <c r="L32" i="41"/>
  <c r="K32" i="41"/>
  <c r="J32" i="41"/>
  <c r="I32" i="41"/>
  <c r="H32" i="41"/>
  <c r="G32" i="41"/>
  <c r="F32" i="41"/>
  <c r="E32" i="41"/>
  <c r="D32" i="41"/>
  <c r="N31" i="41"/>
  <c r="O31" i="41" s="1"/>
  <c r="N30" i="41"/>
  <c r="O30" i="41" s="1"/>
  <c r="N29" i="41"/>
  <c r="O29" i="41" s="1"/>
  <c r="N28" i="41"/>
  <c r="O28" i="41" s="1"/>
  <c r="N27" i="41"/>
  <c r="O27" i="41" s="1"/>
  <c r="N26" i="41"/>
  <c r="O26" i="41" s="1"/>
  <c r="N25" i="41"/>
  <c r="O25" i="41" s="1"/>
  <c r="M24" i="41"/>
  <c r="L24" i="41"/>
  <c r="K24" i="41"/>
  <c r="J24" i="41"/>
  <c r="I24" i="41"/>
  <c r="H24" i="41"/>
  <c r="G24" i="41"/>
  <c r="F24" i="41"/>
  <c r="E24" i="41"/>
  <c r="D24" i="41"/>
  <c r="N23" i="41"/>
  <c r="O23" i="41" s="1"/>
  <c r="N22" i="41"/>
  <c r="O22" i="41"/>
  <c r="N21" i="41"/>
  <c r="O21" i="41" s="1"/>
  <c r="N20" i="41"/>
  <c r="O20" i="41" s="1"/>
  <c r="N19" i="41"/>
  <c r="O19" i="41" s="1"/>
  <c r="N18" i="41"/>
  <c r="O18" i="41" s="1"/>
  <c r="N17" i="41"/>
  <c r="O17" i="41" s="1"/>
  <c r="N16" i="41"/>
  <c r="O16" i="4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 s="1"/>
  <c r="N11" i="41"/>
  <c r="O11" i="41" s="1"/>
  <c r="N10" i="41"/>
  <c r="O10" i="41" s="1"/>
  <c r="N9" i="41"/>
  <c r="O9" i="41" s="1"/>
  <c r="N8" i="41"/>
  <c r="O8" i="41"/>
  <c r="N7" i="41"/>
  <c r="O7" i="41" s="1"/>
  <c r="N6" i="41"/>
  <c r="O6" i="41" s="1"/>
  <c r="M5" i="41"/>
  <c r="M54" i="41" s="1"/>
  <c r="L5" i="41"/>
  <c r="L54" i="41" s="1"/>
  <c r="K5" i="41"/>
  <c r="J5" i="41"/>
  <c r="J54" i="41" s="1"/>
  <c r="I5" i="41"/>
  <c r="I54" i="41" s="1"/>
  <c r="H5" i="41"/>
  <c r="H54" i="41" s="1"/>
  <c r="G5" i="41"/>
  <c r="G54" i="41" s="1"/>
  <c r="F5" i="41"/>
  <c r="F54" i="41" s="1"/>
  <c r="E5" i="41"/>
  <c r="E54" i="41" s="1"/>
  <c r="D5" i="41"/>
  <c r="D54" i="41" s="1"/>
  <c r="N53" i="40"/>
  <c r="O53" i="40" s="1"/>
  <c r="M52" i="40"/>
  <c r="L52" i="40"/>
  <c r="K52" i="40"/>
  <c r="J52" i="40"/>
  <c r="I52" i="40"/>
  <c r="H52" i="40"/>
  <c r="G52" i="40"/>
  <c r="F52" i="40"/>
  <c r="E52" i="40"/>
  <c r="D52" i="40"/>
  <c r="N51" i="40"/>
  <c r="O51" i="40" s="1"/>
  <c r="N50" i="40"/>
  <c r="O50" i="40" s="1"/>
  <c r="N49" i="40"/>
  <c r="O49" i="40" s="1"/>
  <c r="N48" i="40"/>
  <c r="O48" i="40" s="1"/>
  <c r="N47" i="40"/>
  <c r="O47" i="40"/>
  <c r="N46" i="40"/>
  <c r="O46" i="40" s="1"/>
  <c r="M45" i="40"/>
  <c r="L45" i="40"/>
  <c r="K45" i="40"/>
  <c r="J45" i="40"/>
  <c r="I45" i="40"/>
  <c r="H45" i="40"/>
  <c r="G45" i="40"/>
  <c r="F45" i="40"/>
  <c r="E45" i="40"/>
  <c r="D45" i="40"/>
  <c r="N44" i="40"/>
  <c r="O44" i="40" s="1"/>
  <c r="N43" i="40"/>
  <c r="O43" i="40" s="1"/>
  <c r="N42" i="40"/>
  <c r="O42" i="40" s="1"/>
  <c r="M41" i="40"/>
  <c r="L41" i="40"/>
  <c r="K41" i="40"/>
  <c r="J41" i="40"/>
  <c r="I41" i="40"/>
  <c r="H41" i="40"/>
  <c r="G41" i="40"/>
  <c r="F41" i="40"/>
  <c r="E41" i="40"/>
  <c r="D41" i="40"/>
  <c r="N40" i="40"/>
  <c r="O40" i="40" s="1"/>
  <c r="N39" i="40"/>
  <c r="O39" i="40" s="1"/>
  <c r="N38" i="40"/>
  <c r="O38" i="40" s="1"/>
  <c r="N37" i="40"/>
  <c r="O37" i="40" s="1"/>
  <c r="N36" i="40"/>
  <c r="O36" i="40" s="1"/>
  <c r="N35" i="40"/>
  <c r="O35" i="40" s="1"/>
  <c r="N34" i="40"/>
  <c r="O34" i="40" s="1"/>
  <c r="N33" i="40"/>
  <c r="O33" i="40" s="1"/>
  <c r="M32" i="40"/>
  <c r="L32" i="40"/>
  <c r="K32" i="40"/>
  <c r="J32" i="40"/>
  <c r="I32" i="40"/>
  <c r="H32" i="40"/>
  <c r="G32" i="40"/>
  <c r="F32" i="40"/>
  <c r="E32" i="40"/>
  <c r="D32" i="40"/>
  <c r="N31" i="40"/>
  <c r="O31" i="40" s="1"/>
  <c r="N30" i="40"/>
  <c r="O30" i="40" s="1"/>
  <c r="N29" i="40"/>
  <c r="O29" i="40" s="1"/>
  <c r="N28" i="40"/>
  <c r="O28" i="40" s="1"/>
  <c r="N27" i="40"/>
  <c r="O27" i="40" s="1"/>
  <c r="N26" i="40"/>
  <c r="O26" i="40" s="1"/>
  <c r="N25" i="40"/>
  <c r="O25" i="40" s="1"/>
  <c r="M24" i="40"/>
  <c r="N24" i="40" s="1"/>
  <c r="O24" i="40" s="1"/>
  <c r="L24" i="40"/>
  <c r="K24" i="40"/>
  <c r="J24" i="40"/>
  <c r="I24" i="40"/>
  <c r="H24" i="40"/>
  <c r="G24" i="40"/>
  <c r="F24" i="40"/>
  <c r="E24" i="40"/>
  <c r="D24" i="40"/>
  <c r="N23" i="40"/>
  <c r="O23" i="40" s="1"/>
  <c r="N22" i="40"/>
  <c r="O22" i="40" s="1"/>
  <c r="N21" i="40"/>
  <c r="O21" i="40" s="1"/>
  <c r="N20" i="40"/>
  <c r="O20" i="40" s="1"/>
  <c r="N19" i="40"/>
  <c r="O19" i="40" s="1"/>
  <c r="N18" i="40"/>
  <c r="O18" i="40" s="1"/>
  <c r="N17" i="40"/>
  <c r="O17" i="40" s="1"/>
  <c r="N16" i="40"/>
  <c r="O16" i="40" s="1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3" i="40"/>
  <c r="O13" i="40" s="1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57" i="39"/>
  <c r="O57" i="39" s="1"/>
  <c r="M56" i="39"/>
  <c r="L56" i="39"/>
  <c r="K56" i="39"/>
  <c r="J56" i="39"/>
  <c r="I56" i="39"/>
  <c r="H56" i="39"/>
  <c r="G56" i="39"/>
  <c r="F56" i="39"/>
  <c r="E56" i="39"/>
  <c r="D56" i="39"/>
  <c r="N55" i="39"/>
  <c r="O55" i="39" s="1"/>
  <c r="N54" i="39"/>
  <c r="O54" i="39" s="1"/>
  <c r="N53" i="39"/>
  <c r="O53" i="39" s="1"/>
  <c r="N52" i="39"/>
  <c r="O52" i="39" s="1"/>
  <c r="N51" i="39"/>
  <c r="O51" i="39" s="1"/>
  <c r="N50" i="39"/>
  <c r="O50" i="39" s="1"/>
  <c r="N49" i="39"/>
  <c r="O49" i="39" s="1"/>
  <c r="M48" i="39"/>
  <c r="L48" i="39"/>
  <c r="K48" i="39"/>
  <c r="J48" i="39"/>
  <c r="I48" i="39"/>
  <c r="H48" i="39"/>
  <c r="G48" i="39"/>
  <c r="F48" i="39"/>
  <c r="E48" i="39"/>
  <c r="D48" i="39"/>
  <c r="N47" i="39"/>
  <c r="O47" i="39" s="1"/>
  <c r="N46" i="39"/>
  <c r="O46" i="39" s="1"/>
  <c r="N45" i="39"/>
  <c r="O45" i="39" s="1"/>
  <c r="M44" i="39"/>
  <c r="L44" i="39"/>
  <c r="K44" i="39"/>
  <c r="K58" i="39" s="1"/>
  <c r="J44" i="39"/>
  <c r="I44" i="39"/>
  <c r="H44" i="39"/>
  <c r="G44" i="39"/>
  <c r="F44" i="39"/>
  <c r="E44" i="39"/>
  <c r="D44" i="39"/>
  <c r="N43" i="39"/>
  <c r="O43" i="39" s="1"/>
  <c r="N42" i="39"/>
  <c r="O42" i="39" s="1"/>
  <c r="N41" i="39"/>
  <c r="O41" i="39" s="1"/>
  <c r="N40" i="39"/>
  <c r="O40" i="39" s="1"/>
  <c r="N39" i="39"/>
  <c r="O39" i="39" s="1"/>
  <c r="N38" i="39"/>
  <c r="O38" i="39" s="1"/>
  <c r="N37" i="39"/>
  <c r="O37" i="39" s="1"/>
  <c r="N36" i="39"/>
  <c r="O36" i="39" s="1"/>
  <c r="N35" i="39"/>
  <c r="O35" i="39" s="1"/>
  <c r="M34" i="39"/>
  <c r="L34" i="39"/>
  <c r="K34" i="39"/>
  <c r="J34" i="39"/>
  <c r="I34" i="39"/>
  <c r="H34" i="39"/>
  <c r="G34" i="39"/>
  <c r="F34" i="39"/>
  <c r="E34" i="39"/>
  <c r="D34" i="39"/>
  <c r="N33" i="39"/>
  <c r="O33" i="39" s="1"/>
  <c r="N32" i="39"/>
  <c r="O32" i="39" s="1"/>
  <c r="N31" i="39"/>
  <c r="O31" i="39" s="1"/>
  <c r="N30" i="39"/>
  <c r="O30" i="39" s="1"/>
  <c r="N29" i="39"/>
  <c r="O29" i="39" s="1"/>
  <c r="N28" i="39"/>
  <c r="O28" i="39" s="1"/>
  <c r="N27" i="39"/>
  <c r="O27" i="39" s="1"/>
  <c r="N26" i="39"/>
  <c r="O26" i="39" s="1"/>
  <c r="N25" i="39"/>
  <c r="O25" i="39" s="1"/>
  <c r="M24" i="39"/>
  <c r="L24" i="39"/>
  <c r="K24" i="39"/>
  <c r="J24" i="39"/>
  <c r="I24" i="39"/>
  <c r="H24" i="39"/>
  <c r="G24" i="39"/>
  <c r="F24" i="39"/>
  <c r="E24" i="39"/>
  <c r="D24" i="39"/>
  <c r="N23" i="39"/>
  <c r="O23" i="39" s="1"/>
  <c r="N22" i="39"/>
  <c r="O22" i="39" s="1"/>
  <c r="N21" i="39"/>
  <c r="O21" i="39" s="1"/>
  <c r="N20" i="39"/>
  <c r="O20" i="39" s="1"/>
  <c r="N19" i="39"/>
  <c r="O19" i="39" s="1"/>
  <c r="N18" i="39"/>
  <c r="O18" i="39" s="1"/>
  <c r="N17" i="39"/>
  <c r="O17" i="39" s="1"/>
  <c r="N16" i="39"/>
  <c r="O16" i="39" s="1"/>
  <c r="N15" i="39"/>
  <c r="O15" i="39" s="1"/>
  <c r="M14" i="39"/>
  <c r="L14" i="39"/>
  <c r="K14" i="39"/>
  <c r="J14" i="39"/>
  <c r="I14" i="39"/>
  <c r="H14" i="39"/>
  <c r="G14" i="39"/>
  <c r="F14" i="39"/>
  <c r="E14" i="39"/>
  <c r="D14" i="39"/>
  <c r="N13" i="39"/>
  <c r="O13" i="39" s="1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L58" i="39" s="1"/>
  <c r="K5" i="39"/>
  <c r="J5" i="39"/>
  <c r="I5" i="39"/>
  <c r="H5" i="39"/>
  <c r="G5" i="39"/>
  <c r="F5" i="39"/>
  <c r="E5" i="39"/>
  <c r="D5" i="39"/>
  <c r="D58" i="39" s="1"/>
  <c r="N54" i="38"/>
  <c r="O54" i="38" s="1"/>
  <c r="N53" i="38"/>
  <c r="O53" i="38" s="1"/>
  <c r="M52" i="38"/>
  <c r="L52" i="38"/>
  <c r="K52" i="38"/>
  <c r="J52" i="38"/>
  <c r="I52" i="38"/>
  <c r="H52" i="38"/>
  <c r="G52" i="38"/>
  <c r="F52" i="38"/>
  <c r="E52" i="38"/>
  <c r="D52" i="38"/>
  <c r="N51" i="38"/>
  <c r="O51" i="38" s="1"/>
  <c r="N50" i="38"/>
  <c r="O50" i="38" s="1"/>
  <c r="N49" i="38"/>
  <c r="O49" i="38" s="1"/>
  <c r="N48" i="38"/>
  <c r="O48" i="38" s="1"/>
  <c r="N47" i="38"/>
  <c r="O47" i="38" s="1"/>
  <c r="N46" i="38"/>
  <c r="O46" i="38" s="1"/>
  <c r="N45" i="38"/>
  <c r="O45" i="38" s="1"/>
  <c r="N44" i="38"/>
  <c r="O44" i="38" s="1"/>
  <c r="N43" i="38"/>
  <c r="O43" i="38" s="1"/>
  <c r="N42" i="38"/>
  <c r="O42" i="38" s="1"/>
  <c r="N41" i="38"/>
  <c r="O41" i="38" s="1"/>
  <c r="M40" i="38"/>
  <c r="L40" i="38"/>
  <c r="K40" i="38"/>
  <c r="J40" i="38"/>
  <c r="I40" i="38"/>
  <c r="H40" i="38"/>
  <c r="G40" i="38"/>
  <c r="F40" i="38"/>
  <c r="E40" i="38"/>
  <c r="D40" i="38"/>
  <c r="N39" i="38"/>
  <c r="O39" i="38" s="1"/>
  <c r="N38" i="38"/>
  <c r="O38" i="38" s="1"/>
  <c r="M37" i="38"/>
  <c r="L37" i="38"/>
  <c r="K37" i="38"/>
  <c r="J37" i="38"/>
  <c r="I37" i="38"/>
  <c r="H37" i="38"/>
  <c r="G37" i="38"/>
  <c r="F37" i="38"/>
  <c r="E37" i="38"/>
  <c r="D37" i="38"/>
  <c r="N36" i="38"/>
  <c r="O36" i="38" s="1"/>
  <c r="N35" i="38"/>
  <c r="O35" i="38" s="1"/>
  <c r="N34" i="38"/>
  <c r="O34" i="38" s="1"/>
  <c r="N33" i="38"/>
  <c r="O33" i="38" s="1"/>
  <c r="N32" i="38"/>
  <c r="O32" i="38" s="1"/>
  <c r="N31" i="38"/>
  <c r="O31" i="38" s="1"/>
  <c r="M30" i="38"/>
  <c r="L30" i="38"/>
  <c r="K30" i="38"/>
  <c r="J30" i="38"/>
  <c r="I30" i="38"/>
  <c r="H30" i="38"/>
  <c r="G30" i="38"/>
  <c r="F30" i="38"/>
  <c r="E30" i="38"/>
  <c r="D30" i="38"/>
  <c r="N29" i="38"/>
  <c r="O29" i="38" s="1"/>
  <c r="N28" i="38"/>
  <c r="O28" i="38" s="1"/>
  <c r="N27" i="38"/>
  <c r="O27" i="38" s="1"/>
  <c r="N26" i="38"/>
  <c r="O26" i="38" s="1"/>
  <c r="N25" i="38"/>
  <c r="O25" i="38" s="1"/>
  <c r="N24" i="38"/>
  <c r="O24" i="38" s="1"/>
  <c r="N23" i="38"/>
  <c r="O23" i="38" s="1"/>
  <c r="N22" i="38"/>
  <c r="O22" i="38" s="1"/>
  <c r="N21" i="38"/>
  <c r="O21" i="38" s="1"/>
  <c r="N20" i="38"/>
  <c r="O20" i="38" s="1"/>
  <c r="M19" i="38"/>
  <c r="L19" i="38"/>
  <c r="K19" i="38"/>
  <c r="J19" i="38"/>
  <c r="I19" i="38"/>
  <c r="H19" i="38"/>
  <c r="G19" i="38"/>
  <c r="F19" i="38"/>
  <c r="E19" i="38"/>
  <c r="D19" i="38"/>
  <c r="N18" i="38"/>
  <c r="O18" i="38" s="1"/>
  <c r="N17" i="38"/>
  <c r="O17" i="38" s="1"/>
  <c r="N16" i="38"/>
  <c r="O16" i="38" s="1"/>
  <c r="N15" i="38"/>
  <c r="O15" i="38" s="1"/>
  <c r="M14" i="38"/>
  <c r="L14" i="38"/>
  <c r="K14" i="38"/>
  <c r="J14" i="38"/>
  <c r="I14" i="38"/>
  <c r="H14" i="38"/>
  <c r="G14" i="38"/>
  <c r="F14" i="38"/>
  <c r="E14" i="38"/>
  <c r="D14" i="38"/>
  <c r="N13" i="38"/>
  <c r="O13" i="38" s="1"/>
  <c r="N12" i="38"/>
  <c r="O12" i="38" s="1"/>
  <c r="N11" i="38"/>
  <c r="O11" i="38" s="1"/>
  <c r="N10" i="38"/>
  <c r="O10" i="38" s="1"/>
  <c r="N9" i="38"/>
  <c r="O9" i="38"/>
  <c r="N8" i="38"/>
  <c r="O8" i="38" s="1"/>
  <c r="N7" i="38"/>
  <c r="O7" i="38" s="1"/>
  <c r="N6" i="38"/>
  <c r="O6" i="38" s="1"/>
  <c r="M5" i="38"/>
  <c r="L5" i="38"/>
  <c r="L55" i="38" s="1"/>
  <c r="K5" i="38"/>
  <c r="J5" i="38"/>
  <c r="I5" i="38"/>
  <c r="H5" i="38"/>
  <c r="H55" i="38" s="1"/>
  <c r="G5" i="38"/>
  <c r="F5" i="38"/>
  <c r="E5" i="38"/>
  <c r="D5" i="38"/>
  <c r="D55" i="38" s="1"/>
  <c r="N55" i="38" s="1"/>
  <c r="O55" i="38" s="1"/>
  <c r="N49" i="37"/>
  <c r="O49" i="37" s="1"/>
  <c r="M48" i="37"/>
  <c r="L48" i="37"/>
  <c r="K48" i="37"/>
  <c r="J48" i="37"/>
  <c r="I48" i="37"/>
  <c r="H48" i="37"/>
  <c r="G48" i="37"/>
  <c r="F48" i="37"/>
  <c r="E48" i="37"/>
  <c r="D48" i="37"/>
  <c r="N47" i="37"/>
  <c r="O47" i="37" s="1"/>
  <c r="N46" i="37"/>
  <c r="O46" i="37" s="1"/>
  <c r="N45" i="37"/>
  <c r="O45" i="37" s="1"/>
  <c r="N44" i="37"/>
  <c r="O44" i="37" s="1"/>
  <c r="N43" i="37"/>
  <c r="O43" i="37" s="1"/>
  <c r="N42" i="37"/>
  <c r="O42" i="37"/>
  <c r="M41" i="37"/>
  <c r="L41" i="37"/>
  <c r="K41" i="37"/>
  <c r="J41" i="37"/>
  <c r="I41" i="37"/>
  <c r="H41" i="37"/>
  <c r="G41" i="37"/>
  <c r="F41" i="37"/>
  <c r="E41" i="37"/>
  <c r="D41" i="37"/>
  <c r="N40" i="37"/>
  <c r="O40" i="37" s="1"/>
  <c r="N39" i="37"/>
  <c r="O39" i="37" s="1"/>
  <c r="M38" i="37"/>
  <c r="L38" i="37"/>
  <c r="K38" i="37"/>
  <c r="J38" i="37"/>
  <c r="I38" i="37"/>
  <c r="H38" i="37"/>
  <c r="G38" i="37"/>
  <c r="F38" i="37"/>
  <c r="E38" i="37"/>
  <c r="D38" i="37"/>
  <c r="N37" i="37"/>
  <c r="O37" i="37" s="1"/>
  <c r="N36" i="37"/>
  <c r="O36" i="37" s="1"/>
  <c r="N35" i="37"/>
  <c r="O35" i="37" s="1"/>
  <c r="N34" i="37"/>
  <c r="O34" i="37"/>
  <c r="N33" i="37"/>
  <c r="O33" i="37"/>
  <c r="N32" i="37"/>
  <c r="O32" i="37" s="1"/>
  <c r="N31" i="37"/>
  <c r="O31" i="37" s="1"/>
  <c r="N30" i="37"/>
  <c r="O30" i="37" s="1"/>
  <c r="N29" i="37"/>
  <c r="O29" i="37" s="1"/>
  <c r="M28" i="37"/>
  <c r="L28" i="37"/>
  <c r="K28" i="37"/>
  <c r="J28" i="37"/>
  <c r="I28" i="37"/>
  <c r="H28" i="37"/>
  <c r="G28" i="37"/>
  <c r="F28" i="37"/>
  <c r="N28" i="37"/>
  <c r="O28" i="37" s="1"/>
  <c r="E28" i="37"/>
  <c r="D28" i="37"/>
  <c r="N27" i="37"/>
  <c r="O27" i="37"/>
  <c r="N26" i="37"/>
  <c r="O26" i="37" s="1"/>
  <c r="N25" i="37"/>
  <c r="O25" i="37" s="1"/>
  <c r="N24" i="37"/>
  <c r="O24" i="37" s="1"/>
  <c r="N23" i="37"/>
  <c r="O23" i="37" s="1"/>
  <c r="N22" i="37"/>
  <c r="O22" i="37" s="1"/>
  <c r="M21" i="37"/>
  <c r="L21" i="37"/>
  <c r="K21" i="37"/>
  <c r="J21" i="37"/>
  <c r="I21" i="37"/>
  <c r="H21" i="37"/>
  <c r="G21" i="37"/>
  <c r="F21" i="37"/>
  <c r="E21" i="37"/>
  <c r="N21" i="37" s="1"/>
  <c r="O21" i="37" s="1"/>
  <c r="D21" i="37"/>
  <c r="N20" i="37"/>
  <c r="O20" i="37" s="1"/>
  <c r="N19" i="37"/>
  <c r="O19" i="37" s="1"/>
  <c r="N18" i="37"/>
  <c r="O18" i="37"/>
  <c r="N17" i="37"/>
  <c r="O17" i="37"/>
  <c r="N16" i="37"/>
  <c r="O16" i="37"/>
  <c r="M15" i="37"/>
  <c r="L15" i="37"/>
  <c r="K15" i="37"/>
  <c r="J15" i="37"/>
  <c r="I15" i="37"/>
  <c r="H15" i="37"/>
  <c r="G15" i="37"/>
  <c r="F15" i="37"/>
  <c r="E15" i="37"/>
  <c r="D15" i="37"/>
  <c r="N14" i="37"/>
  <c r="O14" i="37" s="1"/>
  <c r="N13" i="37"/>
  <c r="O13" i="37" s="1"/>
  <c r="N12" i="37"/>
  <c r="O12" i="37"/>
  <c r="N11" i="37"/>
  <c r="O11" i="37"/>
  <c r="N10" i="37"/>
  <c r="O10" i="37"/>
  <c r="N9" i="37"/>
  <c r="O9" i="37"/>
  <c r="N8" i="37"/>
  <c r="O8" i="37" s="1"/>
  <c r="N7" i="37"/>
  <c r="O7" i="37" s="1"/>
  <c r="N6" i="37"/>
  <c r="O6" i="37"/>
  <c r="M5" i="37"/>
  <c r="M50" i="37" s="1"/>
  <c r="L5" i="37"/>
  <c r="L50" i="37" s="1"/>
  <c r="K5" i="37"/>
  <c r="J5" i="37"/>
  <c r="I5" i="37"/>
  <c r="I50" i="37" s="1"/>
  <c r="H5" i="37"/>
  <c r="H50" i="37" s="1"/>
  <c r="G5" i="37"/>
  <c r="F5" i="37"/>
  <c r="F50" i="37" s="1"/>
  <c r="E5" i="37"/>
  <c r="E50" i="37"/>
  <c r="D5" i="37"/>
  <c r="D50" i="37" s="1"/>
  <c r="N50" i="37" s="1"/>
  <c r="O50" i="37" s="1"/>
  <c r="N54" i="36"/>
  <c r="O54" i="36" s="1"/>
  <c r="M53" i="36"/>
  <c r="L53" i="36"/>
  <c r="K53" i="36"/>
  <c r="J53" i="36"/>
  <c r="I53" i="36"/>
  <c r="H53" i="36"/>
  <c r="G53" i="36"/>
  <c r="F53" i="36"/>
  <c r="E53" i="36"/>
  <c r="D53" i="36"/>
  <c r="N52" i="36"/>
  <c r="O52" i="36" s="1"/>
  <c r="N51" i="36"/>
  <c r="O51" i="36" s="1"/>
  <c r="N50" i="36"/>
  <c r="O50" i="36" s="1"/>
  <c r="N49" i="36"/>
  <c r="O49" i="36" s="1"/>
  <c r="N48" i="36"/>
  <c r="O48" i="36" s="1"/>
  <c r="N47" i="36"/>
  <c r="O47" i="36" s="1"/>
  <c r="N46" i="36"/>
  <c r="O46" i="36" s="1"/>
  <c r="M45" i="36"/>
  <c r="L45" i="36"/>
  <c r="K45" i="36"/>
  <c r="J45" i="36"/>
  <c r="I45" i="36"/>
  <c r="H45" i="36"/>
  <c r="G45" i="36"/>
  <c r="F45" i="36"/>
  <c r="E45" i="36"/>
  <c r="D45" i="36"/>
  <c r="N44" i="36"/>
  <c r="O44" i="36" s="1"/>
  <c r="N43" i="36"/>
  <c r="O43" i="36" s="1"/>
  <c r="M42" i="36"/>
  <c r="L42" i="36"/>
  <c r="K42" i="36"/>
  <c r="J42" i="36"/>
  <c r="I42" i="36"/>
  <c r="H42" i="36"/>
  <c r="G42" i="36"/>
  <c r="F42" i="36"/>
  <c r="E42" i="36"/>
  <c r="D42" i="36"/>
  <c r="N42" i="36" s="1"/>
  <c r="N41" i="36"/>
  <c r="O41" i="36" s="1"/>
  <c r="N40" i="36"/>
  <c r="O40" i="36" s="1"/>
  <c r="N39" i="36"/>
  <c r="O39" i="36" s="1"/>
  <c r="N38" i="36"/>
  <c r="O38" i="36"/>
  <c r="N37" i="36"/>
  <c r="O37" i="36" s="1"/>
  <c r="N36" i="36"/>
  <c r="O36" i="36" s="1"/>
  <c r="N35" i="36"/>
  <c r="O35" i="36" s="1"/>
  <c r="M34" i="36"/>
  <c r="L34" i="36"/>
  <c r="K34" i="36"/>
  <c r="J34" i="36"/>
  <c r="I34" i="36"/>
  <c r="H34" i="36"/>
  <c r="N34" i="36" s="1"/>
  <c r="O34" i="36" s="1"/>
  <c r="G34" i="36"/>
  <c r="F34" i="36"/>
  <c r="E34" i="36"/>
  <c r="D34" i="36"/>
  <c r="N33" i="36"/>
  <c r="O33" i="36" s="1"/>
  <c r="N32" i="36"/>
  <c r="O32" i="36" s="1"/>
  <c r="N31" i="36"/>
  <c r="O31" i="36" s="1"/>
  <c r="N30" i="36"/>
  <c r="O30" i="36"/>
  <c r="N29" i="36"/>
  <c r="O29" i="36" s="1"/>
  <c r="N28" i="36"/>
  <c r="O28" i="36" s="1"/>
  <c r="N27" i="36"/>
  <c r="O27" i="36" s="1"/>
  <c r="N26" i="36"/>
  <c r="O26" i="36" s="1"/>
  <c r="M25" i="36"/>
  <c r="L25" i="36"/>
  <c r="K25" i="36"/>
  <c r="J25" i="36"/>
  <c r="I25" i="36"/>
  <c r="H25" i="36"/>
  <c r="G25" i="36"/>
  <c r="F25" i="36"/>
  <c r="E25" i="36"/>
  <c r="D25" i="36"/>
  <c r="N24" i="36"/>
  <c r="O24" i="36" s="1"/>
  <c r="N23" i="36"/>
  <c r="O23" i="36" s="1"/>
  <c r="N22" i="36"/>
  <c r="O22" i="36"/>
  <c r="N21" i="36"/>
  <c r="O21" i="36" s="1"/>
  <c r="N20" i="36"/>
  <c r="O20" i="36" s="1"/>
  <c r="N19" i="36"/>
  <c r="O19" i="36" s="1"/>
  <c r="N18" i="36"/>
  <c r="O18" i="36" s="1"/>
  <c r="N17" i="36"/>
  <c r="O17" i="36" s="1"/>
  <c r="N16" i="36"/>
  <c r="O16" i="36"/>
  <c r="M15" i="36"/>
  <c r="L15" i="36"/>
  <c r="K15" i="36"/>
  <c r="J15" i="36"/>
  <c r="I15" i="36"/>
  <c r="H15" i="36"/>
  <c r="G15" i="36"/>
  <c r="F15" i="36"/>
  <c r="E15" i="36"/>
  <c r="D15" i="36"/>
  <c r="N14" i="36"/>
  <c r="O14" i="36"/>
  <c r="N13" i="36"/>
  <c r="O13" i="36" s="1"/>
  <c r="N12" i="36"/>
  <c r="O12" i="36" s="1"/>
  <c r="N11" i="36"/>
  <c r="O11" i="36" s="1"/>
  <c r="N10" i="36"/>
  <c r="O10" i="36" s="1"/>
  <c r="N9" i="36"/>
  <c r="O9" i="36" s="1"/>
  <c r="N8" i="36"/>
  <c r="O8" i="36"/>
  <c r="N7" i="36"/>
  <c r="O7" i="36" s="1"/>
  <c r="N6" i="36"/>
  <c r="O6" i="36" s="1"/>
  <c r="M5" i="36"/>
  <c r="L5" i="36"/>
  <c r="L55" i="36" s="1"/>
  <c r="K5" i="36"/>
  <c r="K55" i="36" s="1"/>
  <c r="J5" i="36"/>
  <c r="I5" i="36"/>
  <c r="I55" i="36"/>
  <c r="H5" i="36"/>
  <c r="G5" i="36"/>
  <c r="F5" i="36"/>
  <c r="E5" i="36"/>
  <c r="D5" i="36"/>
  <c r="N50" i="35"/>
  <c r="O50" i="35" s="1"/>
  <c r="M49" i="35"/>
  <c r="L49" i="35"/>
  <c r="K49" i="35"/>
  <c r="J49" i="35"/>
  <c r="I49" i="35"/>
  <c r="N49" i="35" s="1"/>
  <c r="O49" i="35" s="1"/>
  <c r="H49" i="35"/>
  <c r="G49" i="35"/>
  <c r="F49" i="35"/>
  <c r="E49" i="35"/>
  <c r="D49" i="35"/>
  <c r="N48" i="35"/>
  <c r="O48" i="35" s="1"/>
  <c r="N47" i="35"/>
  <c r="O47" i="35" s="1"/>
  <c r="N46" i="35"/>
  <c r="O46" i="35" s="1"/>
  <c r="N45" i="35"/>
  <c r="O45" i="35" s="1"/>
  <c r="N44" i="35"/>
  <c r="O44" i="35" s="1"/>
  <c r="N43" i="35"/>
  <c r="O43" i="35" s="1"/>
  <c r="N42" i="35"/>
  <c r="O42" i="35" s="1"/>
  <c r="N41" i="35"/>
  <c r="O41" i="35" s="1"/>
  <c r="M40" i="35"/>
  <c r="L40" i="35"/>
  <c r="K40" i="35"/>
  <c r="K51" i="35" s="1"/>
  <c r="J40" i="35"/>
  <c r="I40" i="35"/>
  <c r="H40" i="35"/>
  <c r="G40" i="35"/>
  <c r="F40" i="35"/>
  <c r="E40" i="35"/>
  <c r="D40" i="35"/>
  <c r="N39" i="35"/>
  <c r="O39" i="35" s="1"/>
  <c r="N38" i="35"/>
  <c r="O38" i="35" s="1"/>
  <c r="N37" i="35"/>
  <c r="O37" i="35" s="1"/>
  <c r="M36" i="35"/>
  <c r="L36" i="35"/>
  <c r="K36" i="35"/>
  <c r="J36" i="35"/>
  <c r="I36" i="35"/>
  <c r="H36" i="35"/>
  <c r="G36" i="35"/>
  <c r="F36" i="35"/>
  <c r="E36" i="35"/>
  <c r="D36" i="35"/>
  <c r="N36" i="35" s="1"/>
  <c r="O36" i="35" s="1"/>
  <c r="N35" i="35"/>
  <c r="O35" i="35" s="1"/>
  <c r="N34" i="35"/>
  <c r="O34" i="35" s="1"/>
  <c r="N33" i="35"/>
  <c r="O33" i="35" s="1"/>
  <c r="N32" i="35"/>
  <c r="O32" i="35" s="1"/>
  <c r="N31" i="35"/>
  <c r="O31" i="35" s="1"/>
  <c r="N30" i="35"/>
  <c r="O30" i="35" s="1"/>
  <c r="M29" i="35"/>
  <c r="L29" i="35"/>
  <c r="K29" i="35"/>
  <c r="J29" i="35"/>
  <c r="I29" i="35"/>
  <c r="H29" i="35"/>
  <c r="G29" i="35"/>
  <c r="F29" i="35"/>
  <c r="E29" i="35"/>
  <c r="D29" i="35"/>
  <c r="N29" i="35"/>
  <c r="O29" i="35" s="1"/>
  <c r="N28" i="35"/>
  <c r="O28" i="35"/>
  <c r="N27" i="35"/>
  <c r="O27" i="35"/>
  <c r="N26" i="35"/>
  <c r="O26" i="35" s="1"/>
  <c r="N25" i="35"/>
  <c r="O25" i="35" s="1"/>
  <c r="N24" i="35"/>
  <c r="O24" i="35"/>
  <c r="N23" i="35"/>
  <c r="O23" i="35" s="1"/>
  <c r="N22" i="35"/>
  <c r="O22" i="35"/>
  <c r="M21" i="35"/>
  <c r="L21" i="35"/>
  <c r="K21" i="35"/>
  <c r="J21" i="35"/>
  <c r="I21" i="35"/>
  <c r="H21" i="35"/>
  <c r="G21" i="35"/>
  <c r="F21" i="35"/>
  <c r="E21" i="35"/>
  <c r="N21" i="35" s="1"/>
  <c r="O21" i="35" s="1"/>
  <c r="D21" i="35"/>
  <c r="N20" i="35"/>
  <c r="O20" i="35"/>
  <c r="N19" i="35"/>
  <c r="O19" i="35" s="1"/>
  <c r="N18" i="35"/>
  <c r="O18" i="35" s="1"/>
  <c r="N17" i="35"/>
  <c r="O17" i="35"/>
  <c r="N16" i="35"/>
  <c r="O16" i="35" s="1"/>
  <c r="M15" i="35"/>
  <c r="L15" i="35"/>
  <c r="K15" i="35"/>
  <c r="J15" i="35"/>
  <c r="I15" i="35"/>
  <c r="H15" i="35"/>
  <c r="G15" i="35"/>
  <c r="F15" i="35"/>
  <c r="E15" i="35"/>
  <c r="N15" i="35" s="1"/>
  <c r="O15" i="35" s="1"/>
  <c r="D15" i="35"/>
  <c r="N14" i="35"/>
  <c r="O14" i="35" s="1"/>
  <c r="N13" i="35"/>
  <c r="O13" i="35" s="1"/>
  <c r="N12" i="35"/>
  <c r="O12" i="35" s="1"/>
  <c r="N11" i="35"/>
  <c r="O11" i="35"/>
  <c r="N10" i="35"/>
  <c r="O10" i="35" s="1"/>
  <c r="N9" i="35"/>
  <c r="O9" i="35" s="1"/>
  <c r="N8" i="35"/>
  <c r="O8" i="35" s="1"/>
  <c r="N7" i="35"/>
  <c r="O7" i="35" s="1"/>
  <c r="N6" i="35"/>
  <c r="O6" i="35" s="1"/>
  <c r="M5" i="35"/>
  <c r="L5" i="35"/>
  <c r="K5" i="35"/>
  <c r="J5" i="35"/>
  <c r="J51" i="35" s="1"/>
  <c r="I5" i="35"/>
  <c r="H5" i="35"/>
  <c r="H51" i="35"/>
  <c r="G5" i="35"/>
  <c r="F5" i="35"/>
  <c r="F51" i="35" s="1"/>
  <c r="E5" i="35"/>
  <c r="D5" i="35"/>
  <c r="N5" i="35" s="1"/>
  <c r="O5" i="35" s="1"/>
  <c r="N56" i="34"/>
  <c r="O56" i="34"/>
  <c r="M55" i="34"/>
  <c r="L55" i="34"/>
  <c r="K55" i="34"/>
  <c r="J55" i="34"/>
  <c r="N55" i="34" s="1"/>
  <c r="O55" i="34" s="1"/>
  <c r="I55" i="34"/>
  <c r="H55" i="34"/>
  <c r="G55" i="34"/>
  <c r="F55" i="34"/>
  <c r="E55" i="34"/>
  <c r="D55" i="34"/>
  <c r="N54" i="34"/>
  <c r="O54" i="34" s="1"/>
  <c r="N53" i="34"/>
  <c r="O53" i="34"/>
  <c r="N52" i="34"/>
  <c r="O52" i="34" s="1"/>
  <c r="N51" i="34"/>
  <c r="O51" i="34" s="1"/>
  <c r="N50" i="34"/>
  <c r="O50" i="34" s="1"/>
  <c r="N49" i="34"/>
  <c r="O49" i="34"/>
  <c r="N48" i="34"/>
  <c r="O48" i="34" s="1"/>
  <c r="M47" i="34"/>
  <c r="L47" i="34"/>
  <c r="K47" i="34"/>
  <c r="J47" i="34"/>
  <c r="I47" i="34"/>
  <c r="H47" i="34"/>
  <c r="G47" i="34"/>
  <c r="F47" i="34"/>
  <c r="E47" i="34"/>
  <c r="D47" i="34"/>
  <c r="N47" i="34" s="1"/>
  <c r="O47" i="34" s="1"/>
  <c r="N46" i="34"/>
  <c r="O46" i="34"/>
  <c r="N45" i="34"/>
  <c r="O45" i="34" s="1"/>
  <c r="N44" i="34"/>
  <c r="O44" i="34" s="1"/>
  <c r="M43" i="34"/>
  <c r="L43" i="34"/>
  <c r="K43" i="34"/>
  <c r="J43" i="34"/>
  <c r="J57" i="34" s="1"/>
  <c r="N57" i="34" s="1"/>
  <c r="O57" i="34" s="1"/>
  <c r="I43" i="34"/>
  <c r="H43" i="34"/>
  <c r="G43" i="34"/>
  <c r="F43" i="34"/>
  <c r="E43" i="34"/>
  <c r="D43" i="34"/>
  <c r="N42" i="34"/>
  <c r="O42" i="34" s="1"/>
  <c r="N41" i="34"/>
  <c r="O41" i="34"/>
  <c r="N40" i="34"/>
  <c r="O40" i="34" s="1"/>
  <c r="N39" i="34"/>
  <c r="O39" i="34"/>
  <c r="N38" i="34"/>
  <c r="O38" i="34"/>
  <c r="N37" i="34"/>
  <c r="O37" i="34"/>
  <c r="M36" i="34"/>
  <c r="L36" i="34"/>
  <c r="K36" i="34"/>
  <c r="J36" i="34"/>
  <c r="I36" i="34"/>
  <c r="H36" i="34"/>
  <c r="G36" i="34"/>
  <c r="F36" i="34"/>
  <c r="E36" i="34"/>
  <c r="D36" i="34"/>
  <c r="N36" i="34" s="1"/>
  <c r="O36" i="34" s="1"/>
  <c r="N35" i="34"/>
  <c r="O35" i="34" s="1"/>
  <c r="N34" i="34"/>
  <c r="O34" i="34"/>
  <c r="N33" i="34"/>
  <c r="O33" i="34" s="1"/>
  <c r="N32" i="34"/>
  <c r="O32" i="34"/>
  <c r="N31" i="34"/>
  <c r="O31" i="34"/>
  <c r="N30" i="34"/>
  <c r="O30" i="34"/>
  <c r="N29" i="34"/>
  <c r="O29" i="34" s="1"/>
  <c r="N28" i="34"/>
  <c r="O28" i="34"/>
  <c r="N27" i="34"/>
  <c r="O27" i="34" s="1"/>
  <c r="M26" i="34"/>
  <c r="L26" i="34"/>
  <c r="K26" i="34"/>
  <c r="J26" i="34"/>
  <c r="I26" i="34"/>
  <c r="H26" i="34"/>
  <c r="G26" i="34"/>
  <c r="F26" i="34"/>
  <c r="E26" i="34"/>
  <c r="D26" i="34"/>
  <c r="N25" i="34"/>
  <c r="O25" i="34"/>
  <c r="N24" i="34"/>
  <c r="O24" i="34" s="1"/>
  <c r="N23" i="34"/>
  <c r="O23" i="34" s="1"/>
  <c r="N22" i="34"/>
  <c r="O22" i="34" s="1"/>
  <c r="N21" i="34"/>
  <c r="O21" i="34"/>
  <c r="N20" i="34"/>
  <c r="O20" i="34"/>
  <c r="N19" i="34"/>
  <c r="O19" i="34"/>
  <c r="N18" i="34"/>
  <c r="O18" i="34" s="1"/>
  <c r="N17" i="34"/>
  <c r="O17" i="34" s="1"/>
  <c r="M16" i="34"/>
  <c r="L16" i="34"/>
  <c r="K16" i="34"/>
  <c r="J16" i="34"/>
  <c r="I16" i="34"/>
  <c r="I57" i="34"/>
  <c r="H16" i="34"/>
  <c r="G16" i="34"/>
  <c r="F16" i="34"/>
  <c r="N16" i="34" s="1"/>
  <c r="O16" i="34" s="1"/>
  <c r="E16" i="34"/>
  <c r="D16" i="34"/>
  <c r="N15" i="34"/>
  <c r="O15" i="34" s="1"/>
  <c r="N14" i="34"/>
  <c r="O14" i="34"/>
  <c r="N13" i="34"/>
  <c r="O13" i="34"/>
  <c r="N12" i="34"/>
  <c r="O12" i="34" s="1"/>
  <c r="N11" i="34"/>
  <c r="O11" i="34" s="1"/>
  <c r="N10" i="34"/>
  <c r="O10" i="34" s="1"/>
  <c r="N9" i="34"/>
  <c r="O9" i="34" s="1"/>
  <c r="N8" i="34"/>
  <c r="O8" i="34"/>
  <c r="N7" i="34"/>
  <c r="O7" i="34"/>
  <c r="N6" i="34"/>
  <c r="O6" i="34" s="1"/>
  <c r="M5" i="34"/>
  <c r="M57" i="34" s="1"/>
  <c r="L5" i="34"/>
  <c r="L57" i="34" s="1"/>
  <c r="K5" i="34"/>
  <c r="K57" i="34" s="1"/>
  <c r="J5" i="34"/>
  <c r="I5" i="34"/>
  <c r="H5" i="34"/>
  <c r="H57" i="34"/>
  <c r="G5" i="34"/>
  <c r="G57" i="34" s="1"/>
  <c r="F5" i="34"/>
  <c r="F57" i="34" s="1"/>
  <c r="E5" i="34"/>
  <c r="E57" i="34" s="1"/>
  <c r="D5" i="34"/>
  <c r="D57" i="34" s="1"/>
  <c r="N39" i="33"/>
  <c r="O39" i="33"/>
  <c r="N34" i="33"/>
  <c r="O34" i="33" s="1"/>
  <c r="N35" i="33"/>
  <c r="O35" i="33" s="1"/>
  <c r="N36" i="33"/>
  <c r="O36" i="33" s="1"/>
  <c r="N37" i="33"/>
  <c r="O37" i="33" s="1"/>
  <c r="N38" i="33"/>
  <c r="O38" i="33" s="1"/>
  <c r="N26" i="33"/>
  <c r="O26" i="33"/>
  <c r="N27" i="33"/>
  <c r="O27" i="33" s="1"/>
  <c r="N28" i="33"/>
  <c r="O28" i="33" s="1"/>
  <c r="N29" i="33"/>
  <c r="O29" i="33" s="1"/>
  <c r="N30" i="33"/>
  <c r="O30" i="33" s="1"/>
  <c r="N31" i="33"/>
  <c r="O31" i="33" s="1"/>
  <c r="N32" i="33"/>
  <c r="O32" i="33"/>
  <c r="E33" i="33"/>
  <c r="F33" i="33"/>
  <c r="G33" i="33"/>
  <c r="H33" i="33"/>
  <c r="I33" i="33"/>
  <c r="J33" i="33"/>
  <c r="K33" i="33"/>
  <c r="L33" i="33"/>
  <c r="M33" i="33"/>
  <c r="D33" i="33"/>
  <c r="N33" i="33"/>
  <c r="O33" i="33" s="1"/>
  <c r="E25" i="33"/>
  <c r="F25" i="33"/>
  <c r="G25" i="33"/>
  <c r="H25" i="33"/>
  <c r="I25" i="33"/>
  <c r="J25" i="33"/>
  <c r="K25" i="33"/>
  <c r="L25" i="33"/>
  <c r="M25" i="33"/>
  <c r="D25" i="33"/>
  <c r="E15" i="33"/>
  <c r="F15" i="33"/>
  <c r="G15" i="33"/>
  <c r="H15" i="33"/>
  <c r="I15" i="33"/>
  <c r="J15" i="33"/>
  <c r="K15" i="33"/>
  <c r="L15" i="33"/>
  <c r="M15" i="33"/>
  <c r="D15" i="33"/>
  <c r="N15" i="33"/>
  <c r="O15" i="33" s="1"/>
  <c r="E5" i="33"/>
  <c r="F5" i="33"/>
  <c r="G5" i="33"/>
  <c r="H5" i="33"/>
  <c r="I5" i="33"/>
  <c r="I54" i="33" s="1"/>
  <c r="J5" i="33"/>
  <c r="K5" i="33"/>
  <c r="L5" i="33"/>
  <c r="M5" i="33"/>
  <c r="M54" i="33" s="1"/>
  <c r="D5" i="33"/>
  <c r="E52" i="33"/>
  <c r="F52" i="33"/>
  <c r="G52" i="33"/>
  <c r="H52" i="33"/>
  <c r="I52" i="33"/>
  <c r="J52" i="33"/>
  <c r="K52" i="33"/>
  <c r="L52" i="33"/>
  <c r="M52" i="33"/>
  <c r="D52" i="33"/>
  <c r="N53" i="33"/>
  <c r="O53" i="33" s="1"/>
  <c r="N46" i="33"/>
  <c r="O46" i="33" s="1"/>
  <c r="N47" i="33"/>
  <c r="O47" i="33"/>
  <c r="N48" i="33"/>
  <c r="O48" i="33" s="1"/>
  <c r="N49" i="33"/>
  <c r="O49" i="33" s="1"/>
  <c r="N50" i="33"/>
  <c r="O50" i="33"/>
  <c r="N51" i="33"/>
  <c r="O51" i="33" s="1"/>
  <c r="N45" i="33"/>
  <c r="O45" i="33" s="1"/>
  <c r="E44" i="33"/>
  <c r="F44" i="33"/>
  <c r="G44" i="33"/>
  <c r="G54" i="33" s="1"/>
  <c r="H44" i="33"/>
  <c r="I44" i="33"/>
  <c r="J44" i="33"/>
  <c r="K44" i="33"/>
  <c r="L44" i="33"/>
  <c r="M44" i="33"/>
  <c r="D44" i="33"/>
  <c r="E40" i="33"/>
  <c r="E54" i="33" s="1"/>
  <c r="F40" i="33"/>
  <c r="G40" i="33"/>
  <c r="H40" i="33"/>
  <c r="H54" i="33" s="1"/>
  <c r="I40" i="33"/>
  <c r="J40" i="33"/>
  <c r="K40" i="33"/>
  <c r="L40" i="33"/>
  <c r="M40" i="33"/>
  <c r="D40" i="33"/>
  <c r="D54" i="33" s="1"/>
  <c r="N41" i="33"/>
  <c r="O41" i="33"/>
  <c r="N42" i="33"/>
  <c r="O42" i="33"/>
  <c r="N43" i="33"/>
  <c r="O43" i="33" s="1"/>
  <c r="N20" i="33"/>
  <c r="O20" i="33"/>
  <c r="N21" i="33"/>
  <c r="O21" i="33"/>
  <c r="N22" i="33"/>
  <c r="O22" i="33" s="1"/>
  <c r="N23" i="33"/>
  <c r="O23" i="33"/>
  <c r="N19" i="33"/>
  <c r="O19" i="33"/>
  <c r="N17" i="33"/>
  <c r="O17" i="33" s="1"/>
  <c r="N18" i="33"/>
  <c r="O18" i="33"/>
  <c r="N24" i="33"/>
  <c r="O24" i="33"/>
  <c r="N7" i="33"/>
  <c r="O7" i="33" s="1"/>
  <c r="N8" i="33"/>
  <c r="O8" i="33"/>
  <c r="N9" i="33"/>
  <c r="O9" i="33"/>
  <c r="N10" i="33"/>
  <c r="O10" i="33" s="1"/>
  <c r="N11" i="33"/>
  <c r="O11" i="33"/>
  <c r="N12" i="33"/>
  <c r="O12" i="33"/>
  <c r="N13" i="33"/>
  <c r="O13" i="33" s="1"/>
  <c r="N14" i="33"/>
  <c r="O14" i="33"/>
  <c r="N6" i="33"/>
  <c r="O6" i="33"/>
  <c r="N16" i="33"/>
  <c r="O16" i="33" s="1"/>
  <c r="L51" i="35"/>
  <c r="M51" i="35"/>
  <c r="D51" i="35"/>
  <c r="E55" i="36"/>
  <c r="J55" i="36"/>
  <c r="F55" i="36"/>
  <c r="G55" i="36"/>
  <c r="O42" i="36"/>
  <c r="N25" i="36"/>
  <c r="O25" i="36"/>
  <c r="G50" i="37"/>
  <c r="K50" i="37"/>
  <c r="N5" i="37"/>
  <c r="O5" i="37" s="1"/>
  <c r="N15" i="36"/>
  <c r="O15" i="36"/>
  <c r="N25" i="33"/>
  <c r="O25" i="33"/>
  <c r="E55" i="38"/>
  <c r="J55" i="38"/>
  <c r="M55" i="38"/>
  <c r="G55" i="38"/>
  <c r="I55" i="38"/>
  <c r="N52" i="38"/>
  <c r="O52" i="38"/>
  <c r="K55" i="38"/>
  <c r="N37" i="38"/>
  <c r="O37" i="38" s="1"/>
  <c r="N40" i="38"/>
  <c r="O40" i="38"/>
  <c r="N30" i="38"/>
  <c r="O30" i="38" s="1"/>
  <c r="N19" i="38"/>
  <c r="O19" i="38" s="1"/>
  <c r="H58" i="39"/>
  <c r="F58" i="39"/>
  <c r="J58" i="39"/>
  <c r="G58" i="39"/>
  <c r="N14" i="39"/>
  <c r="O14" i="39" s="1"/>
  <c r="I58" i="39"/>
  <c r="M58" i="39"/>
  <c r="E58" i="39"/>
  <c r="N56" i="39"/>
  <c r="O56" i="39" s="1"/>
  <c r="N24" i="39"/>
  <c r="O24" i="39"/>
  <c r="N44" i="39"/>
  <c r="O44" i="39" s="1"/>
  <c r="N48" i="39"/>
  <c r="O48" i="39" s="1"/>
  <c r="N5" i="39"/>
  <c r="O5" i="39"/>
  <c r="N26" i="34"/>
  <c r="O26" i="34"/>
  <c r="N34" i="39"/>
  <c r="O34" i="39" s="1"/>
  <c r="N14" i="38"/>
  <c r="O14" i="38" s="1"/>
  <c r="F55" i="38"/>
  <c r="N5" i="33"/>
  <c r="O5" i="33"/>
  <c r="N43" i="34"/>
  <c r="O43" i="34"/>
  <c r="J50" i="37"/>
  <c r="N38" i="37"/>
  <c r="O38" i="37" s="1"/>
  <c r="H55" i="36"/>
  <c r="N53" i="36"/>
  <c r="O53" i="36"/>
  <c r="N48" i="37"/>
  <c r="O48" i="37"/>
  <c r="G51" i="35"/>
  <c r="M55" i="36"/>
  <c r="N5" i="36"/>
  <c r="O5" i="36" s="1"/>
  <c r="L54" i="40"/>
  <c r="G54" i="40"/>
  <c r="K54" i="40"/>
  <c r="F54" i="40"/>
  <c r="E54" i="40"/>
  <c r="I54" i="40"/>
  <c r="N52" i="40"/>
  <c r="O52" i="40"/>
  <c r="N5" i="40"/>
  <c r="O5" i="40"/>
  <c r="J54" i="40"/>
  <c r="N41" i="40"/>
  <c r="O41" i="40"/>
  <c r="N14" i="40"/>
  <c r="O14" i="40" s="1"/>
  <c r="H54" i="40"/>
  <c r="N45" i="40"/>
  <c r="O45" i="40"/>
  <c r="N32" i="40"/>
  <c r="O32" i="40"/>
  <c r="D54" i="40"/>
  <c r="N24" i="41"/>
  <c r="O24" i="41" s="1"/>
  <c r="N42" i="41"/>
  <c r="O42" i="41" s="1"/>
  <c r="N46" i="41"/>
  <c r="O46" i="41" s="1"/>
  <c r="N32" i="41"/>
  <c r="O32" i="41" s="1"/>
  <c r="N14" i="41"/>
  <c r="O14" i="41" s="1"/>
  <c r="N33" i="42"/>
  <c r="O33" i="42" s="1"/>
  <c r="N25" i="42"/>
  <c r="O25" i="42" s="1"/>
  <c r="N43" i="42"/>
  <c r="O43" i="42" s="1"/>
  <c r="N14" i="42"/>
  <c r="O14" i="42" s="1"/>
  <c r="N47" i="42"/>
  <c r="O47" i="42"/>
  <c r="N5" i="42"/>
  <c r="O5" i="42" s="1"/>
  <c r="N25" i="43"/>
  <c r="O25" i="43" s="1"/>
  <c r="N14" i="43"/>
  <c r="O14" i="43" s="1"/>
  <c r="N44" i="43"/>
  <c r="O44" i="43" s="1"/>
  <c r="N48" i="43"/>
  <c r="O48" i="43"/>
  <c r="N34" i="43"/>
  <c r="O34" i="43" s="1"/>
  <c r="N5" i="43"/>
  <c r="O5" i="43" s="1"/>
  <c r="N14" i="44"/>
  <c r="O14" i="44" s="1"/>
  <c r="N25" i="44"/>
  <c r="O25" i="44" s="1"/>
  <c r="N39" i="44"/>
  <c r="O39" i="44"/>
  <c r="N43" i="44"/>
  <c r="O43" i="44" s="1"/>
  <c r="N33" i="44"/>
  <c r="O33" i="44" s="1"/>
  <c r="N44" i="45"/>
  <c r="O44" i="45" s="1"/>
  <c r="N34" i="45"/>
  <c r="O34" i="45"/>
  <c r="O49" i="46"/>
  <c r="P49" i="46" s="1"/>
  <c r="O42" i="46"/>
  <c r="P42" i="46" s="1"/>
  <c r="O39" i="46"/>
  <c r="P39" i="46" s="1"/>
  <c r="O33" i="46"/>
  <c r="P33" i="46" s="1"/>
  <c r="O25" i="46"/>
  <c r="P25" i="46" s="1"/>
  <c r="J51" i="46"/>
  <c r="G51" i="46"/>
  <c r="M51" i="46"/>
  <c r="O14" i="46"/>
  <c r="P14" i="46" s="1"/>
  <c r="I51" i="46"/>
  <c r="H51" i="46"/>
  <c r="L51" i="46"/>
  <c r="N51" i="46"/>
  <c r="D51" i="46"/>
  <c r="O51" i="46" s="1"/>
  <c r="P51" i="46" s="1"/>
  <c r="F51" i="46"/>
  <c r="O5" i="46"/>
  <c r="P5" i="46"/>
  <c r="E51" i="46"/>
  <c r="I52" i="45"/>
  <c r="N14" i="45"/>
  <c r="O14" i="45" s="1"/>
  <c r="O51" i="47" l="1"/>
  <c r="P51" i="47" s="1"/>
  <c r="N54" i="40"/>
  <c r="O54" i="40" s="1"/>
  <c r="M54" i="40"/>
  <c r="N40" i="35"/>
  <c r="O40" i="35" s="1"/>
  <c r="N44" i="33"/>
  <c r="O44" i="33" s="1"/>
  <c r="F54" i="33"/>
  <c r="N54" i="33" s="1"/>
  <c r="O54" i="33" s="1"/>
  <c r="N5" i="41"/>
  <c r="O5" i="41" s="1"/>
  <c r="I51" i="35"/>
  <c r="E51" i="35"/>
  <c r="N40" i="33"/>
  <c r="O40" i="33" s="1"/>
  <c r="M54" i="42"/>
  <c r="N45" i="36"/>
  <c r="O45" i="36" s="1"/>
  <c r="D55" i="36"/>
  <c r="N55" i="36" s="1"/>
  <c r="O55" i="36" s="1"/>
  <c r="N58" i="39"/>
  <c r="O58" i="39" s="1"/>
  <c r="N52" i="33"/>
  <c r="O52" i="33" s="1"/>
  <c r="L54" i="33"/>
  <c r="E54" i="42"/>
  <c r="N5" i="44"/>
  <c r="O5" i="44" s="1"/>
  <c r="K54" i="33"/>
  <c r="N41" i="37"/>
  <c r="O41" i="37" s="1"/>
  <c r="J54" i="33"/>
  <c r="G54" i="42"/>
  <c r="F52" i="45"/>
  <c r="N52" i="45" s="1"/>
  <c r="O52" i="45" s="1"/>
  <c r="N25" i="45"/>
  <c r="O25" i="45" s="1"/>
  <c r="N15" i="37"/>
  <c r="O15" i="37" s="1"/>
  <c r="I54" i="42"/>
  <c r="M56" i="43"/>
  <c r="N56" i="43" s="1"/>
  <c r="O56" i="43" s="1"/>
  <c r="N5" i="34"/>
  <c r="O5" i="34" s="1"/>
  <c r="N5" i="38"/>
  <c r="O5" i="38" s="1"/>
  <c r="N5" i="45"/>
  <c r="O5" i="45" s="1"/>
  <c r="N51" i="35" l="1"/>
  <c r="O51" i="35" s="1"/>
  <c r="N54" i="42"/>
  <c r="O54" i="42" s="1"/>
</calcChain>
</file>

<file path=xl/sharedStrings.xml><?xml version="1.0" encoding="utf-8"?>
<sst xmlns="http://schemas.openxmlformats.org/spreadsheetml/2006/main" count="1044" uniqueCount="147">
  <si>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</si>
  <si>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</si>
  <si>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</si>
  <si>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</si>
  <si>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</si>
  <si>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</si>
  <si>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</si>
  <si>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</si>
  <si>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</si>
  <si>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</si>
  <si>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</si>
  <si>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</si>
  <si>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Utility Service Tax - Electricity</t>
  </si>
  <si>
    <t>Utility Service Tax - Gas</t>
  </si>
  <si>
    <t>Utility Service Tax - Fuel Oil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</si>
  <si>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</si>
  <si>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</si>
  <si>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</si>
  <si>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</si>
  <si>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</si>
  <si>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Solid Waste</t>
  </si>
  <si>
    <t>Impact Fees - Residential - Public Safety</t>
  </si>
  <si>
    <t>Impact Fees - Residential - Physical Environment</t>
  </si>
  <si>
    <t>Impact Fees - Residential - Transportation</t>
  </si>
  <si>
    <t>Impact Fees - Residential - Culture / Recreation</t>
  </si>
  <si>
    <t>Impact Fees - Residential - Other</t>
  </si>
  <si>
    <t>Other Permits, Fees, and Special Assessments</t>
  </si>
  <si>
    <t>Intergovernmental Revenue</t>
  </si>
  <si>
    <t>Federal Grant - Physical Environment - Other Physical Environment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</si>
  <si>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</si>
  <si>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</si>
  <si>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</si>
  <si>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</si>
  <si>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</si>
  <si>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Grants from Other Local Units - Culture / Recreation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</si>
  <si>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</si>
  <si>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</si>
  <si>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</si>
  <si>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</si>
  <si>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</si>
  <si>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</si>
  <si>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</si>
  <si>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</si>
  <si>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Other Public Safety Charges and Fees</t>
  </si>
  <si>
    <t>Physical Environment - Water Utility</t>
  </si>
  <si>
    <t>Physical Environment - Garbage / Solid Waste</t>
  </si>
  <si>
    <t>Physical Environment - Other Physical Environment Charges</t>
  </si>
  <si>
    <t>Culture / Recreation - Other Culture / Recreation Charges</t>
  </si>
  <si>
    <t>Total - All Account Codes</t>
  </si>
  <si>
    <t>Local Fiscal Year Ended September 30, 2009</t>
  </si>
  <si>
    <t>Fines - Local Ordinance Violations</t>
  </si>
  <si>
    <t>Forfeits - Assets Seized by Law Enforcement</t>
  </si>
  <si>
    <t>Judgments and Fines - Other Court-Ordered</t>
  </si>
  <si>
    <t>Interest and Other Earnings - Interest</t>
  </si>
  <si>
    <t>Interest and Other Earnings - Net Increase (Decrease) in Fair Value of Investments</t>
  </si>
  <si>
    <t>Rents and Royalties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</si>
  <si>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</si>
  <si>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</si>
  <si>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</si>
  <si>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</si>
  <si>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</si>
  <si>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</si>
  <si>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</si>
  <si>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</si>
  <si>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</si>
  <si>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</si>
  <si>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</si>
  <si>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</si>
  <si>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Lake Helen Revenues Reported by Account Code and Fund Type</t>
  </si>
  <si>
    <t>Local Fiscal Year Ended September 30, 2010</t>
  </si>
  <si>
    <t>Casualty Insurance Premium Tax for Police Officers' Retirement</t>
  </si>
  <si>
    <t>Federal Grant - General Government</t>
  </si>
  <si>
    <t>State Grant - General Government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</si>
  <si>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</si>
  <si>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</si>
  <si>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</si>
  <si>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State Grant - Physical Environment - Other Physical Environment</t>
  </si>
  <si>
    <t>Disposition of Fixed Assets</t>
  </si>
  <si>
    <t>2011 Municipal Population:</t>
  </si>
  <si>
    <t>Local Fiscal Year Ended September 30, 2012</t>
  </si>
  <si>
    <t>Shared Revenue from Other Local Units</t>
  </si>
  <si>
    <t>Culture / Recreation - Parks and Recreation</t>
  </si>
  <si>
    <t>2012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</si>
  <si>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</si>
  <si>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</si>
  <si>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</si>
  <si>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</si>
  <si>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</si>
  <si>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</si>
  <si>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</si>
  <si>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</si>
  <si>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</si>
  <si>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Public Safety - Law Enforcement Services</t>
  </si>
  <si>
    <t>Human Services - Animal Control and Shelter Fees</t>
  </si>
  <si>
    <t>Court-Ordered Judgments and Fines - Other Court-Ordered</t>
  </si>
  <si>
    <t>2013 Municipal Population:</t>
  </si>
  <si>
    <t>Local Fiscal Year Ended September 30, 2008</t>
  </si>
  <si>
    <t>Permits and Franchise Fees</t>
  </si>
  <si>
    <t>Other Permits and Fees</t>
  </si>
  <si>
    <t>State Grant - Culture / Recreation</t>
  </si>
  <si>
    <t>State Shared Revenues - Other</t>
  </si>
  <si>
    <t>Grants from Other Local Units - General Government</t>
  </si>
  <si>
    <t>Grants from Other Local Units - Physical Environment</t>
  </si>
  <si>
    <t>Physical Environment - Conservation and Resource Management</t>
  </si>
  <si>
    <t>Impact Fees - Public Safety</t>
  </si>
  <si>
    <t>Impact Fees - Physical Environment</t>
  </si>
  <si>
    <t>Impact Fees - Transportation</t>
  </si>
  <si>
    <t>Impact Fees - Culture / Recreation</t>
  </si>
  <si>
    <t>Impact Fees - Other</t>
  </si>
  <si>
    <t>Proceeds - Installment Purchases and Capital Lease Proceeds</t>
  </si>
  <si>
    <t>2008 Municipal Population:</t>
  </si>
  <si>
    <t>Local Fiscal Year Ended September 30, 2014</t>
  </si>
  <si>
    <t>Federal Grant - Economic Environment</t>
  </si>
  <si>
    <t>State Grant - Public Safety</t>
  </si>
  <si>
    <t>Other Judgments, Fines, and Forfeits</t>
  </si>
  <si>
    <t>Sales - Disposition of Fixed Assets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</si>
  <si>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</si>
  <si>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</si>
  <si>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</si>
  <si>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</si>
  <si>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</si>
  <si>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</si>
  <si>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Special Assessments - Charges for Public Services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</si>
  <si>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</si>
  <si>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</si>
  <si>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</si>
  <si>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</si>
  <si>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</si>
  <si>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</si>
  <si>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</si>
  <si>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</si>
  <si>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</si>
  <si>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</si>
  <si>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</si>
  <si>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</si>
  <si>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</si>
  <si>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</si>
  <si>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</si>
  <si>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</si>
  <si>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</si>
  <si>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</si>
  <si>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</si>
  <si>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</si>
  <si>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Court-Ordered Judgments and Fines - Other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</si>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</sst>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5"/>
  <sheetViews>
    <sheetView tabSelected="1" workbookViewId="0">
      <pane ySplit="1" topLeftCell="A2" activePane="bottomLeft" state="frozen"/>
      <selection pane="bottomLeft"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61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8"/>
      <c r="M3" s="69"/>
      <c r="N3" s="36"/>
      <c r="O3" s="37"/>
      <c r="P3" s="70" t="s">
        <v>131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132</v>
      </c>
      <c r="N4" s="35" t="s">
        <v>9</v>
      </c>
      <c r="O4" s="35" t="s">
        <v>133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134</v>
      </c>
      <c r="B5" s="26"/>
      <c r="C5" s="26"/>
      <c r="D5" s="27">
        <f>SUM(D6:D13)</f>
        <v>1338171</v>
      </c>
      <c r="E5" s="27">
        <f>SUM(E6:E13)</f>
        <v>0</v>
      </c>
      <c r="F5" s="27">
        <f>SUM(F6:F13)</f>
        <v>0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1338171</v>
      </c>
      <c r="P5" s="33">
        <f>(O5/P$53)</f>
        <v>449.95662407531944</v>
      </c>
      <c r="Q5" s="6"/>
    </row>
    <row r="6" spans="1:134">
      <c r="A6" s="12"/>
      <c r="B6" s="25">
        <v>311</v>
      </c>
      <c r="C6" s="20" t="s">
        <v>2</v>
      </c>
      <c r="D6" s="46">
        <v>864484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864484</v>
      </c>
      <c r="P6" s="47">
        <f>(O6/P$53)</f>
        <v>290.68056489576327</v>
      </c>
      <c r="Q6" s="9"/>
    </row>
    <row r="7" spans="1:134">
      <c r="A7" s="12"/>
      <c r="B7" s="25">
        <v>312.41000000000003</v>
      </c>
      <c r="C7" s="20" t="s">
        <v>135</v>
      </c>
      <c r="D7" s="46">
        <v>49482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49482</v>
      </c>
      <c r="P7" s="47">
        <f>(O7/P$53)</f>
        <v>16.638197713517147</v>
      </c>
      <c r="Q7" s="9"/>
    </row>
    <row r="8" spans="1:134">
      <c r="A8" s="12"/>
      <c r="B8" s="25">
        <v>312.43</v>
      </c>
      <c r="C8" s="20" t="s">
        <v>136</v>
      </c>
      <c r="D8" s="46">
        <v>35691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35691</v>
      </c>
      <c r="P8" s="47">
        <f>(O8/P$53)</f>
        <v>12.001008742434431</v>
      </c>
      <c r="Q8" s="9"/>
    </row>
    <row r="9" spans="1:134">
      <c r="A9" s="12"/>
      <c r="B9" s="25">
        <v>312.52</v>
      </c>
      <c r="C9" s="20" t="s">
        <v>84</v>
      </c>
      <c r="D9" s="46">
        <v>30144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30144</v>
      </c>
      <c r="P9" s="47">
        <f>(O9/P$53)</f>
        <v>10.135843981170142</v>
      </c>
      <c r="Q9" s="9"/>
    </row>
    <row r="10" spans="1:134">
      <c r="A10" s="12"/>
      <c r="B10" s="25">
        <v>314.10000000000002</v>
      </c>
      <c r="C10" s="20" t="s">
        <v>12</v>
      </c>
      <c r="D10" s="46">
        <v>256554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256554</v>
      </c>
      <c r="P10" s="47">
        <f>(O10/P$53)</f>
        <v>86.265635507733691</v>
      </c>
      <c r="Q10" s="9"/>
    </row>
    <row r="11" spans="1:134">
      <c r="A11" s="12"/>
      <c r="B11" s="25">
        <v>314.8</v>
      </c>
      <c r="C11" s="20" t="s">
        <v>15</v>
      </c>
      <c r="D11" s="46">
        <v>8526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8526</v>
      </c>
      <c r="P11" s="47">
        <f>(O11/P$53)</f>
        <v>2.8668459986550099</v>
      </c>
      <c r="Q11" s="9"/>
    </row>
    <row r="12" spans="1:134">
      <c r="A12" s="12"/>
      <c r="B12" s="25">
        <v>315.10000000000002</v>
      </c>
      <c r="C12" s="20" t="s">
        <v>137</v>
      </c>
      <c r="D12" s="46">
        <v>84624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84624</v>
      </c>
      <c r="P12" s="47">
        <f>(O12/P$53)</f>
        <v>28.45460659045057</v>
      </c>
      <c r="Q12" s="9"/>
    </row>
    <row r="13" spans="1:134">
      <c r="A13" s="12"/>
      <c r="B13" s="25">
        <v>316</v>
      </c>
      <c r="C13" s="20" t="s">
        <v>86</v>
      </c>
      <c r="D13" s="46">
        <v>8666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8666</v>
      </c>
      <c r="P13" s="47">
        <f>(O13/P$53)</f>
        <v>2.9139206455951578</v>
      </c>
      <c r="Q13" s="9"/>
    </row>
    <row r="14" spans="1:134" ht="15.75">
      <c r="A14" s="29" t="s">
        <v>18</v>
      </c>
      <c r="B14" s="30"/>
      <c r="C14" s="31"/>
      <c r="D14" s="32">
        <f>SUM(D15:D24)</f>
        <v>873386</v>
      </c>
      <c r="E14" s="32">
        <f>SUM(E15:E24)</f>
        <v>48870</v>
      </c>
      <c r="F14" s="32">
        <f>SUM(F15:F24)</f>
        <v>0</v>
      </c>
      <c r="G14" s="32">
        <f>SUM(G15:G24)</f>
        <v>0</v>
      </c>
      <c r="H14" s="32">
        <f>SUM(H15:H24)</f>
        <v>0</v>
      </c>
      <c r="I14" s="32">
        <f>SUM(I15:I24)</f>
        <v>27000</v>
      </c>
      <c r="J14" s="32">
        <f>SUM(J15:J24)</f>
        <v>0</v>
      </c>
      <c r="K14" s="32">
        <f>SUM(K15:K24)</f>
        <v>0</v>
      </c>
      <c r="L14" s="32">
        <f>SUM(L15:L24)</f>
        <v>0</v>
      </c>
      <c r="M14" s="32">
        <f>SUM(M15:M24)</f>
        <v>0</v>
      </c>
      <c r="N14" s="32">
        <f>SUM(N15:N24)</f>
        <v>0</v>
      </c>
      <c r="O14" s="44">
        <f>SUM(D14:N14)</f>
        <v>949256</v>
      </c>
      <c r="P14" s="45">
        <f>(O14/P$53)</f>
        <v>319.18493611297913</v>
      </c>
      <c r="Q14" s="10"/>
    </row>
    <row r="15" spans="1:134">
      <c r="A15" s="12"/>
      <c r="B15" s="25">
        <v>322</v>
      </c>
      <c r="C15" s="20" t="s">
        <v>138</v>
      </c>
      <c r="D15" s="46">
        <v>100351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100351</v>
      </c>
      <c r="P15" s="47">
        <f>(O15/P$53)</f>
        <v>33.742770679219909</v>
      </c>
      <c r="Q15" s="9"/>
    </row>
    <row r="16" spans="1:134">
      <c r="A16" s="12"/>
      <c r="B16" s="25">
        <v>323.10000000000002</v>
      </c>
      <c r="C16" s="20" t="s">
        <v>19</v>
      </c>
      <c r="D16" s="46">
        <v>189803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4" si="1">SUM(D16:N16)</f>
        <v>189803</v>
      </c>
      <c r="P16" s="47">
        <f>(O16/P$53)</f>
        <v>63.820780094149292</v>
      </c>
      <c r="Q16" s="9"/>
    </row>
    <row r="17" spans="1:17">
      <c r="A17" s="12"/>
      <c r="B17" s="25">
        <v>323.7</v>
      </c>
      <c r="C17" s="20" t="s">
        <v>20</v>
      </c>
      <c r="D17" s="46">
        <v>38019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38019</v>
      </c>
      <c r="P17" s="47">
        <f>(O17/P$53)</f>
        <v>12.783792871553464</v>
      </c>
      <c r="Q17" s="9"/>
    </row>
    <row r="18" spans="1:17">
      <c r="A18" s="12"/>
      <c r="B18" s="25">
        <v>324.11</v>
      </c>
      <c r="C18" s="20" t="s">
        <v>21</v>
      </c>
      <c r="D18" s="46">
        <v>0</v>
      </c>
      <c r="E18" s="46">
        <v>5600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5600</v>
      </c>
      <c r="P18" s="47">
        <f>(O18/P$53)</f>
        <v>1.8829858776059178</v>
      </c>
      <c r="Q18" s="9"/>
    </row>
    <row r="19" spans="1:17">
      <c r="A19" s="12"/>
      <c r="B19" s="25">
        <v>324.20999999999998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27000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27000</v>
      </c>
      <c r="P19" s="47">
        <f>(O19/P$53)</f>
        <v>9.0786819098856757</v>
      </c>
      <c r="Q19" s="9"/>
    </row>
    <row r="20" spans="1:17">
      <c r="A20" s="12"/>
      <c r="B20" s="25">
        <v>324.31</v>
      </c>
      <c r="C20" s="20" t="s">
        <v>23</v>
      </c>
      <c r="D20" s="46">
        <v>0</v>
      </c>
      <c r="E20" s="46">
        <v>15400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15400</v>
      </c>
      <c r="P20" s="47">
        <f>(O20/P$53)</f>
        <v>5.1782111634162744</v>
      </c>
      <c r="Q20" s="9"/>
    </row>
    <row r="21" spans="1:17">
      <c r="A21" s="12"/>
      <c r="B21" s="25">
        <v>324.61</v>
      </c>
      <c r="C21" s="20" t="s">
        <v>24</v>
      </c>
      <c r="D21" s="46">
        <v>0</v>
      </c>
      <c r="E21" s="46">
        <v>5600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5600</v>
      </c>
      <c r="P21" s="47">
        <f>(O21/P$53)</f>
        <v>1.8829858776059178</v>
      </c>
      <c r="Q21" s="9"/>
    </row>
    <row r="22" spans="1:17">
      <c r="A22" s="12"/>
      <c r="B22" s="25">
        <v>324.91000000000003</v>
      </c>
      <c r="C22" s="20" t="s">
        <v>25</v>
      </c>
      <c r="D22" s="46">
        <v>0</v>
      </c>
      <c r="E22" s="46">
        <v>20300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20300</v>
      </c>
      <c r="P22" s="47">
        <f>(O22/P$53)</f>
        <v>6.8258238063214529</v>
      </c>
      <c r="Q22" s="9"/>
    </row>
    <row r="23" spans="1:17">
      <c r="A23" s="12"/>
      <c r="B23" s="25">
        <v>325.2</v>
      </c>
      <c r="C23" s="20" t="s">
        <v>122</v>
      </c>
      <c r="D23" s="46">
        <v>463632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463632</v>
      </c>
      <c r="P23" s="47">
        <f>(O23/P$53)</f>
        <v>155.89509078681911</v>
      </c>
      <c r="Q23" s="9"/>
    </row>
    <row r="24" spans="1:17">
      <c r="A24" s="12"/>
      <c r="B24" s="25">
        <v>329.5</v>
      </c>
      <c r="C24" s="20" t="s">
        <v>139</v>
      </c>
      <c r="D24" s="46">
        <v>81581</v>
      </c>
      <c r="E24" s="46">
        <v>1970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83551</v>
      </c>
      <c r="P24" s="47">
        <f>(O24/P$53)</f>
        <v>28.09381304640215</v>
      </c>
      <c r="Q24" s="9"/>
    </row>
    <row r="25" spans="1:17" ht="15.75">
      <c r="A25" s="29" t="s">
        <v>140</v>
      </c>
      <c r="B25" s="30"/>
      <c r="C25" s="31"/>
      <c r="D25" s="32">
        <f>SUM(D26:D34)</f>
        <v>1339336</v>
      </c>
      <c r="E25" s="32">
        <f>SUM(E26:E34)</f>
        <v>796329</v>
      </c>
      <c r="F25" s="32">
        <f>SUM(F26:F34)</f>
        <v>0</v>
      </c>
      <c r="G25" s="32">
        <f>SUM(G26:G34)</f>
        <v>0</v>
      </c>
      <c r="H25" s="32">
        <f>SUM(H26:H34)</f>
        <v>0</v>
      </c>
      <c r="I25" s="32">
        <f>SUM(I26:I34)</f>
        <v>0</v>
      </c>
      <c r="J25" s="32">
        <f>SUM(J26:J34)</f>
        <v>0</v>
      </c>
      <c r="K25" s="32">
        <f>SUM(K26:K34)</f>
        <v>0</v>
      </c>
      <c r="L25" s="32">
        <f>SUM(L26:L34)</f>
        <v>0</v>
      </c>
      <c r="M25" s="32">
        <f>SUM(M26:M34)</f>
        <v>0</v>
      </c>
      <c r="N25" s="32">
        <f>SUM(N26:N34)</f>
        <v>0</v>
      </c>
      <c r="O25" s="44">
        <f>SUM(D25:N25)</f>
        <v>2135665</v>
      </c>
      <c r="P25" s="45">
        <f>(O25/P$53)</f>
        <v>718.11197041022194</v>
      </c>
      <c r="Q25" s="10"/>
    </row>
    <row r="26" spans="1:17">
      <c r="A26" s="12"/>
      <c r="B26" s="25">
        <v>331.39</v>
      </c>
      <c r="C26" s="20" t="s">
        <v>28</v>
      </c>
      <c r="D26" s="46">
        <v>0</v>
      </c>
      <c r="E26" s="46">
        <v>427246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2" si="2">SUM(D26:N26)</f>
        <v>427246</v>
      </c>
      <c r="P26" s="47">
        <f>(O26/P$53)</f>
        <v>143.66039004707466</v>
      </c>
      <c r="Q26" s="9"/>
    </row>
    <row r="27" spans="1:17">
      <c r="A27" s="12"/>
      <c r="B27" s="25">
        <v>331.5</v>
      </c>
      <c r="C27" s="20" t="s">
        <v>112</v>
      </c>
      <c r="D27" s="46">
        <v>975645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975645</v>
      </c>
      <c r="P27" s="47">
        <f>(O27/P$53)</f>
        <v>328.0581708137189</v>
      </c>
      <c r="Q27" s="9"/>
    </row>
    <row r="28" spans="1:17">
      <c r="A28" s="12"/>
      <c r="B28" s="25">
        <v>334.39</v>
      </c>
      <c r="C28" s="20" t="s">
        <v>76</v>
      </c>
      <c r="D28" s="46">
        <v>0</v>
      </c>
      <c r="E28" s="46">
        <v>369083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369083</v>
      </c>
      <c r="P28" s="47">
        <f>(O28/P$53)</f>
        <v>124.10322797579018</v>
      </c>
      <c r="Q28" s="9"/>
    </row>
    <row r="29" spans="1:17">
      <c r="A29" s="12"/>
      <c r="B29" s="25">
        <v>335.125</v>
      </c>
      <c r="C29" s="20" t="s">
        <v>141</v>
      </c>
      <c r="D29" s="46">
        <v>151236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151236</v>
      </c>
      <c r="P29" s="47">
        <f>(O29/P$53)</f>
        <v>50.852723604572965</v>
      </c>
      <c r="Q29" s="9"/>
    </row>
    <row r="30" spans="1:17">
      <c r="A30" s="12"/>
      <c r="B30" s="25">
        <v>335.14</v>
      </c>
      <c r="C30" s="20" t="s">
        <v>88</v>
      </c>
      <c r="D30" s="46">
        <v>6176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6176</v>
      </c>
      <c r="P30" s="47">
        <f>(O30/P$53)</f>
        <v>2.0766644250168125</v>
      </c>
      <c r="Q30" s="9"/>
    </row>
    <row r="31" spans="1:17">
      <c r="A31" s="12"/>
      <c r="B31" s="25">
        <v>335.15</v>
      </c>
      <c r="C31" s="20" t="s">
        <v>89</v>
      </c>
      <c r="D31" s="46">
        <v>832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832</v>
      </c>
      <c r="P31" s="47">
        <f>(O31/P$53)</f>
        <v>0.2797579018157364</v>
      </c>
      <c r="Q31" s="9"/>
    </row>
    <row r="32" spans="1:17">
      <c r="A32" s="12"/>
      <c r="B32" s="25">
        <v>335.18</v>
      </c>
      <c r="C32" s="20" t="s">
        <v>142</v>
      </c>
      <c r="D32" s="46">
        <v>198945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198945</v>
      </c>
      <c r="P32" s="47">
        <f>(O32/P$53)</f>
        <v>66.894754539340951</v>
      </c>
      <c r="Q32" s="9"/>
    </row>
    <row r="33" spans="1:17">
      <c r="A33" s="12"/>
      <c r="B33" s="25">
        <v>335.48</v>
      </c>
      <c r="C33" s="20" t="s">
        <v>33</v>
      </c>
      <c r="D33" s="46">
        <v>1304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" si="3">SUM(D33:N33)</f>
        <v>1304</v>
      </c>
      <c r="P33" s="47">
        <f>(O33/P$53)</f>
        <v>0.43846671149966376</v>
      </c>
      <c r="Q33" s="9"/>
    </row>
    <row r="34" spans="1:17">
      <c r="A34" s="12"/>
      <c r="B34" s="25">
        <v>338</v>
      </c>
      <c r="C34" s="20" t="s">
        <v>80</v>
      </c>
      <c r="D34" s="46">
        <v>5198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5198</v>
      </c>
      <c r="P34" s="47">
        <f>(O34/P$53)</f>
        <v>1.7478143913920645</v>
      </c>
      <c r="Q34" s="9"/>
    </row>
    <row r="35" spans="1:17" ht="15.75">
      <c r="A35" s="29" t="s">
        <v>39</v>
      </c>
      <c r="B35" s="30"/>
      <c r="C35" s="31"/>
      <c r="D35" s="32">
        <f>SUM(D36:D39)</f>
        <v>287057</v>
      </c>
      <c r="E35" s="32">
        <f>SUM(E36:E39)</f>
        <v>56674</v>
      </c>
      <c r="F35" s="32">
        <f>SUM(F36:F39)</f>
        <v>0</v>
      </c>
      <c r="G35" s="32">
        <f>SUM(G36:G39)</f>
        <v>0</v>
      </c>
      <c r="H35" s="32">
        <f>SUM(H36:H39)</f>
        <v>0</v>
      </c>
      <c r="I35" s="32">
        <f>SUM(I36:I39)</f>
        <v>785449</v>
      </c>
      <c r="J35" s="32">
        <f>SUM(J36:J39)</f>
        <v>0</v>
      </c>
      <c r="K35" s="32">
        <f>SUM(K36:K39)</f>
        <v>0</v>
      </c>
      <c r="L35" s="32">
        <f>SUM(L36:L39)</f>
        <v>0</v>
      </c>
      <c r="M35" s="32">
        <f>SUM(M36:M39)</f>
        <v>0</v>
      </c>
      <c r="N35" s="32">
        <f>SUM(N36:N39)</f>
        <v>0</v>
      </c>
      <c r="O35" s="32">
        <f>SUM(D35:N35)</f>
        <v>1129180</v>
      </c>
      <c r="P35" s="45">
        <f>(O35/P$53)</f>
        <v>379.68392737054472</v>
      </c>
      <c r="Q35" s="10"/>
    </row>
    <row r="36" spans="1:17">
      <c r="A36" s="12"/>
      <c r="B36" s="25">
        <v>341.9</v>
      </c>
      <c r="C36" s="20" t="s">
        <v>91</v>
      </c>
      <c r="D36" s="46">
        <v>1814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39" si="4">SUM(D36:N36)</f>
        <v>1814</v>
      </c>
      <c r="P36" s="47">
        <f>(O36/P$53)</f>
        <v>0.60995292535305989</v>
      </c>
      <c r="Q36" s="9"/>
    </row>
    <row r="37" spans="1:17">
      <c r="A37" s="12"/>
      <c r="B37" s="25">
        <v>343.3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785449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785449</v>
      </c>
      <c r="P37" s="47">
        <f>(O37/P$53)</f>
        <v>264.10524546065903</v>
      </c>
      <c r="Q37" s="9"/>
    </row>
    <row r="38" spans="1:17">
      <c r="A38" s="12"/>
      <c r="B38" s="25">
        <v>343.4</v>
      </c>
      <c r="C38" s="20" t="s">
        <v>45</v>
      </c>
      <c r="D38" s="46">
        <v>285243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285243</v>
      </c>
      <c r="P38" s="47">
        <f>(O38/P$53)</f>
        <v>95.912239408204442</v>
      </c>
      <c r="Q38" s="9"/>
    </row>
    <row r="39" spans="1:17">
      <c r="A39" s="12"/>
      <c r="B39" s="25">
        <v>343.9</v>
      </c>
      <c r="C39" s="20" t="s">
        <v>46</v>
      </c>
      <c r="D39" s="46">
        <v>0</v>
      </c>
      <c r="E39" s="46">
        <v>56674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56674</v>
      </c>
      <c r="P39" s="47">
        <f>(O39/P$53)</f>
        <v>19.056489576328179</v>
      </c>
      <c r="Q39" s="9"/>
    </row>
    <row r="40" spans="1:17" ht="15.75">
      <c r="A40" s="29" t="s">
        <v>40</v>
      </c>
      <c r="B40" s="30"/>
      <c r="C40" s="31"/>
      <c r="D40" s="32">
        <f>SUM(D41:D43)</f>
        <v>22109</v>
      </c>
      <c r="E40" s="32">
        <f>SUM(E41:E43)</f>
        <v>0</v>
      </c>
      <c r="F40" s="32">
        <f>SUM(F41:F43)</f>
        <v>0</v>
      </c>
      <c r="G40" s="32">
        <f>SUM(G41:G43)</f>
        <v>0</v>
      </c>
      <c r="H40" s="32">
        <f>SUM(H41:H43)</f>
        <v>0</v>
      </c>
      <c r="I40" s="32">
        <f>SUM(I41:I43)</f>
        <v>0</v>
      </c>
      <c r="J40" s="32">
        <f>SUM(J41:J43)</f>
        <v>0</v>
      </c>
      <c r="K40" s="32">
        <f>SUM(K41:K43)</f>
        <v>0</v>
      </c>
      <c r="L40" s="32">
        <f>SUM(L41:L43)</f>
        <v>0</v>
      </c>
      <c r="M40" s="32">
        <f>SUM(M41:M43)</f>
        <v>0</v>
      </c>
      <c r="N40" s="32">
        <f>SUM(N41:N43)</f>
        <v>0</v>
      </c>
      <c r="O40" s="32">
        <f>SUM(D40:N40)</f>
        <v>22109</v>
      </c>
      <c r="P40" s="45">
        <f>(O40/P$53)</f>
        <v>7.4340954942837927</v>
      </c>
      <c r="Q40" s="10"/>
    </row>
    <row r="41" spans="1:17">
      <c r="A41" s="13"/>
      <c r="B41" s="39">
        <v>351.9</v>
      </c>
      <c r="C41" s="21" t="s">
        <v>143</v>
      </c>
      <c r="D41" s="46">
        <v>15352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43" si="5">SUM(D41:N41)</f>
        <v>15352</v>
      </c>
      <c r="P41" s="47">
        <f>(O41/P$53)</f>
        <v>5.1620712844653669</v>
      </c>
      <c r="Q41" s="9"/>
    </row>
    <row r="42" spans="1:17">
      <c r="A42" s="13"/>
      <c r="B42" s="39">
        <v>354</v>
      </c>
      <c r="C42" s="21" t="s">
        <v>50</v>
      </c>
      <c r="D42" s="46">
        <v>5614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5"/>
        <v>5614</v>
      </c>
      <c r="P42" s="47">
        <f>(O42/P$53)</f>
        <v>1.8876933422999327</v>
      </c>
      <c r="Q42" s="9"/>
    </row>
    <row r="43" spans="1:17">
      <c r="A43" s="13"/>
      <c r="B43" s="39">
        <v>359</v>
      </c>
      <c r="C43" s="21" t="s">
        <v>114</v>
      </c>
      <c r="D43" s="46">
        <v>1143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5"/>
        <v>1143</v>
      </c>
      <c r="P43" s="47">
        <f>(O43/P$53)</f>
        <v>0.3843308675184936</v>
      </c>
      <c r="Q43" s="9"/>
    </row>
    <row r="44" spans="1:17" ht="15.75">
      <c r="A44" s="29" t="s">
        <v>3</v>
      </c>
      <c r="B44" s="30"/>
      <c r="C44" s="31"/>
      <c r="D44" s="32">
        <f>SUM(D45:D50)</f>
        <v>243265</v>
      </c>
      <c r="E44" s="32">
        <f>SUM(E45:E50)</f>
        <v>0</v>
      </c>
      <c r="F44" s="32">
        <f>SUM(F45:F50)</f>
        <v>0</v>
      </c>
      <c r="G44" s="32">
        <f>SUM(G45:G50)</f>
        <v>0</v>
      </c>
      <c r="H44" s="32">
        <f>SUM(H45:H50)</f>
        <v>0</v>
      </c>
      <c r="I44" s="32">
        <f>SUM(I45:I50)</f>
        <v>0</v>
      </c>
      <c r="J44" s="32">
        <f>SUM(J45:J50)</f>
        <v>0</v>
      </c>
      <c r="K44" s="32">
        <f>SUM(K45:K50)</f>
        <v>-202271</v>
      </c>
      <c r="L44" s="32">
        <f>SUM(L45:L50)</f>
        <v>0</v>
      </c>
      <c r="M44" s="32">
        <f>SUM(M45:M50)</f>
        <v>0</v>
      </c>
      <c r="N44" s="32">
        <f>SUM(N45:N50)</f>
        <v>0</v>
      </c>
      <c r="O44" s="32">
        <f>SUM(D44:N44)</f>
        <v>40994</v>
      </c>
      <c r="P44" s="45">
        <f>(O44/P$53)</f>
        <v>13.784129119031608</v>
      </c>
      <c r="Q44" s="10"/>
    </row>
    <row r="45" spans="1:17">
      <c r="A45" s="12"/>
      <c r="B45" s="25">
        <v>361.1</v>
      </c>
      <c r="C45" s="20" t="s">
        <v>53</v>
      </c>
      <c r="D45" s="46">
        <v>8049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8049</v>
      </c>
      <c r="P45" s="47">
        <f>(O45/P$53)</f>
        <v>2.706455951580363</v>
      </c>
      <c r="Q45" s="9"/>
    </row>
    <row r="46" spans="1:17">
      <c r="A46" s="12"/>
      <c r="B46" s="25">
        <v>361.3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-235490</v>
      </c>
      <c r="L46" s="46">
        <v>0</v>
      </c>
      <c r="M46" s="46">
        <v>0</v>
      </c>
      <c r="N46" s="46">
        <v>0</v>
      </c>
      <c r="O46" s="46">
        <f t="shared" ref="O46:O50" si="6">SUM(D46:N46)</f>
        <v>-235490</v>
      </c>
      <c r="P46" s="47">
        <f>(O46/P$53)</f>
        <v>-79.182918628110286</v>
      </c>
      <c r="Q46" s="9"/>
    </row>
    <row r="47" spans="1:17">
      <c r="A47" s="12"/>
      <c r="B47" s="25">
        <v>362</v>
      </c>
      <c r="C47" s="20" t="s">
        <v>55</v>
      </c>
      <c r="D47" s="46">
        <v>17347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6"/>
        <v>17347</v>
      </c>
      <c r="P47" s="47">
        <f>(O47/P$53)</f>
        <v>5.8328850033624748</v>
      </c>
      <c r="Q47" s="9"/>
    </row>
    <row r="48" spans="1:17">
      <c r="A48" s="12"/>
      <c r="B48" s="25">
        <v>366</v>
      </c>
      <c r="C48" s="20" t="s">
        <v>57</v>
      </c>
      <c r="D48" s="46">
        <v>39662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6"/>
        <v>39662</v>
      </c>
      <c r="P48" s="47">
        <f>(O48/P$53)</f>
        <v>13.336247478143914</v>
      </c>
      <c r="Q48" s="9"/>
    </row>
    <row r="49" spans="1:120">
      <c r="A49" s="12"/>
      <c r="B49" s="25">
        <v>368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33219</v>
      </c>
      <c r="L49" s="46">
        <v>0</v>
      </c>
      <c r="M49" s="46">
        <v>0</v>
      </c>
      <c r="N49" s="46">
        <v>0</v>
      </c>
      <c r="O49" s="46">
        <f t="shared" si="6"/>
        <v>33219</v>
      </c>
      <c r="P49" s="47">
        <f>(O49/P$53)</f>
        <v>11.169804976462677</v>
      </c>
      <c r="Q49" s="9"/>
    </row>
    <row r="50" spans="1:120" ht="15.75" thickBot="1">
      <c r="A50" s="12"/>
      <c r="B50" s="25">
        <v>369.9</v>
      </c>
      <c r="C50" s="20" t="s">
        <v>59</v>
      </c>
      <c r="D50" s="46">
        <v>178207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6"/>
        <v>178207</v>
      </c>
      <c r="P50" s="47">
        <f>(O50/P$53)</f>
        <v>59.921654337592472</v>
      </c>
      <c r="Q50" s="9"/>
    </row>
    <row r="51" spans="1:120" ht="16.5" thickBot="1">
      <c r="A51" s="14" t="s">
        <v>48</v>
      </c>
      <c r="B51" s="23"/>
      <c r="C51" s="22"/>
      <c r="D51" s="15">
        <f>SUM(D5,D14,D25,D35,D40,D44)</f>
        <v>4103324</v>
      </c>
      <c r="E51" s="15">
        <f t="shared" ref="E51:N51" si="7">SUM(E5,E14,E25,E35,E40,E44)</f>
        <v>901873</v>
      </c>
      <c r="F51" s="15">
        <f t="shared" si="7"/>
        <v>0</v>
      </c>
      <c r="G51" s="15">
        <f t="shared" si="7"/>
        <v>0</v>
      </c>
      <c r="H51" s="15">
        <f t="shared" si="7"/>
        <v>0</v>
      </c>
      <c r="I51" s="15">
        <f t="shared" si="7"/>
        <v>812449</v>
      </c>
      <c r="J51" s="15">
        <f t="shared" si="7"/>
        <v>0</v>
      </c>
      <c r="K51" s="15">
        <f t="shared" si="7"/>
        <v>-202271</v>
      </c>
      <c r="L51" s="15">
        <f t="shared" si="7"/>
        <v>0</v>
      </c>
      <c r="M51" s="15">
        <f t="shared" si="7"/>
        <v>0</v>
      </c>
      <c r="N51" s="15">
        <f t="shared" si="7"/>
        <v>0</v>
      </c>
      <c r="O51" s="15">
        <f>SUM(D51:N51)</f>
        <v>5615375</v>
      </c>
      <c r="P51" s="38">
        <f>(O51/P$53)</f>
        <v>1888.1556825823807</v>
      </c>
      <c r="Q51" s="6"/>
      <c r="R51" s="2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</row>
    <row r="52" spans="1:120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9"/>
    </row>
    <row r="53" spans="1:120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2"/>
      <c r="M53" s="48" t="s">
        <v>146</v>
      </c>
      <c r="N53" s="48"/>
      <c r="O53" s="48"/>
      <c r="P53" s="43">
        <v>2974</v>
      </c>
    </row>
    <row r="54" spans="1:120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1"/>
    </row>
    <row r="55" spans="1:120" ht="15.75" customHeight="1" thickBot="1">
      <c r="A55" s="52" t="s">
        <v>74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4"/>
    </row>
  </sheetData>
  <mergeCells count="10">
    <mergeCell ref="M53:O53"/>
    <mergeCell ref="A54:P54"/>
    <mergeCell ref="A55:P5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766609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766609</v>
      </c>
      <c r="O5" s="33">
        <f t="shared" ref="O5:O50" si="1">(N5/O$52)</f>
        <v>291.48631178707222</v>
      </c>
      <c r="P5" s="6"/>
    </row>
    <row r="6" spans="1:133">
      <c r="A6" s="12"/>
      <c r="B6" s="25">
        <v>311</v>
      </c>
      <c r="C6" s="20" t="s">
        <v>2</v>
      </c>
      <c r="D6" s="46">
        <v>424085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424085</v>
      </c>
      <c r="O6" s="47">
        <f t="shared" si="1"/>
        <v>161.24904942965779</v>
      </c>
      <c r="P6" s="9"/>
    </row>
    <row r="7" spans="1:133">
      <c r="A7" s="12"/>
      <c r="B7" s="25">
        <v>312.41000000000003</v>
      </c>
      <c r="C7" s="20" t="s">
        <v>11</v>
      </c>
      <c r="D7" s="46">
        <v>31700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31700</v>
      </c>
      <c r="O7" s="47">
        <f t="shared" si="1"/>
        <v>12.053231939163497</v>
      </c>
      <c r="P7" s="9"/>
    </row>
    <row r="8" spans="1:133">
      <c r="A8" s="12"/>
      <c r="B8" s="25">
        <v>312.42</v>
      </c>
      <c r="C8" s="20" t="s">
        <v>10</v>
      </c>
      <c r="D8" s="46">
        <v>23843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23843</v>
      </c>
      <c r="O8" s="47">
        <f t="shared" si="1"/>
        <v>9.0657794676806081</v>
      </c>
      <c r="P8" s="9"/>
    </row>
    <row r="9" spans="1:133">
      <c r="A9" s="12"/>
      <c r="B9" s="25">
        <v>312.52</v>
      </c>
      <c r="C9" s="20" t="s">
        <v>84</v>
      </c>
      <c r="D9" s="46">
        <v>16792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16792</v>
      </c>
      <c r="O9" s="47">
        <f t="shared" si="1"/>
        <v>6.3847908745247146</v>
      </c>
      <c r="P9" s="9"/>
    </row>
    <row r="10" spans="1:133">
      <c r="A10" s="12"/>
      <c r="B10" s="25">
        <v>314.10000000000002</v>
      </c>
      <c r="C10" s="20" t="s">
        <v>12</v>
      </c>
      <c r="D10" s="46">
        <v>165151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165151</v>
      </c>
      <c r="O10" s="47">
        <f t="shared" si="1"/>
        <v>62.795057034220534</v>
      </c>
      <c r="P10" s="9"/>
    </row>
    <row r="11" spans="1:133">
      <c r="A11" s="12"/>
      <c r="B11" s="25">
        <v>314.39999999999998</v>
      </c>
      <c r="C11" s="20" t="s">
        <v>13</v>
      </c>
      <c r="D11" s="46">
        <v>2233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2233</v>
      </c>
      <c r="O11" s="47">
        <f t="shared" si="1"/>
        <v>0.84904942965779473</v>
      </c>
      <c r="P11" s="9"/>
    </row>
    <row r="12" spans="1:133">
      <c r="A12" s="12"/>
      <c r="B12" s="25">
        <v>314.8</v>
      </c>
      <c r="C12" s="20" t="s">
        <v>15</v>
      </c>
      <c r="D12" s="46">
        <v>4143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4143</v>
      </c>
      <c r="O12" s="47">
        <f t="shared" si="1"/>
        <v>1.5752851711026616</v>
      </c>
      <c r="P12" s="9"/>
    </row>
    <row r="13" spans="1:133">
      <c r="A13" s="12"/>
      <c r="B13" s="25">
        <v>315</v>
      </c>
      <c r="C13" s="20" t="s">
        <v>85</v>
      </c>
      <c r="D13" s="46">
        <v>92089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92089</v>
      </c>
      <c r="O13" s="47">
        <f t="shared" si="1"/>
        <v>35.014828897338404</v>
      </c>
      <c r="P13" s="9"/>
    </row>
    <row r="14" spans="1:133">
      <c r="A14" s="12"/>
      <c r="B14" s="25">
        <v>316</v>
      </c>
      <c r="C14" s="20" t="s">
        <v>86</v>
      </c>
      <c r="D14" s="46">
        <v>6573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6573</v>
      </c>
      <c r="O14" s="47">
        <f t="shared" si="1"/>
        <v>2.4992395437262358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188864</v>
      </c>
      <c r="E15" s="32">
        <f t="shared" si="3"/>
        <v>247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2000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8" si="4">SUM(D15:M15)</f>
        <v>191111</v>
      </c>
      <c r="O15" s="45">
        <f t="shared" si="1"/>
        <v>72.665779467680608</v>
      </c>
      <c r="P15" s="10"/>
    </row>
    <row r="16" spans="1:133">
      <c r="A16" s="12"/>
      <c r="B16" s="25">
        <v>322</v>
      </c>
      <c r="C16" s="20" t="s">
        <v>0</v>
      </c>
      <c r="D16" s="46">
        <v>11018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11018</v>
      </c>
      <c r="O16" s="47">
        <f t="shared" si="1"/>
        <v>4.1893536121673005</v>
      </c>
      <c r="P16" s="9"/>
    </row>
    <row r="17" spans="1:16">
      <c r="A17" s="12"/>
      <c r="B17" s="25">
        <v>323.10000000000002</v>
      </c>
      <c r="C17" s="20" t="s">
        <v>19</v>
      </c>
      <c r="D17" s="46">
        <v>134735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134735</v>
      </c>
      <c r="O17" s="47">
        <f t="shared" si="1"/>
        <v>51.230038022813687</v>
      </c>
      <c r="P17" s="9"/>
    </row>
    <row r="18" spans="1:16">
      <c r="A18" s="12"/>
      <c r="B18" s="25">
        <v>323.7</v>
      </c>
      <c r="C18" s="20" t="s">
        <v>20</v>
      </c>
      <c r="D18" s="46">
        <v>33744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33744</v>
      </c>
      <c r="O18" s="47">
        <f t="shared" si="1"/>
        <v>12.83041825095057</v>
      </c>
      <c r="P18" s="9"/>
    </row>
    <row r="19" spans="1:16">
      <c r="A19" s="12"/>
      <c r="B19" s="25">
        <v>324.20999999999998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2000</v>
      </c>
      <c r="O19" s="47">
        <f t="shared" si="1"/>
        <v>0.76045627376425851</v>
      </c>
      <c r="P19" s="9"/>
    </row>
    <row r="20" spans="1:16">
      <c r="A20" s="12"/>
      <c r="B20" s="25">
        <v>329</v>
      </c>
      <c r="C20" s="20" t="s">
        <v>26</v>
      </c>
      <c r="D20" s="46">
        <v>9367</v>
      </c>
      <c r="E20" s="46">
        <v>247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9614</v>
      </c>
      <c r="O20" s="47">
        <f t="shared" si="1"/>
        <v>3.655513307984791</v>
      </c>
      <c r="P20" s="9"/>
    </row>
    <row r="21" spans="1:16" ht="15.75">
      <c r="A21" s="29" t="s">
        <v>27</v>
      </c>
      <c r="B21" s="30"/>
      <c r="C21" s="31"/>
      <c r="D21" s="32">
        <f t="shared" ref="D21:M21" si="5">SUM(D22:D27)</f>
        <v>214954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214954</v>
      </c>
      <c r="O21" s="45">
        <f t="shared" si="1"/>
        <v>81.731558935361221</v>
      </c>
      <c r="P21" s="10"/>
    </row>
    <row r="22" spans="1:16">
      <c r="A22" s="12"/>
      <c r="B22" s="25">
        <v>335.12</v>
      </c>
      <c r="C22" s="20" t="s">
        <v>87</v>
      </c>
      <c r="D22" s="46">
        <v>84197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84197</v>
      </c>
      <c r="O22" s="47">
        <f t="shared" si="1"/>
        <v>32.014068441064637</v>
      </c>
      <c r="P22" s="9"/>
    </row>
    <row r="23" spans="1:16">
      <c r="A23" s="12"/>
      <c r="B23" s="25">
        <v>335.14</v>
      </c>
      <c r="C23" s="20" t="s">
        <v>88</v>
      </c>
      <c r="D23" s="46">
        <v>5950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5950</v>
      </c>
      <c r="O23" s="47">
        <f t="shared" si="1"/>
        <v>2.2623574144486693</v>
      </c>
      <c r="P23" s="9"/>
    </row>
    <row r="24" spans="1:16">
      <c r="A24" s="12"/>
      <c r="B24" s="25">
        <v>335.15</v>
      </c>
      <c r="C24" s="20" t="s">
        <v>89</v>
      </c>
      <c r="D24" s="46">
        <v>783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783</v>
      </c>
      <c r="O24" s="47">
        <f t="shared" si="1"/>
        <v>0.29771863117870723</v>
      </c>
      <c r="P24" s="9"/>
    </row>
    <row r="25" spans="1:16">
      <c r="A25" s="12"/>
      <c r="B25" s="25">
        <v>335.18</v>
      </c>
      <c r="C25" s="20" t="s">
        <v>90</v>
      </c>
      <c r="D25" s="46">
        <v>120942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120942</v>
      </c>
      <c r="O25" s="47">
        <f t="shared" si="1"/>
        <v>45.985551330798479</v>
      </c>
      <c r="P25" s="9"/>
    </row>
    <row r="26" spans="1:16">
      <c r="A26" s="12"/>
      <c r="B26" s="25">
        <v>335.49</v>
      </c>
      <c r="C26" s="20" t="s">
        <v>33</v>
      </c>
      <c r="D26" s="46">
        <v>1067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1067</v>
      </c>
      <c r="O26" s="47">
        <f t="shared" si="1"/>
        <v>0.40570342205323195</v>
      </c>
      <c r="P26" s="9"/>
    </row>
    <row r="27" spans="1:16">
      <c r="A27" s="12"/>
      <c r="B27" s="25">
        <v>338</v>
      </c>
      <c r="C27" s="20" t="s">
        <v>80</v>
      </c>
      <c r="D27" s="46">
        <v>2015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2015</v>
      </c>
      <c r="O27" s="47">
        <f t="shared" si="1"/>
        <v>0.76615969581749055</v>
      </c>
      <c r="P27" s="9"/>
    </row>
    <row r="28" spans="1:16" ht="15.75">
      <c r="A28" s="29" t="s">
        <v>39</v>
      </c>
      <c r="B28" s="30"/>
      <c r="C28" s="31"/>
      <c r="D28" s="32">
        <f t="shared" ref="D28:M28" si="6">SUM(D29:D37)</f>
        <v>519063</v>
      </c>
      <c r="E28" s="32">
        <f t="shared" si="6"/>
        <v>46231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461808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1027102</v>
      </c>
      <c r="O28" s="45">
        <f t="shared" si="1"/>
        <v>390.53307984790877</v>
      </c>
      <c r="P28" s="10"/>
    </row>
    <row r="29" spans="1:16">
      <c r="A29" s="12"/>
      <c r="B29" s="25">
        <v>341.9</v>
      </c>
      <c r="C29" s="20" t="s">
        <v>91</v>
      </c>
      <c r="D29" s="46">
        <v>503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7" si="7">SUM(D29:M29)</f>
        <v>503</v>
      </c>
      <c r="O29" s="47">
        <f t="shared" si="1"/>
        <v>0.19125475285171104</v>
      </c>
      <c r="P29" s="9"/>
    </row>
    <row r="30" spans="1:16">
      <c r="A30" s="12"/>
      <c r="B30" s="25">
        <v>342.1</v>
      </c>
      <c r="C30" s="20" t="s">
        <v>92</v>
      </c>
      <c r="D30" s="46">
        <v>390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390</v>
      </c>
      <c r="O30" s="47">
        <f t="shared" si="1"/>
        <v>0.14828897338403041</v>
      </c>
      <c r="P30" s="9"/>
    </row>
    <row r="31" spans="1:16">
      <c r="A31" s="12"/>
      <c r="B31" s="25">
        <v>342.9</v>
      </c>
      <c r="C31" s="20" t="s">
        <v>43</v>
      </c>
      <c r="D31" s="46">
        <v>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60</v>
      </c>
      <c r="O31" s="47">
        <f t="shared" si="1"/>
        <v>2.2813688212927757E-2</v>
      </c>
      <c r="P31" s="9"/>
    </row>
    <row r="32" spans="1:16">
      <c r="A32" s="12"/>
      <c r="B32" s="25">
        <v>343.3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461808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461808</v>
      </c>
      <c r="O32" s="47">
        <f t="shared" si="1"/>
        <v>175.59239543726235</v>
      </c>
      <c r="P32" s="9"/>
    </row>
    <row r="33" spans="1:16">
      <c r="A33" s="12"/>
      <c r="B33" s="25">
        <v>343.4</v>
      </c>
      <c r="C33" s="20" t="s">
        <v>45</v>
      </c>
      <c r="D33" s="46">
        <v>252068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252068</v>
      </c>
      <c r="O33" s="47">
        <f t="shared" si="1"/>
        <v>95.843346007604566</v>
      </c>
      <c r="P33" s="9"/>
    </row>
    <row r="34" spans="1:16">
      <c r="A34" s="12"/>
      <c r="B34" s="25">
        <v>343.9</v>
      </c>
      <c r="C34" s="20" t="s">
        <v>46</v>
      </c>
      <c r="D34" s="46">
        <v>0</v>
      </c>
      <c r="E34" s="46">
        <v>46231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46231</v>
      </c>
      <c r="O34" s="47">
        <f t="shared" si="1"/>
        <v>17.578326996197717</v>
      </c>
      <c r="P34" s="9"/>
    </row>
    <row r="35" spans="1:16">
      <c r="A35" s="12"/>
      <c r="B35" s="25">
        <v>346.4</v>
      </c>
      <c r="C35" s="20" t="s">
        <v>93</v>
      </c>
      <c r="D35" s="46">
        <v>846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846</v>
      </c>
      <c r="O35" s="47">
        <f t="shared" si="1"/>
        <v>0.32167300380228137</v>
      </c>
      <c r="P35" s="9"/>
    </row>
    <row r="36" spans="1:16">
      <c r="A36" s="12"/>
      <c r="B36" s="25">
        <v>347.2</v>
      </c>
      <c r="C36" s="20" t="s">
        <v>81</v>
      </c>
      <c r="D36" s="46">
        <v>1553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1553</v>
      </c>
      <c r="O36" s="47">
        <f t="shared" si="1"/>
        <v>0.59049429657794672</v>
      </c>
      <c r="P36" s="9"/>
    </row>
    <row r="37" spans="1:16">
      <c r="A37" s="12"/>
      <c r="B37" s="25">
        <v>347.9</v>
      </c>
      <c r="C37" s="20" t="s">
        <v>47</v>
      </c>
      <c r="D37" s="46">
        <v>263643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263643</v>
      </c>
      <c r="O37" s="47">
        <f t="shared" si="1"/>
        <v>100.24448669201522</v>
      </c>
      <c r="P37" s="9"/>
    </row>
    <row r="38" spans="1:16" ht="15.75">
      <c r="A38" s="29" t="s">
        <v>40</v>
      </c>
      <c r="B38" s="30"/>
      <c r="C38" s="31"/>
      <c r="D38" s="32">
        <f t="shared" ref="D38:M38" si="8">SUM(D39:D40)</f>
        <v>17374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ref="N38:N50" si="9">SUM(D38:M38)</f>
        <v>17374</v>
      </c>
      <c r="O38" s="45">
        <f t="shared" si="1"/>
        <v>6.6060836501901141</v>
      </c>
      <c r="P38" s="10"/>
    </row>
    <row r="39" spans="1:16">
      <c r="A39" s="13"/>
      <c r="B39" s="39">
        <v>351.9</v>
      </c>
      <c r="C39" s="21" t="s">
        <v>94</v>
      </c>
      <c r="D39" s="46">
        <v>17208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17208</v>
      </c>
      <c r="O39" s="47">
        <f t="shared" si="1"/>
        <v>6.5429657794676803</v>
      </c>
      <c r="P39" s="9"/>
    </row>
    <row r="40" spans="1:16">
      <c r="A40" s="13"/>
      <c r="B40" s="39">
        <v>354</v>
      </c>
      <c r="C40" s="21" t="s">
        <v>50</v>
      </c>
      <c r="D40" s="46">
        <v>166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166</v>
      </c>
      <c r="O40" s="47">
        <f t="shared" si="1"/>
        <v>6.3117870722433467E-2</v>
      </c>
      <c r="P40" s="9"/>
    </row>
    <row r="41" spans="1:16" ht="15.75">
      <c r="A41" s="29" t="s">
        <v>3</v>
      </c>
      <c r="B41" s="30"/>
      <c r="C41" s="31"/>
      <c r="D41" s="32">
        <f t="shared" ref="D41:M41" si="10">SUM(D42:D47)</f>
        <v>53488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772</v>
      </c>
      <c r="I41" s="32">
        <f t="shared" si="10"/>
        <v>0</v>
      </c>
      <c r="J41" s="32">
        <f t="shared" si="10"/>
        <v>0</v>
      </c>
      <c r="K41" s="32">
        <f t="shared" si="10"/>
        <v>138173</v>
      </c>
      <c r="L41" s="32">
        <f t="shared" si="10"/>
        <v>0</v>
      </c>
      <c r="M41" s="32">
        <f t="shared" si="10"/>
        <v>0</v>
      </c>
      <c r="N41" s="32">
        <f t="shared" si="9"/>
        <v>192433</v>
      </c>
      <c r="O41" s="45">
        <f t="shared" si="1"/>
        <v>73.168441064638785</v>
      </c>
      <c r="P41" s="10"/>
    </row>
    <row r="42" spans="1:16">
      <c r="A42" s="12"/>
      <c r="B42" s="25">
        <v>361.1</v>
      </c>
      <c r="C42" s="20" t="s">
        <v>53</v>
      </c>
      <c r="D42" s="46">
        <v>1332</v>
      </c>
      <c r="E42" s="46">
        <v>0</v>
      </c>
      <c r="F42" s="46">
        <v>0</v>
      </c>
      <c r="G42" s="46">
        <v>0</v>
      </c>
      <c r="H42" s="46">
        <v>772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2104</v>
      </c>
      <c r="O42" s="47">
        <f t="shared" si="1"/>
        <v>0.8</v>
      </c>
      <c r="P42" s="9"/>
    </row>
    <row r="43" spans="1:16">
      <c r="A43" s="12"/>
      <c r="B43" s="25">
        <v>361.3</v>
      </c>
      <c r="C43" s="20" t="s">
        <v>54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104412</v>
      </c>
      <c r="L43" s="46">
        <v>0</v>
      </c>
      <c r="M43" s="46">
        <v>0</v>
      </c>
      <c r="N43" s="46">
        <f t="shared" si="9"/>
        <v>104412</v>
      </c>
      <c r="O43" s="47">
        <f t="shared" si="1"/>
        <v>39.700380228136879</v>
      </c>
      <c r="P43" s="9"/>
    </row>
    <row r="44" spans="1:16">
      <c r="A44" s="12"/>
      <c r="B44" s="25">
        <v>362</v>
      </c>
      <c r="C44" s="20" t="s">
        <v>55</v>
      </c>
      <c r="D44" s="46">
        <v>5585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5585</v>
      </c>
      <c r="O44" s="47">
        <f t="shared" si="1"/>
        <v>2.123574144486692</v>
      </c>
      <c r="P44" s="9"/>
    </row>
    <row r="45" spans="1:16">
      <c r="A45" s="12"/>
      <c r="B45" s="25">
        <v>366</v>
      </c>
      <c r="C45" s="20" t="s">
        <v>57</v>
      </c>
      <c r="D45" s="46">
        <v>16838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16838</v>
      </c>
      <c r="O45" s="47">
        <f t="shared" si="1"/>
        <v>6.402281368821293</v>
      </c>
      <c r="P45" s="9"/>
    </row>
    <row r="46" spans="1:16">
      <c r="A46" s="12"/>
      <c r="B46" s="25">
        <v>368</v>
      </c>
      <c r="C46" s="20" t="s">
        <v>58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33761</v>
      </c>
      <c r="L46" s="46">
        <v>0</v>
      </c>
      <c r="M46" s="46">
        <v>0</v>
      </c>
      <c r="N46" s="46">
        <f t="shared" si="9"/>
        <v>33761</v>
      </c>
      <c r="O46" s="47">
        <f t="shared" si="1"/>
        <v>12.836882129277566</v>
      </c>
      <c r="P46" s="9"/>
    </row>
    <row r="47" spans="1:16">
      <c r="A47" s="12"/>
      <c r="B47" s="25">
        <v>369.9</v>
      </c>
      <c r="C47" s="20" t="s">
        <v>59</v>
      </c>
      <c r="D47" s="46">
        <v>29733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29733</v>
      </c>
      <c r="O47" s="47">
        <f t="shared" si="1"/>
        <v>11.305323193916349</v>
      </c>
      <c r="P47" s="9"/>
    </row>
    <row r="48" spans="1:16" ht="15.75">
      <c r="A48" s="29" t="s">
        <v>41</v>
      </c>
      <c r="B48" s="30"/>
      <c r="C48" s="31"/>
      <c r="D48" s="32">
        <f t="shared" ref="D48:M48" si="11">SUM(D49:D49)</f>
        <v>772</v>
      </c>
      <c r="E48" s="32">
        <f t="shared" si="11"/>
        <v>0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9"/>
        <v>772</v>
      </c>
      <c r="O48" s="45">
        <f t="shared" si="1"/>
        <v>0.2935361216730038</v>
      </c>
      <c r="P48" s="9"/>
    </row>
    <row r="49" spans="1:119" ht="15.75" thickBot="1">
      <c r="A49" s="12"/>
      <c r="B49" s="25">
        <v>381</v>
      </c>
      <c r="C49" s="20" t="s">
        <v>60</v>
      </c>
      <c r="D49" s="46">
        <v>772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772</v>
      </c>
      <c r="O49" s="47">
        <f t="shared" si="1"/>
        <v>0.2935361216730038</v>
      </c>
      <c r="P49" s="9"/>
    </row>
    <row r="50" spans="1:119" ht="16.5" thickBot="1">
      <c r="A50" s="14" t="s">
        <v>48</v>
      </c>
      <c r="B50" s="23"/>
      <c r="C50" s="22"/>
      <c r="D50" s="15">
        <f t="shared" ref="D50:M50" si="12">SUM(D5,D15,D21,D28,D38,D41,D48)</f>
        <v>1761124</v>
      </c>
      <c r="E50" s="15">
        <f t="shared" si="12"/>
        <v>46478</v>
      </c>
      <c r="F50" s="15">
        <f t="shared" si="12"/>
        <v>0</v>
      </c>
      <c r="G50" s="15">
        <f t="shared" si="12"/>
        <v>0</v>
      </c>
      <c r="H50" s="15">
        <f t="shared" si="12"/>
        <v>772</v>
      </c>
      <c r="I50" s="15">
        <f t="shared" si="12"/>
        <v>463808</v>
      </c>
      <c r="J50" s="15">
        <f t="shared" si="12"/>
        <v>0</v>
      </c>
      <c r="K50" s="15">
        <f t="shared" si="12"/>
        <v>138173</v>
      </c>
      <c r="L50" s="15">
        <f t="shared" si="12"/>
        <v>0</v>
      </c>
      <c r="M50" s="15">
        <f t="shared" si="12"/>
        <v>0</v>
      </c>
      <c r="N50" s="15">
        <f t="shared" si="9"/>
        <v>2410355</v>
      </c>
      <c r="O50" s="38">
        <f t="shared" si="1"/>
        <v>916.48479087452472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95</v>
      </c>
      <c r="M52" s="48"/>
      <c r="N52" s="48"/>
      <c r="O52" s="43">
        <v>2630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74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759907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759907</v>
      </c>
      <c r="O5" s="33">
        <f t="shared" ref="O5:O36" si="1">(N5/O$57)</f>
        <v>290.15158457426497</v>
      </c>
      <c r="P5" s="6"/>
    </row>
    <row r="6" spans="1:133">
      <c r="A6" s="12"/>
      <c r="B6" s="25">
        <v>311</v>
      </c>
      <c r="C6" s="20" t="s">
        <v>2</v>
      </c>
      <c r="D6" s="46">
        <v>428130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428130</v>
      </c>
      <c r="O6" s="47">
        <f t="shared" si="1"/>
        <v>163.47079037800688</v>
      </c>
      <c r="P6" s="9"/>
    </row>
    <row r="7" spans="1:133">
      <c r="A7" s="12"/>
      <c r="B7" s="25">
        <v>312.41000000000003</v>
      </c>
      <c r="C7" s="20" t="s">
        <v>11</v>
      </c>
      <c r="D7" s="46">
        <v>32079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32079</v>
      </c>
      <c r="O7" s="47">
        <f t="shared" si="1"/>
        <v>12.24856815578465</v>
      </c>
      <c r="P7" s="9"/>
    </row>
    <row r="8" spans="1:133">
      <c r="A8" s="12"/>
      <c r="B8" s="25">
        <v>312.42</v>
      </c>
      <c r="C8" s="20" t="s">
        <v>10</v>
      </c>
      <c r="D8" s="46">
        <v>23990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23990</v>
      </c>
      <c r="O8" s="47">
        <f t="shared" si="1"/>
        <v>9.1599847269950363</v>
      </c>
      <c r="P8" s="9"/>
    </row>
    <row r="9" spans="1:133">
      <c r="A9" s="12"/>
      <c r="B9" s="25">
        <v>312.52</v>
      </c>
      <c r="C9" s="20" t="s">
        <v>70</v>
      </c>
      <c r="D9" s="46">
        <v>16094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16094</v>
      </c>
      <c r="O9" s="47">
        <f t="shared" si="1"/>
        <v>6.1450935471554029</v>
      </c>
      <c r="P9" s="9"/>
    </row>
    <row r="10" spans="1:133">
      <c r="A10" s="12"/>
      <c r="B10" s="25">
        <v>314.10000000000002</v>
      </c>
      <c r="C10" s="20" t="s">
        <v>12</v>
      </c>
      <c r="D10" s="46">
        <v>152428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152428</v>
      </c>
      <c r="O10" s="47">
        <f t="shared" si="1"/>
        <v>58.200840015273002</v>
      </c>
      <c r="P10" s="9"/>
    </row>
    <row r="11" spans="1:133">
      <c r="A11" s="12"/>
      <c r="B11" s="25">
        <v>314.39999999999998</v>
      </c>
      <c r="C11" s="20" t="s">
        <v>13</v>
      </c>
      <c r="D11" s="46">
        <v>2538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2538</v>
      </c>
      <c r="O11" s="47">
        <f t="shared" si="1"/>
        <v>0.96907216494845361</v>
      </c>
      <c r="P11" s="9"/>
    </row>
    <row r="12" spans="1:133">
      <c r="A12" s="12"/>
      <c r="B12" s="25">
        <v>314.8</v>
      </c>
      <c r="C12" s="20" t="s">
        <v>15</v>
      </c>
      <c r="D12" s="46">
        <v>3164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3164</v>
      </c>
      <c r="O12" s="47">
        <f t="shared" si="1"/>
        <v>1.2080946926307752</v>
      </c>
      <c r="P12" s="9"/>
    </row>
    <row r="13" spans="1:133">
      <c r="A13" s="12"/>
      <c r="B13" s="25">
        <v>315</v>
      </c>
      <c r="C13" s="20" t="s">
        <v>16</v>
      </c>
      <c r="D13" s="46">
        <v>94178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94178</v>
      </c>
      <c r="O13" s="47">
        <f t="shared" si="1"/>
        <v>35.959526536846127</v>
      </c>
      <c r="P13" s="9"/>
    </row>
    <row r="14" spans="1:133">
      <c r="A14" s="12"/>
      <c r="B14" s="25">
        <v>316</v>
      </c>
      <c r="C14" s="20" t="s">
        <v>17</v>
      </c>
      <c r="D14" s="46">
        <v>7306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7306</v>
      </c>
      <c r="O14" s="47">
        <f t="shared" si="1"/>
        <v>2.7896143566246661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SUM(D16:D24)</f>
        <v>191417</v>
      </c>
      <c r="E15" s="32">
        <f t="shared" si="3"/>
        <v>250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4000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195667</v>
      </c>
      <c r="O15" s="45">
        <f t="shared" si="1"/>
        <v>74.710576555937379</v>
      </c>
      <c r="P15" s="10"/>
    </row>
    <row r="16" spans="1:133">
      <c r="A16" s="12"/>
      <c r="B16" s="25">
        <v>322</v>
      </c>
      <c r="C16" s="20" t="s">
        <v>0</v>
      </c>
      <c r="D16" s="46">
        <v>12053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12053</v>
      </c>
      <c r="O16" s="47">
        <f t="shared" si="1"/>
        <v>4.602138220694922</v>
      </c>
      <c r="P16" s="9"/>
    </row>
    <row r="17" spans="1:16">
      <c r="A17" s="12"/>
      <c r="B17" s="25">
        <v>323.10000000000002</v>
      </c>
      <c r="C17" s="20" t="s">
        <v>19</v>
      </c>
      <c r="D17" s="46">
        <v>136899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136899</v>
      </c>
      <c r="O17" s="47">
        <f t="shared" si="1"/>
        <v>52.271477663230243</v>
      </c>
      <c r="P17" s="9"/>
    </row>
    <row r="18" spans="1:16">
      <c r="A18" s="12"/>
      <c r="B18" s="25">
        <v>323.7</v>
      </c>
      <c r="C18" s="20" t="s">
        <v>20</v>
      </c>
      <c r="D18" s="46">
        <v>34762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34762</v>
      </c>
      <c r="O18" s="47">
        <f t="shared" si="1"/>
        <v>13.273004963726613</v>
      </c>
      <c r="P18" s="9"/>
    </row>
    <row r="19" spans="1:16">
      <c r="A19" s="12"/>
      <c r="B19" s="25">
        <v>324.11</v>
      </c>
      <c r="C19" s="20" t="s">
        <v>21</v>
      </c>
      <c r="D19" s="46">
        <v>400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400</v>
      </c>
      <c r="O19" s="47">
        <f t="shared" si="1"/>
        <v>0.15273004963726614</v>
      </c>
      <c r="P19" s="9"/>
    </row>
    <row r="20" spans="1:16">
      <c r="A20" s="12"/>
      <c r="B20" s="25">
        <v>324.20999999999998</v>
      </c>
      <c r="C20" s="20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4000</v>
      </c>
      <c r="O20" s="47">
        <f t="shared" si="1"/>
        <v>1.5273004963726613</v>
      </c>
      <c r="P20" s="9"/>
    </row>
    <row r="21" spans="1:16">
      <c r="A21" s="12"/>
      <c r="B21" s="25">
        <v>324.31</v>
      </c>
      <c r="C21" s="20" t="s">
        <v>23</v>
      </c>
      <c r="D21" s="46">
        <v>750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750</v>
      </c>
      <c r="O21" s="47">
        <f t="shared" si="1"/>
        <v>0.28636884306987398</v>
      </c>
      <c r="P21" s="9"/>
    </row>
    <row r="22" spans="1:16">
      <c r="A22" s="12"/>
      <c r="B22" s="25">
        <v>324.61</v>
      </c>
      <c r="C22" s="20" t="s">
        <v>24</v>
      </c>
      <c r="D22" s="46">
        <v>400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400</v>
      </c>
      <c r="O22" s="47">
        <f t="shared" si="1"/>
        <v>0.15273004963726614</v>
      </c>
      <c r="P22" s="9"/>
    </row>
    <row r="23" spans="1:16">
      <c r="A23" s="12"/>
      <c r="B23" s="25">
        <v>324.70999999999998</v>
      </c>
      <c r="C23" s="20" t="s">
        <v>25</v>
      </c>
      <c r="D23" s="46">
        <v>750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750</v>
      </c>
      <c r="O23" s="47">
        <f t="shared" si="1"/>
        <v>0.28636884306987398</v>
      </c>
      <c r="P23" s="9"/>
    </row>
    <row r="24" spans="1:16">
      <c r="A24" s="12"/>
      <c r="B24" s="25">
        <v>329</v>
      </c>
      <c r="C24" s="20" t="s">
        <v>26</v>
      </c>
      <c r="D24" s="46">
        <v>5403</v>
      </c>
      <c r="E24" s="46">
        <v>250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4" si="5">SUM(D24:M24)</f>
        <v>5653</v>
      </c>
      <c r="O24" s="47">
        <f t="shared" si="1"/>
        <v>2.1584574264986638</v>
      </c>
      <c r="P24" s="9"/>
    </row>
    <row r="25" spans="1:16" ht="15.75">
      <c r="A25" s="29" t="s">
        <v>27</v>
      </c>
      <c r="B25" s="30"/>
      <c r="C25" s="31"/>
      <c r="D25" s="32">
        <f t="shared" ref="D25:M25" si="6">SUM(D26:D33)</f>
        <v>326176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326176</v>
      </c>
      <c r="O25" s="45">
        <f t="shared" si="1"/>
        <v>124.5421916762123</v>
      </c>
      <c r="P25" s="10"/>
    </row>
    <row r="26" spans="1:16">
      <c r="A26" s="12"/>
      <c r="B26" s="25">
        <v>331.1</v>
      </c>
      <c r="C26" s="20" t="s">
        <v>71</v>
      </c>
      <c r="D26" s="46">
        <v>123075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123075</v>
      </c>
      <c r="O26" s="47">
        <f t="shared" si="1"/>
        <v>46.993127147766323</v>
      </c>
      <c r="P26" s="9"/>
    </row>
    <row r="27" spans="1:16">
      <c r="A27" s="12"/>
      <c r="B27" s="25">
        <v>334.1</v>
      </c>
      <c r="C27" s="20" t="s">
        <v>72</v>
      </c>
      <c r="D27" s="46">
        <v>1000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1000</v>
      </c>
      <c r="O27" s="47">
        <f t="shared" si="1"/>
        <v>0.38182512409316532</v>
      </c>
      <c r="P27" s="9"/>
    </row>
    <row r="28" spans="1:16">
      <c r="A28" s="12"/>
      <c r="B28" s="25">
        <v>335.12</v>
      </c>
      <c r="C28" s="20" t="s">
        <v>29</v>
      </c>
      <c r="D28" s="46">
        <v>77703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77703</v>
      </c>
      <c r="O28" s="47">
        <f t="shared" si="1"/>
        <v>29.668957617411227</v>
      </c>
      <c r="P28" s="9"/>
    </row>
    <row r="29" spans="1:16">
      <c r="A29" s="12"/>
      <c r="B29" s="25">
        <v>335.14</v>
      </c>
      <c r="C29" s="20" t="s">
        <v>30</v>
      </c>
      <c r="D29" s="46">
        <v>6017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6017</v>
      </c>
      <c r="O29" s="47">
        <f t="shared" si="1"/>
        <v>2.2974417716685758</v>
      </c>
      <c r="P29" s="9"/>
    </row>
    <row r="30" spans="1:16">
      <c r="A30" s="12"/>
      <c r="B30" s="25">
        <v>335.15</v>
      </c>
      <c r="C30" s="20" t="s">
        <v>31</v>
      </c>
      <c r="D30" s="46">
        <v>147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147</v>
      </c>
      <c r="O30" s="47">
        <f t="shared" si="1"/>
        <v>5.6128293241695305E-2</v>
      </c>
      <c r="P30" s="9"/>
    </row>
    <row r="31" spans="1:16">
      <c r="A31" s="12"/>
      <c r="B31" s="25">
        <v>335.18</v>
      </c>
      <c r="C31" s="20" t="s">
        <v>32</v>
      </c>
      <c r="D31" s="46">
        <v>114558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114558</v>
      </c>
      <c r="O31" s="47">
        <f t="shared" si="1"/>
        <v>43.741122565864835</v>
      </c>
      <c r="P31" s="9"/>
    </row>
    <row r="32" spans="1:16">
      <c r="A32" s="12"/>
      <c r="B32" s="25">
        <v>335.49</v>
      </c>
      <c r="C32" s="20" t="s">
        <v>33</v>
      </c>
      <c r="D32" s="46">
        <v>945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945</v>
      </c>
      <c r="O32" s="47">
        <f t="shared" si="1"/>
        <v>0.36082474226804123</v>
      </c>
      <c r="P32" s="9"/>
    </row>
    <row r="33" spans="1:16">
      <c r="A33" s="12"/>
      <c r="B33" s="25">
        <v>338</v>
      </c>
      <c r="C33" s="20" t="s">
        <v>80</v>
      </c>
      <c r="D33" s="46">
        <v>2731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2731</v>
      </c>
      <c r="O33" s="47">
        <f t="shared" si="1"/>
        <v>1.0427644138984344</v>
      </c>
      <c r="P33" s="9"/>
    </row>
    <row r="34" spans="1:16" ht="15.75">
      <c r="A34" s="29" t="s">
        <v>39</v>
      </c>
      <c r="B34" s="30"/>
      <c r="C34" s="31"/>
      <c r="D34" s="32">
        <f t="shared" ref="D34:M34" si="7">SUM(D35:D41)</f>
        <v>568843</v>
      </c>
      <c r="E34" s="32">
        <f t="shared" si="7"/>
        <v>48369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478585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5"/>
        <v>1095797</v>
      </c>
      <c r="O34" s="45">
        <f t="shared" si="1"/>
        <v>418.40282550591832</v>
      </c>
      <c r="P34" s="10"/>
    </row>
    <row r="35" spans="1:16">
      <c r="A35" s="12"/>
      <c r="B35" s="25">
        <v>341.9</v>
      </c>
      <c r="C35" s="20" t="s">
        <v>42</v>
      </c>
      <c r="D35" s="46">
        <v>86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8">SUM(D35:M35)</f>
        <v>86</v>
      </c>
      <c r="O35" s="47">
        <f t="shared" si="1"/>
        <v>3.2836960672012215E-2</v>
      </c>
      <c r="P35" s="9"/>
    </row>
    <row r="36" spans="1:16">
      <c r="A36" s="12"/>
      <c r="B36" s="25">
        <v>342.9</v>
      </c>
      <c r="C36" s="20" t="s">
        <v>43</v>
      </c>
      <c r="D36" s="46">
        <v>403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403</v>
      </c>
      <c r="O36" s="47">
        <f t="shared" si="1"/>
        <v>0.15387552500954563</v>
      </c>
      <c r="P36" s="9"/>
    </row>
    <row r="37" spans="1:16">
      <c r="A37" s="12"/>
      <c r="B37" s="25">
        <v>343.3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478585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478585</v>
      </c>
      <c r="O37" s="47">
        <f t="shared" ref="O37:O55" si="9">(N37/O$57)</f>
        <v>182.73577701412754</v>
      </c>
      <c r="P37" s="9"/>
    </row>
    <row r="38" spans="1:16">
      <c r="A38" s="12"/>
      <c r="B38" s="25">
        <v>343.4</v>
      </c>
      <c r="C38" s="20" t="s">
        <v>45</v>
      </c>
      <c r="D38" s="46">
        <v>253462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253462</v>
      </c>
      <c r="O38" s="47">
        <f t="shared" si="9"/>
        <v>96.778159602901866</v>
      </c>
      <c r="P38" s="9"/>
    </row>
    <row r="39" spans="1:16">
      <c r="A39" s="12"/>
      <c r="B39" s="25">
        <v>343.9</v>
      </c>
      <c r="C39" s="20" t="s">
        <v>46</v>
      </c>
      <c r="D39" s="46">
        <v>0</v>
      </c>
      <c r="E39" s="46">
        <v>48369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48369</v>
      </c>
      <c r="O39" s="47">
        <f t="shared" si="9"/>
        <v>18.468499427262312</v>
      </c>
      <c r="P39" s="9"/>
    </row>
    <row r="40" spans="1:16">
      <c r="A40" s="12"/>
      <c r="B40" s="25">
        <v>347.2</v>
      </c>
      <c r="C40" s="20" t="s">
        <v>81</v>
      </c>
      <c r="D40" s="46">
        <v>1003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1003</v>
      </c>
      <c r="O40" s="47">
        <f t="shared" si="9"/>
        <v>0.38297059946544482</v>
      </c>
      <c r="P40" s="9"/>
    </row>
    <row r="41" spans="1:16">
      <c r="A41" s="12"/>
      <c r="B41" s="25">
        <v>347.9</v>
      </c>
      <c r="C41" s="20" t="s">
        <v>47</v>
      </c>
      <c r="D41" s="46">
        <v>313889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313889</v>
      </c>
      <c r="O41" s="47">
        <f t="shared" si="9"/>
        <v>119.85070637647958</v>
      </c>
      <c r="P41" s="9"/>
    </row>
    <row r="42" spans="1:16" ht="15.75">
      <c r="A42" s="29" t="s">
        <v>40</v>
      </c>
      <c r="B42" s="30"/>
      <c r="C42" s="31"/>
      <c r="D42" s="32">
        <f t="shared" ref="D42:M42" si="10">SUM(D43:D44)</f>
        <v>17818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>SUM(D42:M42)</f>
        <v>17818</v>
      </c>
      <c r="O42" s="45">
        <f t="shared" si="9"/>
        <v>6.80336006109202</v>
      </c>
      <c r="P42" s="10"/>
    </row>
    <row r="43" spans="1:16">
      <c r="A43" s="13"/>
      <c r="B43" s="39">
        <v>351.9</v>
      </c>
      <c r="C43" s="21" t="s">
        <v>52</v>
      </c>
      <c r="D43" s="46">
        <v>17083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17083</v>
      </c>
      <c r="O43" s="47">
        <f t="shared" si="9"/>
        <v>6.5227185948835436</v>
      </c>
      <c r="P43" s="9"/>
    </row>
    <row r="44" spans="1:16">
      <c r="A44" s="13"/>
      <c r="B44" s="39">
        <v>354</v>
      </c>
      <c r="C44" s="21" t="s">
        <v>50</v>
      </c>
      <c r="D44" s="46">
        <v>735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735</v>
      </c>
      <c r="O44" s="47">
        <f t="shared" si="9"/>
        <v>0.28064146620847652</v>
      </c>
      <c r="P44" s="9"/>
    </row>
    <row r="45" spans="1:16" ht="15.75">
      <c r="A45" s="29" t="s">
        <v>3</v>
      </c>
      <c r="B45" s="30"/>
      <c r="C45" s="31"/>
      <c r="D45" s="32">
        <f t="shared" ref="D45:M45" si="11">SUM(D46:D52)</f>
        <v>78594</v>
      </c>
      <c r="E45" s="32">
        <f t="shared" si="11"/>
        <v>0</v>
      </c>
      <c r="F45" s="32">
        <f t="shared" si="11"/>
        <v>0</v>
      </c>
      <c r="G45" s="32">
        <f t="shared" si="11"/>
        <v>0</v>
      </c>
      <c r="H45" s="32">
        <f t="shared" si="11"/>
        <v>1072</v>
      </c>
      <c r="I45" s="32">
        <f t="shared" si="11"/>
        <v>0</v>
      </c>
      <c r="J45" s="32">
        <f t="shared" si="11"/>
        <v>0</v>
      </c>
      <c r="K45" s="32">
        <f t="shared" si="11"/>
        <v>175904</v>
      </c>
      <c r="L45" s="32">
        <f t="shared" si="11"/>
        <v>0</v>
      </c>
      <c r="M45" s="32">
        <f t="shared" si="11"/>
        <v>0</v>
      </c>
      <c r="N45" s="32">
        <f>SUM(D45:M45)</f>
        <v>255570</v>
      </c>
      <c r="O45" s="45">
        <f t="shared" si="9"/>
        <v>97.583046964490265</v>
      </c>
      <c r="P45" s="10"/>
    </row>
    <row r="46" spans="1:16">
      <c r="A46" s="12"/>
      <c r="B46" s="25">
        <v>361.1</v>
      </c>
      <c r="C46" s="20" t="s">
        <v>53</v>
      </c>
      <c r="D46" s="46">
        <v>3418</v>
      </c>
      <c r="E46" s="46">
        <v>0</v>
      </c>
      <c r="F46" s="46">
        <v>0</v>
      </c>
      <c r="G46" s="46">
        <v>0</v>
      </c>
      <c r="H46" s="46">
        <v>1072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4490</v>
      </c>
      <c r="O46" s="47">
        <f t="shared" si="9"/>
        <v>1.7143948071783124</v>
      </c>
      <c r="P46" s="9"/>
    </row>
    <row r="47" spans="1:16">
      <c r="A47" s="12"/>
      <c r="B47" s="25">
        <v>361.3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119345</v>
      </c>
      <c r="L47" s="46">
        <v>0</v>
      </c>
      <c r="M47" s="46">
        <v>0</v>
      </c>
      <c r="N47" s="46">
        <f t="shared" ref="N47:N52" si="12">SUM(D47:M47)</f>
        <v>119345</v>
      </c>
      <c r="O47" s="47">
        <f t="shared" si="9"/>
        <v>45.568919434898817</v>
      </c>
      <c r="P47" s="9"/>
    </row>
    <row r="48" spans="1:16">
      <c r="A48" s="12"/>
      <c r="B48" s="25">
        <v>362</v>
      </c>
      <c r="C48" s="20" t="s">
        <v>55</v>
      </c>
      <c r="D48" s="46">
        <v>6735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6735</v>
      </c>
      <c r="O48" s="47">
        <f t="shared" si="9"/>
        <v>2.5715922107674687</v>
      </c>
      <c r="P48" s="9"/>
    </row>
    <row r="49" spans="1:119">
      <c r="A49" s="12"/>
      <c r="B49" s="25">
        <v>364</v>
      </c>
      <c r="C49" s="20" t="s">
        <v>77</v>
      </c>
      <c r="D49" s="46">
        <v>22241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22241</v>
      </c>
      <c r="O49" s="47">
        <f t="shared" si="9"/>
        <v>8.4921725849560907</v>
      </c>
      <c r="P49" s="9"/>
    </row>
    <row r="50" spans="1:119">
      <c r="A50" s="12"/>
      <c r="B50" s="25">
        <v>366</v>
      </c>
      <c r="C50" s="20" t="s">
        <v>57</v>
      </c>
      <c r="D50" s="46">
        <v>10894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10894</v>
      </c>
      <c r="O50" s="47">
        <f t="shared" si="9"/>
        <v>4.1596029018709428</v>
      </c>
      <c r="P50" s="9"/>
    </row>
    <row r="51" spans="1:119">
      <c r="A51" s="12"/>
      <c r="B51" s="25">
        <v>368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56559</v>
      </c>
      <c r="L51" s="46">
        <v>0</v>
      </c>
      <c r="M51" s="46">
        <v>0</v>
      </c>
      <c r="N51" s="46">
        <f t="shared" si="12"/>
        <v>56559</v>
      </c>
      <c r="O51" s="47">
        <f t="shared" si="9"/>
        <v>21.595647193585339</v>
      </c>
      <c r="P51" s="9"/>
    </row>
    <row r="52" spans="1:119">
      <c r="A52" s="12"/>
      <c r="B52" s="25">
        <v>369.9</v>
      </c>
      <c r="C52" s="20" t="s">
        <v>59</v>
      </c>
      <c r="D52" s="46">
        <v>35306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35306</v>
      </c>
      <c r="O52" s="47">
        <f t="shared" si="9"/>
        <v>13.480717831233296</v>
      </c>
      <c r="P52" s="9"/>
    </row>
    <row r="53" spans="1:119" ht="15.75">
      <c r="A53" s="29" t="s">
        <v>41</v>
      </c>
      <c r="B53" s="30"/>
      <c r="C53" s="31"/>
      <c r="D53" s="32">
        <f t="shared" ref="D53:M53" si="13">SUM(D54:D54)</f>
        <v>1072</v>
      </c>
      <c r="E53" s="32">
        <f t="shared" si="13"/>
        <v>0</v>
      </c>
      <c r="F53" s="32">
        <f t="shared" si="13"/>
        <v>0</v>
      </c>
      <c r="G53" s="32">
        <f t="shared" si="13"/>
        <v>0</v>
      </c>
      <c r="H53" s="32">
        <f t="shared" si="13"/>
        <v>0</v>
      </c>
      <c r="I53" s="32">
        <f t="shared" si="13"/>
        <v>0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>SUM(D53:M53)</f>
        <v>1072</v>
      </c>
      <c r="O53" s="45">
        <f t="shared" si="9"/>
        <v>0.40931653302787324</v>
      </c>
      <c r="P53" s="9"/>
    </row>
    <row r="54" spans="1:119" ht="15.75" thickBot="1">
      <c r="A54" s="12"/>
      <c r="B54" s="25">
        <v>381</v>
      </c>
      <c r="C54" s="20" t="s">
        <v>60</v>
      </c>
      <c r="D54" s="46">
        <v>1072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1072</v>
      </c>
      <c r="O54" s="47">
        <f t="shared" si="9"/>
        <v>0.40931653302787324</v>
      </c>
      <c r="P54" s="9"/>
    </row>
    <row r="55" spans="1:119" ht="16.5" thickBot="1">
      <c r="A55" s="14" t="s">
        <v>48</v>
      </c>
      <c r="B55" s="23"/>
      <c r="C55" s="22"/>
      <c r="D55" s="15">
        <f t="shared" ref="D55:M55" si="14">SUM(D5,D15,D25,D34,D42,D45,D53)</f>
        <v>1943827</v>
      </c>
      <c r="E55" s="15">
        <f t="shared" si="14"/>
        <v>48619</v>
      </c>
      <c r="F55" s="15">
        <f t="shared" si="14"/>
        <v>0</v>
      </c>
      <c r="G55" s="15">
        <f t="shared" si="14"/>
        <v>0</v>
      </c>
      <c r="H55" s="15">
        <f t="shared" si="14"/>
        <v>1072</v>
      </c>
      <c r="I55" s="15">
        <f t="shared" si="14"/>
        <v>482585</v>
      </c>
      <c r="J55" s="15">
        <f t="shared" si="14"/>
        <v>0</v>
      </c>
      <c r="K55" s="15">
        <f t="shared" si="14"/>
        <v>175904</v>
      </c>
      <c r="L55" s="15">
        <f t="shared" si="14"/>
        <v>0</v>
      </c>
      <c r="M55" s="15">
        <f t="shared" si="14"/>
        <v>0</v>
      </c>
      <c r="N55" s="15">
        <f>SUM(D55:M55)</f>
        <v>2652007</v>
      </c>
      <c r="O55" s="38">
        <f t="shared" si="9"/>
        <v>1012.6029018709431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82</v>
      </c>
      <c r="M57" s="48"/>
      <c r="N57" s="48"/>
      <c r="O57" s="43">
        <v>2619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74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773819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773819</v>
      </c>
      <c r="O5" s="33">
        <f t="shared" ref="O5:O51" si="1">(N5/O$53)</f>
        <v>296.02869166029075</v>
      </c>
      <c r="P5" s="6"/>
    </row>
    <row r="6" spans="1:133">
      <c r="A6" s="12"/>
      <c r="B6" s="25">
        <v>311</v>
      </c>
      <c r="C6" s="20" t="s">
        <v>2</v>
      </c>
      <c r="D6" s="46">
        <v>418077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418077</v>
      </c>
      <c r="O6" s="47">
        <f t="shared" si="1"/>
        <v>159.93764345830147</v>
      </c>
      <c r="P6" s="9"/>
    </row>
    <row r="7" spans="1:133">
      <c r="A7" s="12"/>
      <c r="B7" s="25">
        <v>312.41000000000003</v>
      </c>
      <c r="C7" s="20" t="s">
        <v>11</v>
      </c>
      <c r="D7" s="46">
        <v>31781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31781</v>
      </c>
      <c r="O7" s="47">
        <f t="shared" si="1"/>
        <v>12.157995409334353</v>
      </c>
      <c r="P7" s="9"/>
    </row>
    <row r="8" spans="1:133">
      <c r="A8" s="12"/>
      <c r="B8" s="25">
        <v>312.42</v>
      </c>
      <c r="C8" s="20" t="s">
        <v>10</v>
      </c>
      <c r="D8" s="46">
        <v>23615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23615</v>
      </c>
      <c r="O8" s="47">
        <f t="shared" si="1"/>
        <v>9.0340474368783479</v>
      </c>
      <c r="P8" s="9"/>
    </row>
    <row r="9" spans="1:133">
      <c r="A9" s="12"/>
      <c r="B9" s="25">
        <v>312.52</v>
      </c>
      <c r="C9" s="20" t="s">
        <v>70</v>
      </c>
      <c r="D9" s="46">
        <v>15639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15639</v>
      </c>
      <c r="O9" s="47">
        <f t="shared" si="1"/>
        <v>5.9827850038255548</v>
      </c>
      <c r="P9" s="9"/>
    </row>
    <row r="10" spans="1:133">
      <c r="A10" s="12"/>
      <c r="B10" s="25">
        <v>314.10000000000002</v>
      </c>
      <c r="C10" s="20" t="s">
        <v>12</v>
      </c>
      <c r="D10" s="46">
        <v>168684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168684</v>
      </c>
      <c r="O10" s="47">
        <f t="shared" si="1"/>
        <v>64.530986993113999</v>
      </c>
      <c r="P10" s="9"/>
    </row>
    <row r="11" spans="1:133">
      <c r="A11" s="12"/>
      <c r="B11" s="25">
        <v>314.39999999999998</v>
      </c>
      <c r="C11" s="20" t="s">
        <v>13</v>
      </c>
      <c r="D11" s="46">
        <v>2740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2740</v>
      </c>
      <c r="O11" s="47">
        <f t="shared" si="1"/>
        <v>1.0482019892884469</v>
      </c>
      <c r="P11" s="9"/>
    </row>
    <row r="12" spans="1:133">
      <c r="A12" s="12"/>
      <c r="B12" s="25">
        <v>314.8</v>
      </c>
      <c r="C12" s="20" t="s">
        <v>15</v>
      </c>
      <c r="D12" s="46">
        <v>3527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3527</v>
      </c>
      <c r="O12" s="47">
        <f t="shared" si="1"/>
        <v>1.3492731446059678</v>
      </c>
      <c r="P12" s="9"/>
    </row>
    <row r="13" spans="1:133">
      <c r="A13" s="12"/>
      <c r="B13" s="25">
        <v>315</v>
      </c>
      <c r="C13" s="20" t="s">
        <v>16</v>
      </c>
      <c r="D13" s="46">
        <v>95746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95746</v>
      </c>
      <c r="O13" s="47">
        <f t="shared" si="1"/>
        <v>36.628156082631982</v>
      </c>
      <c r="P13" s="9"/>
    </row>
    <row r="14" spans="1:133">
      <c r="A14" s="12"/>
      <c r="B14" s="25">
        <v>316</v>
      </c>
      <c r="C14" s="20" t="s">
        <v>17</v>
      </c>
      <c r="D14" s="46">
        <v>14010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14010</v>
      </c>
      <c r="O14" s="47">
        <f t="shared" si="1"/>
        <v>5.359602142310635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201713</v>
      </c>
      <c r="E15" s="32">
        <f t="shared" si="3"/>
        <v>488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1000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2" si="4">SUM(D15:M15)</f>
        <v>203201</v>
      </c>
      <c r="O15" s="45">
        <f t="shared" si="1"/>
        <v>77.735654169854627</v>
      </c>
      <c r="P15" s="10"/>
    </row>
    <row r="16" spans="1:133">
      <c r="A16" s="12"/>
      <c r="B16" s="25">
        <v>322</v>
      </c>
      <c r="C16" s="20" t="s">
        <v>0</v>
      </c>
      <c r="D16" s="46">
        <v>14869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14869</v>
      </c>
      <c r="O16" s="47">
        <f t="shared" si="1"/>
        <v>5.6882172915072688</v>
      </c>
      <c r="P16" s="9"/>
    </row>
    <row r="17" spans="1:16">
      <c r="A17" s="12"/>
      <c r="B17" s="25">
        <v>323.10000000000002</v>
      </c>
      <c r="C17" s="20" t="s">
        <v>19</v>
      </c>
      <c r="D17" s="46">
        <v>147055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147055</v>
      </c>
      <c r="O17" s="47">
        <f t="shared" si="1"/>
        <v>56.256694720734508</v>
      </c>
      <c r="P17" s="9"/>
    </row>
    <row r="18" spans="1:16">
      <c r="A18" s="12"/>
      <c r="B18" s="25">
        <v>323.7</v>
      </c>
      <c r="C18" s="20" t="s">
        <v>20</v>
      </c>
      <c r="D18" s="46">
        <v>33965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33965</v>
      </c>
      <c r="O18" s="47">
        <f t="shared" si="1"/>
        <v>12.993496557000766</v>
      </c>
      <c r="P18" s="9"/>
    </row>
    <row r="19" spans="1:16">
      <c r="A19" s="12"/>
      <c r="B19" s="25">
        <v>324.20999999999998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1000</v>
      </c>
      <c r="O19" s="47">
        <f t="shared" si="1"/>
        <v>0.38255547054322875</v>
      </c>
      <c r="P19" s="9"/>
    </row>
    <row r="20" spans="1:16">
      <c r="A20" s="12"/>
      <c r="B20" s="25">
        <v>329</v>
      </c>
      <c r="C20" s="20" t="s">
        <v>26</v>
      </c>
      <c r="D20" s="46">
        <v>5824</v>
      </c>
      <c r="E20" s="46">
        <v>488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6312</v>
      </c>
      <c r="O20" s="47">
        <f t="shared" si="1"/>
        <v>2.4146901300688599</v>
      </c>
      <c r="P20" s="9"/>
    </row>
    <row r="21" spans="1:16" ht="15.75">
      <c r="A21" s="29" t="s">
        <v>27</v>
      </c>
      <c r="B21" s="30"/>
      <c r="C21" s="31"/>
      <c r="D21" s="32">
        <f t="shared" ref="D21:M21" si="5">SUM(D22:D28)</f>
        <v>237562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237562</v>
      </c>
      <c r="O21" s="45">
        <f t="shared" si="1"/>
        <v>90.880642693190509</v>
      </c>
      <c r="P21" s="10"/>
    </row>
    <row r="22" spans="1:16">
      <c r="A22" s="12"/>
      <c r="B22" s="25">
        <v>331.1</v>
      </c>
      <c r="C22" s="20" t="s">
        <v>71</v>
      </c>
      <c r="D22" s="46">
        <v>22573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22573</v>
      </c>
      <c r="O22" s="47">
        <f t="shared" si="1"/>
        <v>8.6354246365723029</v>
      </c>
      <c r="P22" s="9"/>
    </row>
    <row r="23" spans="1:16">
      <c r="A23" s="12"/>
      <c r="B23" s="25">
        <v>334.39</v>
      </c>
      <c r="C23" s="20" t="s">
        <v>76</v>
      </c>
      <c r="D23" s="46">
        <v>14300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14300</v>
      </c>
      <c r="O23" s="47">
        <f t="shared" si="1"/>
        <v>5.4705432287681717</v>
      </c>
      <c r="P23" s="9"/>
    </row>
    <row r="24" spans="1:16">
      <c r="A24" s="12"/>
      <c r="B24" s="25">
        <v>335.12</v>
      </c>
      <c r="C24" s="20" t="s">
        <v>29</v>
      </c>
      <c r="D24" s="46">
        <v>76851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76851</v>
      </c>
      <c r="O24" s="47">
        <f t="shared" si="1"/>
        <v>29.399770466717673</v>
      </c>
      <c r="P24" s="9"/>
    </row>
    <row r="25" spans="1:16">
      <c r="A25" s="12"/>
      <c r="B25" s="25">
        <v>335.14</v>
      </c>
      <c r="C25" s="20" t="s">
        <v>30</v>
      </c>
      <c r="D25" s="46">
        <v>5824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5824</v>
      </c>
      <c r="O25" s="47">
        <f t="shared" si="1"/>
        <v>2.2280030604437644</v>
      </c>
      <c r="P25" s="9"/>
    </row>
    <row r="26" spans="1:16">
      <c r="A26" s="12"/>
      <c r="B26" s="25">
        <v>335.15</v>
      </c>
      <c r="C26" s="20" t="s">
        <v>31</v>
      </c>
      <c r="D26" s="46">
        <v>147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147</v>
      </c>
      <c r="O26" s="47">
        <f t="shared" si="1"/>
        <v>5.6235654169854626E-2</v>
      </c>
      <c r="P26" s="9"/>
    </row>
    <row r="27" spans="1:16">
      <c r="A27" s="12"/>
      <c r="B27" s="25">
        <v>335.18</v>
      </c>
      <c r="C27" s="20" t="s">
        <v>32</v>
      </c>
      <c r="D27" s="46">
        <v>117017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117017</v>
      </c>
      <c r="O27" s="47">
        <f t="shared" si="1"/>
        <v>44.765493496556999</v>
      </c>
      <c r="P27" s="9"/>
    </row>
    <row r="28" spans="1:16">
      <c r="A28" s="12"/>
      <c r="B28" s="25">
        <v>335.49</v>
      </c>
      <c r="C28" s="20" t="s">
        <v>33</v>
      </c>
      <c r="D28" s="46">
        <v>850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850</v>
      </c>
      <c r="O28" s="47">
        <f t="shared" si="1"/>
        <v>0.32517214996174443</v>
      </c>
      <c r="P28" s="9"/>
    </row>
    <row r="29" spans="1:16" ht="15.75">
      <c r="A29" s="29" t="s">
        <v>39</v>
      </c>
      <c r="B29" s="30"/>
      <c r="C29" s="31"/>
      <c r="D29" s="32">
        <f t="shared" ref="D29:M29" si="7">SUM(D30:D35)</f>
        <v>595457</v>
      </c>
      <c r="E29" s="32">
        <f t="shared" si="7"/>
        <v>44000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484556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1124013</v>
      </c>
      <c r="O29" s="45">
        <f t="shared" si="1"/>
        <v>429.99732211170618</v>
      </c>
      <c r="P29" s="10"/>
    </row>
    <row r="30" spans="1:16">
      <c r="A30" s="12"/>
      <c r="B30" s="25">
        <v>341.9</v>
      </c>
      <c r="C30" s="20" t="s">
        <v>42</v>
      </c>
      <c r="D30" s="46">
        <v>370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8">SUM(D30:M30)</f>
        <v>370</v>
      </c>
      <c r="O30" s="47">
        <f t="shared" si="1"/>
        <v>0.14154552410099464</v>
      </c>
      <c r="P30" s="9"/>
    </row>
    <row r="31" spans="1:16">
      <c r="A31" s="12"/>
      <c r="B31" s="25">
        <v>342.9</v>
      </c>
      <c r="C31" s="20" t="s">
        <v>43</v>
      </c>
      <c r="D31" s="46">
        <v>115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115</v>
      </c>
      <c r="O31" s="47">
        <f t="shared" si="1"/>
        <v>4.399387911247131E-2</v>
      </c>
      <c r="P31" s="9"/>
    </row>
    <row r="32" spans="1:16">
      <c r="A32" s="12"/>
      <c r="B32" s="25">
        <v>343.3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484556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484556</v>
      </c>
      <c r="O32" s="47">
        <f t="shared" si="1"/>
        <v>185.36954858454476</v>
      </c>
      <c r="P32" s="9"/>
    </row>
    <row r="33" spans="1:16">
      <c r="A33" s="12"/>
      <c r="B33" s="25">
        <v>343.4</v>
      </c>
      <c r="C33" s="20" t="s">
        <v>45</v>
      </c>
      <c r="D33" s="46">
        <v>253490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253490</v>
      </c>
      <c r="O33" s="47">
        <f t="shared" si="1"/>
        <v>96.973986228003056</v>
      </c>
      <c r="P33" s="9"/>
    </row>
    <row r="34" spans="1:16">
      <c r="A34" s="12"/>
      <c r="B34" s="25">
        <v>343.9</v>
      </c>
      <c r="C34" s="20" t="s">
        <v>46</v>
      </c>
      <c r="D34" s="46">
        <v>0</v>
      </c>
      <c r="E34" s="46">
        <v>44000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44000</v>
      </c>
      <c r="O34" s="47">
        <f t="shared" si="1"/>
        <v>16.832440703902066</v>
      </c>
      <c r="P34" s="9"/>
    </row>
    <row r="35" spans="1:16">
      <c r="A35" s="12"/>
      <c r="B35" s="25">
        <v>347.9</v>
      </c>
      <c r="C35" s="20" t="s">
        <v>47</v>
      </c>
      <c r="D35" s="46">
        <v>341482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341482</v>
      </c>
      <c r="O35" s="47">
        <f t="shared" si="1"/>
        <v>130.63580719204285</v>
      </c>
      <c r="P35" s="9"/>
    </row>
    <row r="36" spans="1:16" ht="15.75">
      <c r="A36" s="29" t="s">
        <v>40</v>
      </c>
      <c r="B36" s="30"/>
      <c r="C36" s="31"/>
      <c r="D36" s="32">
        <f t="shared" ref="D36:M36" si="9">SUM(D37:D39)</f>
        <v>13812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ref="N36:N41" si="10">SUM(D36:M36)</f>
        <v>13812</v>
      </c>
      <c r="O36" s="45">
        <f t="shared" si="1"/>
        <v>5.2838561591430757</v>
      </c>
      <c r="P36" s="10"/>
    </row>
    <row r="37" spans="1:16">
      <c r="A37" s="13"/>
      <c r="B37" s="39">
        <v>351.9</v>
      </c>
      <c r="C37" s="21" t="s">
        <v>52</v>
      </c>
      <c r="D37" s="46">
        <v>12589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12589</v>
      </c>
      <c r="O37" s="47">
        <f t="shared" si="1"/>
        <v>4.8159908186687073</v>
      </c>
      <c r="P37" s="9"/>
    </row>
    <row r="38" spans="1:16">
      <c r="A38" s="13"/>
      <c r="B38" s="39">
        <v>354</v>
      </c>
      <c r="C38" s="21" t="s">
        <v>50</v>
      </c>
      <c r="D38" s="46">
        <v>918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918</v>
      </c>
      <c r="O38" s="47">
        <f t="shared" si="1"/>
        <v>0.35118592195868403</v>
      </c>
      <c r="P38" s="9"/>
    </row>
    <row r="39" spans="1:16">
      <c r="A39" s="13"/>
      <c r="B39" s="39">
        <v>358.2</v>
      </c>
      <c r="C39" s="21" t="s">
        <v>51</v>
      </c>
      <c r="D39" s="46">
        <v>305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305</v>
      </c>
      <c r="O39" s="47">
        <f t="shared" si="1"/>
        <v>0.11667941851568478</v>
      </c>
      <c r="P39" s="9"/>
    </row>
    <row r="40" spans="1:16" ht="15.75">
      <c r="A40" s="29" t="s">
        <v>3</v>
      </c>
      <c r="B40" s="30"/>
      <c r="C40" s="31"/>
      <c r="D40" s="32">
        <f t="shared" ref="D40:M40" si="11">SUM(D41:D48)</f>
        <v>41858</v>
      </c>
      <c r="E40" s="32">
        <f t="shared" si="11"/>
        <v>0</v>
      </c>
      <c r="F40" s="32">
        <f t="shared" si="11"/>
        <v>0</v>
      </c>
      <c r="G40" s="32">
        <f t="shared" si="11"/>
        <v>0</v>
      </c>
      <c r="H40" s="32">
        <f t="shared" si="11"/>
        <v>902</v>
      </c>
      <c r="I40" s="32">
        <f t="shared" si="11"/>
        <v>5149</v>
      </c>
      <c r="J40" s="32">
        <f t="shared" si="11"/>
        <v>0</v>
      </c>
      <c r="K40" s="32">
        <f t="shared" si="11"/>
        <v>60567</v>
      </c>
      <c r="L40" s="32">
        <f t="shared" si="11"/>
        <v>0</v>
      </c>
      <c r="M40" s="32">
        <f t="shared" si="11"/>
        <v>0</v>
      </c>
      <c r="N40" s="32">
        <f t="shared" si="10"/>
        <v>108476</v>
      </c>
      <c r="O40" s="45">
        <f t="shared" si="1"/>
        <v>41.498087222647285</v>
      </c>
      <c r="P40" s="10"/>
    </row>
    <row r="41" spans="1:16">
      <c r="A41" s="12"/>
      <c r="B41" s="25">
        <v>361.1</v>
      </c>
      <c r="C41" s="20" t="s">
        <v>53</v>
      </c>
      <c r="D41" s="46">
        <v>2411</v>
      </c>
      <c r="E41" s="46">
        <v>0</v>
      </c>
      <c r="F41" s="46">
        <v>0</v>
      </c>
      <c r="G41" s="46">
        <v>0</v>
      </c>
      <c r="H41" s="46">
        <v>902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3313</v>
      </c>
      <c r="O41" s="47">
        <f t="shared" si="1"/>
        <v>1.2674062739097169</v>
      </c>
      <c r="P41" s="9"/>
    </row>
    <row r="42" spans="1:16">
      <c r="A42" s="12"/>
      <c r="B42" s="25">
        <v>361.3</v>
      </c>
      <c r="C42" s="20" t="s">
        <v>54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4501</v>
      </c>
      <c r="L42" s="46">
        <v>0</v>
      </c>
      <c r="M42" s="46">
        <v>0</v>
      </c>
      <c r="N42" s="46">
        <f t="shared" ref="N42:N48" si="12">SUM(D42:M42)</f>
        <v>4501</v>
      </c>
      <c r="O42" s="47">
        <f t="shared" si="1"/>
        <v>1.7218821729150726</v>
      </c>
      <c r="P42" s="9"/>
    </row>
    <row r="43" spans="1:16">
      <c r="A43" s="12"/>
      <c r="B43" s="25">
        <v>362</v>
      </c>
      <c r="C43" s="20" t="s">
        <v>55</v>
      </c>
      <c r="D43" s="46">
        <v>4815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4815</v>
      </c>
      <c r="O43" s="47">
        <f t="shared" si="1"/>
        <v>1.8420045906656466</v>
      </c>
      <c r="P43" s="9"/>
    </row>
    <row r="44" spans="1:16">
      <c r="A44" s="12"/>
      <c r="B44" s="25">
        <v>364</v>
      </c>
      <c r="C44" s="20" t="s">
        <v>77</v>
      </c>
      <c r="D44" s="46">
        <v>5146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5146</v>
      </c>
      <c r="O44" s="47">
        <f t="shared" si="1"/>
        <v>1.9686304514154553</v>
      </c>
      <c r="P44" s="9"/>
    </row>
    <row r="45" spans="1:16">
      <c r="A45" s="12"/>
      <c r="B45" s="25">
        <v>365</v>
      </c>
      <c r="C45" s="20" t="s">
        <v>56</v>
      </c>
      <c r="D45" s="46">
        <v>1650</v>
      </c>
      <c r="E45" s="46">
        <v>0</v>
      </c>
      <c r="F45" s="46">
        <v>0</v>
      </c>
      <c r="G45" s="46">
        <v>0</v>
      </c>
      <c r="H45" s="46">
        <v>0</v>
      </c>
      <c r="I45" s="46">
        <v>4988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6638</v>
      </c>
      <c r="O45" s="47">
        <f t="shared" si="1"/>
        <v>2.5394032134659525</v>
      </c>
      <c r="P45" s="9"/>
    </row>
    <row r="46" spans="1:16">
      <c r="A46" s="12"/>
      <c r="B46" s="25">
        <v>366</v>
      </c>
      <c r="C46" s="20" t="s">
        <v>57</v>
      </c>
      <c r="D46" s="46">
        <v>6213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6213</v>
      </c>
      <c r="O46" s="47">
        <f t="shared" si="1"/>
        <v>2.3768171384850802</v>
      </c>
      <c r="P46" s="9"/>
    </row>
    <row r="47" spans="1:16">
      <c r="A47" s="12"/>
      <c r="B47" s="25">
        <v>368</v>
      </c>
      <c r="C47" s="20" t="s">
        <v>58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56066</v>
      </c>
      <c r="L47" s="46">
        <v>0</v>
      </c>
      <c r="M47" s="46">
        <v>0</v>
      </c>
      <c r="N47" s="46">
        <f t="shared" si="12"/>
        <v>56066</v>
      </c>
      <c r="O47" s="47">
        <f t="shared" si="1"/>
        <v>21.448355011476664</v>
      </c>
      <c r="P47" s="9"/>
    </row>
    <row r="48" spans="1:16">
      <c r="A48" s="12"/>
      <c r="B48" s="25">
        <v>369.9</v>
      </c>
      <c r="C48" s="20" t="s">
        <v>59</v>
      </c>
      <c r="D48" s="46">
        <v>21623</v>
      </c>
      <c r="E48" s="46">
        <v>0</v>
      </c>
      <c r="F48" s="46">
        <v>0</v>
      </c>
      <c r="G48" s="46">
        <v>0</v>
      </c>
      <c r="H48" s="46">
        <v>0</v>
      </c>
      <c r="I48" s="46">
        <v>161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21784</v>
      </c>
      <c r="O48" s="47">
        <f t="shared" si="1"/>
        <v>8.333588370313695</v>
      </c>
      <c r="P48" s="9"/>
    </row>
    <row r="49" spans="1:119" ht="15.75">
      <c r="A49" s="29" t="s">
        <v>41</v>
      </c>
      <c r="B49" s="30"/>
      <c r="C49" s="31"/>
      <c r="D49" s="32">
        <f t="shared" ref="D49:M49" si="13">SUM(D50:D50)</f>
        <v>902</v>
      </c>
      <c r="E49" s="32">
        <f t="shared" si="13"/>
        <v>0</v>
      </c>
      <c r="F49" s="32">
        <f t="shared" si="13"/>
        <v>0</v>
      </c>
      <c r="G49" s="32">
        <f t="shared" si="13"/>
        <v>0</v>
      </c>
      <c r="H49" s="32">
        <f t="shared" si="13"/>
        <v>0</v>
      </c>
      <c r="I49" s="32">
        <f t="shared" si="13"/>
        <v>0</v>
      </c>
      <c r="J49" s="32">
        <f t="shared" si="13"/>
        <v>0</v>
      </c>
      <c r="K49" s="32">
        <f t="shared" si="13"/>
        <v>0</v>
      </c>
      <c r="L49" s="32">
        <f t="shared" si="13"/>
        <v>0</v>
      </c>
      <c r="M49" s="32">
        <f t="shared" si="13"/>
        <v>0</v>
      </c>
      <c r="N49" s="32">
        <f>SUM(D49:M49)</f>
        <v>902</v>
      </c>
      <c r="O49" s="45">
        <f t="shared" si="1"/>
        <v>0.34506503442999237</v>
      </c>
      <c r="P49" s="9"/>
    </row>
    <row r="50" spans="1:119" ht="15.75" thickBot="1">
      <c r="A50" s="12"/>
      <c r="B50" s="25">
        <v>381</v>
      </c>
      <c r="C50" s="20" t="s">
        <v>60</v>
      </c>
      <c r="D50" s="46">
        <v>902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902</v>
      </c>
      <c r="O50" s="47">
        <f t="shared" si="1"/>
        <v>0.34506503442999237</v>
      </c>
      <c r="P50" s="9"/>
    </row>
    <row r="51" spans="1:119" ht="16.5" thickBot="1">
      <c r="A51" s="14" t="s">
        <v>48</v>
      </c>
      <c r="B51" s="23"/>
      <c r="C51" s="22"/>
      <c r="D51" s="15">
        <f t="shared" ref="D51:M51" si="14">SUM(D5,D15,D21,D29,D36,D40,D49)</f>
        <v>1865123</v>
      </c>
      <c r="E51" s="15">
        <f t="shared" si="14"/>
        <v>44488</v>
      </c>
      <c r="F51" s="15">
        <f t="shared" si="14"/>
        <v>0</v>
      </c>
      <c r="G51" s="15">
        <f t="shared" si="14"/>
        <v>0</v>
      </c>
      <c r="H51" s="15">
        <f t="shared" si="14"/>
        <v>902</v>
      </c>
      <c r="I51" s="15">
        <f t="shared" si="14"/>
        <v>490705</v>
      </c>
      <c r="J51" s="15">
        <f t="shared" si="14"/>
        <v>0</v>
      </c>
      <c r="K51" s="15">
        <f t="shared" si="14"/>
        <v>60567</v>
      </c>
      <c r="L51" s="15">
        <f t="shared" si="14"/>
        <v>0</v>
      </c>
      <c r="M51" s="15">
        <f t="shared" si="14"/>
        <v>0</v>
      </c>
      <c r="N51" s="15">
        <f>SUM(D51:M51)</f>
        <v>2461785</v>
      </c>
      <c r="O51" s="38">
        <f t="shared" si="1"/>
        <v>941.76931905126241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78</v>
      </c>
      <c r="M53" s="48"/>
      <c r="N53" s="48"/>
      <c r="O53" s="43">
        <v>2614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74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884434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884434</v>
      </c>
      <c r="O5" s="33">
        <f t="shared" ref="O5:O36" si="1">(N5/O$59)</f>
        <v>337.05564024390242</v>
      </c>
      <c r="P5" s="6"/>
    </row>
    <row r="6" spans="1:133">
      <c r="A6" s="12"/>
      <c r="B6" s="25">
        <v>311</v>
      </c>
      <c r="C6" s="20" t="s">
        <v>2</v>
      </c>
      <c r="D6" s="46">
        <v>510734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510734</v>
      </c>
      <c r="O6" s="47">
        <f t="shared" si="1"/>
        <v>194.63948170731706</v>
      </c>
      <c r="P6" s="9"/>
    </row>
    <row r="7" spans="1:133">
      <c r="A7" s="12"/>
      <c r="B7" s="25">
        <v>312.41000000000003</v>
      </c>
      <c r="C7" s="20" t="s">
        <v>11</v>
      </c>
      <c r="D7" s="46">
        <v>32210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32210</v>
      </c>
      <c r="O7" s="47">
        <f t="shared" si="1"/>
        <v>12.27515243902439</v>
      </c>
      <c r="P7" s="9"/>
    </row>
    <row r="8" spans="1:133">
      <c r="A8" s="12"/>
      <c r="B8" s="25">
        <v>312.42</v>
      </c>
      <c r="C8" s="20" t="s">
        <v>10</v>
      </c>
      <c r="D8" s="46">
        <v>23864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23864</v>
      </c>
      <c r="O8" s="47">
        <f t="shared" si="1"/>
        <v>9.0945121951219505</v>
      </c>
      <c r="P8" s="9"/>
    </row>
    <row r="9" spans="1:133">
      <c r="A9" s="12"/>
      <c r="B9" s="25">
        <v>312.52</v>
      </c>
      <c r="C9" s="20" t="s">
        <v>70</v>
      </c>
      <c r="D9" s="46">
        <v>17333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17333</v>
      </c>
      <c r="O9" s="47">
        <f t="shared" si="1"/>
        <v>6.6055640243902438</v>
      </c>
      <c r="P9" s="9"/>
    </row>
    <row r="10" spans="1:133">
      <c r="A10" s="12"/>
      <c r="B10" s="25">
        <v>314.10000000000002</v>
      </c>
      <c r="C10" s="20" t="s">
        <v>12</v>
      </c>
      <c r="D10" s="46">
        <v>179122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179122</v>
      </c>
      <c r="O10" s="47">
        <f t="shared" si="1"/>
        <v>68.262957317073173</v>
      </c>
      <c r="P10" s="9"/>
    </row>
    <row r="11" spans="1:133">
      <c r="A11" s="12"/>
      <c r="B11" s="25">
        <v>314.39999999999998</v>
      </c>
      <c r="C11" s="20" t="s">
        <v>13</v>
      </c>
      <c r="D11" s="46">
        <v>4065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4065</v>
      </c>
      <c r="O11" s="47">
        <f t="shared" si="1"/>
        <v>1.5491615853658536</v>
      </c>
      <c r="P11" s="9"/>
    </row>
    <row r="12" spans="1:133">
      <c r="A12" s="12"/>
      <c r="B12" s="25">
        <v>314.7</v>
      </c>
      <c r="C12" s="20" t="s">
        <v>14</v>
      </c>
      <c r="D12" s="46">
        <v>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</v>
      </c>
      <c r="O12" s="47">
        <f t="shared" si="1"/>
        <v>4.5731707317073168E-3</v>
      </c>
      <c r="P12" s="9"/>
    </row>
    <row r="13" spans="1:133">
      <c r="A13" s="12"/>
      <c r="B13" s="25">
        <v>314.8</v>
      </c>
      <c r="C13" s="20" t="s">
        <v>15</v>
      </c>
      <c r="D13" s="46">
        <v>3351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3351</v>
      </c>
      <c r="O13" s="47">
        <f t="shared" si="1"/>
        <v>1.2770579268292683</v>
      </c>
      <c r="P13" s="9"/>
    </row>
    <row r="14" spans="1:133">
      <c r="A14" s="12"/>
      <c r="B14" s="25">
        <v>315</v>
      </c>
      <c r="C14" s="20" t="s">
        <v>16</v>
      </c>
      <c r="D14" s="46">
        <v>101551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101551</v>
      </c>
      <c r="O14" s="47">
        <f t="shared" si="1"/>
        <v>38.700838414634148</v>
      </c>
      <c r="P14" s="9"/>
    </row>
    <row r="15" spans="1:133">
      <c r="A15" s="12"/>
      <c r="B15" s="25">
        <v>316</v>
      </c>
      <c r="C15" s="20" t="s">
        <v>17</v>
      </c>
      <c r="D15" s="46">
        <v>12192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12192</v>
      </c>
      <c r="O15" s="47">
        <f t="shared" si="1"/>
        <v>4.6463414634146343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SUM(D17:D25)</f>
        <v>236771</v>
      </c>
      <c r="E16" s="32">
        <f t="shared" si="3"/>
        <v>569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2000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239340</v>
      </c>
      <c r="O16" s="45">
        <f t="shared" si="1"/>
        <v>91.211890243902445</v>
      </c>
      <c r="P16" s="10"/>
    </row>
    <row r="17" spans="1:16">
      <c r="A17" s="12"/>
      <c r="B17" s="25">
        <v>322</v>
      </c>
      <c r="C17" s="20" t="s">
        <v>0</v>
      </c>
      <c r="D17" s="46">
        <v>31456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31456</v>
      </c>
      <c r="O17" s="47">
        <f t="shared" si="1"/>
        <v>11.987804878048781</v>
      </c>
      <c r="P17" s="9"/>
    </row>
    <row r="18" spans="1:16">
      <c r="A18" s="12"/>
      <c r="B18" s="25">
        <v>323.10000000000002</v>
      </c>
      <c r="C18" s="20" t="s">
        <v>19</v>
      </c>
      <c r="D18" s="46">
        <v>158574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158574</v>
      </c>
      <c r="O18" s="47">
        <f t="shared" si="1"/>
        <v>60.432164634146339</v>
      </c>
      <c r="P18" s="9"/>
    </row>
    <row r="19" spans="1:16">
      <c r="A19" s="12"/>
      <c r="B19" s="25">
        <v>323.7</v>
      </c>
      <c r="C19" s="20" t="s">
        <v>20</v>
      </c>
      <c r="D19" s="46">
        <v>33952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33952</v>
      </c>
      <c r="O19" s="47">
        <f t="shared" si="1"/>
        <v>12.939024390243903</v>
      </c>
      <c r="P19" s="9"/>
    </row>
    <row r="20" spans="1:16">
      <c r="A20" s="12"/>
      <c r="B20" s="25">
        <v>324.11</v>
      </c>
      <c r="C20" s="20" t="s">
        <v>21</v>
      </c>
      <c r="D20" s="46">
        <v>400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400</v>
      </c>
      <c r="O20" s="47">
        <f t="shared" si="1"/>
        <v>0.1524390243902439</v>
      </c>
      <c r="P20" s="9"/>
    </row>
    <row r="21" spans="1:16">
      <c r="A21" s="12"/>
      <c r="B21" s="25">
        <v>324.20999999999998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2000</v>
      </c>
      <c r="O21" s="47">
        <f t="shared" si="1"/>
        <v>0.76219512195121952</v>
      </c>
      <c r="P21" s="9"/>
    </row>
    <row r="22" spans="1:16">
      <c r="A22" s="12"/>
      <c r="B22" s="25">
        <v>324.31</v>
      </c>
      <c r="C22" s="20" t="s">
        <v>23</v>
      </c>
      <c r="D22" s="46">
        <v>1100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1100</v>
      </c>
      <c r="O22" s="47">
        <f t="shared" si="1"/>
        <v>0.41920731707317072</v>
      </c>
      <c r="P22" s="9"/>
    </row>
    <row r="23" spans="1:16">
      <c r="A23" s="12"/>
      <c r="B23" s="25">
        <v>324.61</v>
      </c>
      <c r="C23" s="20" t="s">
        <v>24</v>
      </c>
      <c r="D23" s="46">
        <v>400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400</v>
      </c>
      <c r="O23" s="47">
        <f t="shared" si="1"/>
        <v>0.1524390243902439</v>
      </c>
      <c r="P23" s="9"/>
    </row>
    <row r="24" spans="1:16">
      <c r="A24" s="12"/>
      <c r="B24" s="25">
        <v>324.70999999999998</v>
      </c>
      <c r="C24" s="20" t="s">
        <v>25</v>
      </c>
      <c r="D24" s="46">
        <v>400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400</v>
      </c>
      <c r="O24" s="47">
        <f t="shared" si="1"/>
        <v>0.1524390243902439</v>
      </c>
      <c r="P24" s="9"/>
    </row>
    <row r="25" spans="1:16">
      <c r="A25" s="12"/>
      <c r="B25" s="25">
        <v>329</v>
      </c>
      <c r="C25" s="20" t="s">
        <v>26</v>
      </c>
      <c r="D25" s="46">
        <v>10489</v>
      </c>
      <c r="E25" s="46">
        <v>569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6" si="5">SUM(D25:M25)</f>
        <v>11058</v>
      </c>
      <c r="O25" s="47">
        <f t="shared" si="1"/>
        <v>4.2141768292682924</v>
      </c>
      <c r="P25" s="9"/>
    </row>
    <row r="26" spans="1:16" ht="15.75">
      <c r="A26" s="29" t="s">
        <v>27</v>
      </c>
      <c r="B26" s="30"/>
      <c r="C26" s="31"/>
      <c r="D26" s="32">
        <f t="shared" ref="D26:M26" si="6">SUM(D27:D35)</f>
        <v>362525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362525</v>
      </c>
      <c r="O26" s="45">
        <f t="shared" si="1"/>
        <v>138.15739329268294</v>
      </c>
      <c r="P26" s="10"/>
    </row>
    <row r="27" spans="1:16">
      <c r="A27" s="12"/>
      <c r="B27" s="25">
        <v>331.1</v>
      </c>
      <c r="C27" s="20" t="s">
        <v>71</v>
      </c>
      <c r="D27" s="46">
        <v>17739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17739</v>
      </c>
      <c r="O27" s="47">
        <f t="shared" si="1"/>
        <v>6.7602896341463419</v>
      </c>
      <c r="P27" s="9"/>
    </row>
    <row r="28" spans="1:16">
      <c r="A28" s="12"/>
      <c r="B28" s="25">
        <v>331.39</v>
      </c>
      <c r="C28" s="20" t="s">
        <v>28</v>
      </c>
      <c r="D28" s="46">
        <v>73431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73431</v>
      </c>
      <c r="O28" s="47">
        <f t="shared" si="1"/>
        <v>27.984375</v>
      </c>
      <c r="P28" s="9"/>
    </row>
    <row r="29" spans="1:16">
      <c r="A29" s="12"/>
      <c r="B29" s="25">
        <v>334.1</v>
      </c>
      <c r="C29" s="20" t="s">
        <v>72</v>
      </c>
      <c r="D29" s="46">
        <v>966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966</v>
      </c>
      <c r="O29" s="47">
        <f t="shared" si="1"/>
        <v>0.36814024390243905</v>
      </c>
      <c r="P29" s="9"/>
    </row>
    <row r="30" spans="1:16">
      <c r="A30" s="12"/>
      <c r="B30" s="25">
        <v>335.12</v>
      </c>
      <c r="C30" s="20" t="s">
        <v>29</v>
      </c>
      <c r="D30" s="46">
        <v>76626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76626</v>
      </c>
      <c r="O30" s="47">
        <f t="shared" si="1"/>
        <v>29.201981707317074</v>
      </c>
      <c r="P30" s="9"/>
    </row>
    <row r="31" spans="1:16">
      <c r="A31" s="12"/>
      <c r="B31" s="25">
        <v>335.14</v>
      </c>
      <c r="C31" s="20" t="s">
        <v>30</v>
      </c>
      <c r="D31" s="46">
        <v>6272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6272</v>
      </c>
      <c r="O31" s="47">
        <f t="shared" si="1"/>
        <v>2.3902439024390243</v>
      </c>
      <c r="P31" s="9"/>
    </row>
    <row r="32" spans="1:16">
      <c r="A32" s="12"/>
      <c r="B32" s="25">
        <v>335.15</v>
      </c>
      <c r="C32" s="20" t="s">
        <v>31</v>
      </c>
      <c r="D32" s="46">
        <v>392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392</v>
      </c>
      <c r="O32" s="47">
        <f t="shared" si="1"/>
        <v>0.14939024390243902</v>
      </c>
      <c r="P32" s="9"/>
    </row>
    <row r="33" spans="1:16">
      <c r="A33" s="12"/>
      <c r="B33" s="25">
        <v>335.18</v>
      </c>
      <c r="C33" s="20" t="s">
        <v>32</v>
      </c>
      <c r="D33" s="46">
        <v>116076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116076</v>
      </c>
      <c r="O33" s="47">
        <f t="shared" si="1"/>
        <v>44.236280487804876</v>
      </c>
      <c r="P33" s="9"/>
    </row>
    <row r="34" spans="1:16">
      <c r="A34" s="12"/>
      <c r="B34" s="25">
        <v>335.49</v>
      </c>
      <c r="C34" s="20" t="s">
        <v>33</v>
      </c>
      <c r="D34" s="46">
        <v>1316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1316</v>
      </c>
      <c r="O34" s="47">
        <f t="shared" si="1"/>
        <v>0.50152439024390238</v>
      </c>
      <c r="P34" s="9"/>
    </row>
    <row r="35" spans="1:16">
      <c r="A35" s="12"/>
      <c r="B35" s="25">
        <v>337.7</v>
      </c>
      <c r="C35" s="20" t="s">
        <v>34</v>
      </c>
      <c r="D35" s="46">
        <v>69707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69707</v>
      </c>
      <c r="O35" s="47">
        <f t="shared" si="1"/>
        <v>26.56516768292683</v>
      </c>
      <c r="P35" s="9"/>
    </row>
    <row r="36" spans="1:16" ht="15.75">
      <c r="A36" s="29" t="s">
        <v>39</v>
      </c>
      <c r="B36" s="30"/>
      <c r="C36" s="31"/>
      <c r="D36" s="32">
        <f t="shared" ref="D36:M36" si="7">SUM(D37:D42)</f>
        <v>619631</v>
      </c>
      <c r="E36" s="32">
        <f t="shared" si="7"/>
        <v>48792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500175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si="5"/>
        <v>1168598</v>
      </c>
      <c r="O36" s="45">
        <f t="shared" si="1"/>
        <v>445.3498475609756</v>
      </c>
      <c r="P36" s="10"/>
    </row>
    <row r="37" spans="1:16">
      <c r="A37" s="12"/>
      <c r="B37" s="25">
        <v>341.9</v>
      </c>
      <c r="C37" s="20" t="s">
        <v>42</v>
      </c>
      <c r="D37" s="46">
        <v>336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8">SUM(D37:M37)</f>
        <v>336</v>
      </c>
      <c r="O37" s="47">
        <f t="shared" ref="O37:O57" si="9">(N37/O$59)</f>
        <v>0.12804878048780488</v>
      </c>
      <c r="P37" s="9"/>
    </row>
    <row r="38" spans="1:16">
      <c r="A38" s="12"/>
      <c r="B38" s="25">
        <v>342.9</v>
      </c>
      <c r="C38" s="20" t="s">
        <v>43</v>
      </c>
      <c r="D38" s="46">
        <v>130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130</v>
      </c>
      <c r="O38" s="47">
        <f t="shared" si="9"/>
        <v>4.9542682926829271E-2</v>
      </c>
      <c r="P38" s="9"/>
    </row>
    <row r="39" spans="1:16">
      <c r="A39" s="12"/>
      <c r="B39" s="25">
        <v>343.3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500175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500175</v>
      </c>
      <c r="O39" s="47">
        <f t="shared" si="9"/>
        <v>190.6154725609756</v>
      </c>
      <c r="P39" s="9"/>
    </row>
    <row r="40" spans="1:16">
      <c r="A40" s="12"/>
      <c r="B40" s="25">
        <v>343.4</v>
      </c>
      <c r="C40" s="20" t="s">
        <v>45</v>
      </c>
      <c r="D40" s="46">
        <v>253655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253655</v>
      </c>
      <c r="O40" s="47">
        <f t="shared" si="9"/>
        <v>96.667301829268297</v>
      </c>
      <c r="P40" s="9"/>
    </row>
    <row r="41" spans="1:16">
      <c r="A41" s="12"/>
      <c r="B41" s="25">
        <v>343.9</v>
      </c>
      <c r="C41" s="20" t="s">
        <v>46</v>
      </c>
      <c r="D41" s="46">
        <v>0</v>
      </c>
      <c r="E41" s="46">
        <v>48792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48792</v>
      </c>
      <c r="O41" s="47">
        <f t="shared" si="9"/>
        <v>18.594512195121951</v>
      </c>
      <c r="P41" s="9"/>
    </row>
    <row r="42" spans="1:16">
      <c r="A42" s="12"/>
      <c r="B42" s="25">
        <v>347.9</v>
      </c>
      <c r="C42" s="20" t="s">
        <v>47</v>
      </c>
      <c r="D42" s="46">
        <v>365510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365510</v>
      </c>
      <c r="O42" s="47">
        <f t="shared" si="9"/>
        <v>139.29496951219511</v>
      </c>
      <c r="P42" s="9"/>
    </row>
    <row r="43" spans="1:16" ht="15.75">
      <c r="A43" s="29" t="s">
        <v>40</v>
      </c>
      <c r="B43" s="30"/>
      <c r="C43" s="31"/>
      <c r="D43" s="32">
        <f t="shared" ref="D43:M43" si="10">SUM(D44:D46)</f>
        <v>15982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48" si="11">SUM(D43:M43)</f>
        <v>15982</v>
      </c>
      <c r="O43" s="45">
        <f t="shared" si="9"/>
        <v>6.0907012195121952</v>
      </c>
      <c r="P43" s="10"/>
    </row>
    <row r="44" spans="1:16">
      <c r="A44" s="13"/>
      <c r="B44" s="39">
        <v>351.9</v>
      </c>
      <c r="C44" s="21" t="s">
        <v>52</v>
      </c>
      <c r="D44" s="46">
        <v>15324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15324</v>
      </c>
      <c r="O44" s="47">
        <f t="shared" si="9"/>
        <v>5.8399390243902438</v>
      </c>
      <c r="P44" s="9"/>
    </row>
    <row r="45" spans="1:16">
      <c r="A45" s="13"/>
      <c r="B45" s="39">
        <v>354</v>
      </c>
      <c r="C45" s="21" t="s">
        <v>50</v>
      </c>
      <c r="D45" s="46">
        <v>481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481</v>
      </c>
      <c r="O45" s="47">
        <f t="shared" si="9"/>
        <v>0.1833079268292683</v>
      </c>
      <c r="P45" s="9"/>
    </row>
    <row r="46" spans="1:16">
      <c r="A46" s="13"/>
      <c r="B46" s="39">
        <v>358.2</v>
      </c>
      <c r="C46" s="21" t="s">
        <v>51</v>
      </c>
      <c r="D46" s="46">
        <v>177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177</v>
      </c>
      <c r="O46" s="47">
        <f t="shared" si="9"/>
        <v>6.7454268292682931E-2</v>
      </c>
      <c r="P46" s="9"/>
    </row>
    <row r="47" spans="1:16" ht="15.75">
      <c r="A47" s="29" t="s">
        <v>3</v>
      </c>
      <c r="B47" s="30"/>
      <c r="C47" s="31"/>
      <c r="D47" s="32">
        <f t="shared" ref="D47:M47" si="12">SUM(D48:D54)</f>
        <v>42050</v>
      </c>
      <c r="E47" s="32">
        <f t="shared" si="12"/>
        <v>0</v>
      </c>
      <c r="F47" s="32">
        <f t="shared" si="12"/>
        <v>0</v>
      </c>
      <c r="G47" s="32">
        <f t="shared" si="12"/>
        <v>0</v>
      </c>
      <c r="H47" s="32">
        <f t="shared" si="12"/>
        <v>947</v>
      </c>
      <c r="I47" s="32">
        <f t="shared" si="12"/>
        <v>0</v>
      </c>
      <c r="J47" s="32">
        <f t="shared" si="12"/>
        <v>0</v>
      </c>
      <c r="K47" s="32">
        <f t="shared" si="12"/>
        <v>134242</v>
      </c>
      <c r="L47" s="32">
        <f t="shared" si="12"/>
        <v>0</v>
      </c>
      <c r="M47" s="32">
        <f t="shared" si="12"/>
        <v>0</v>
      </c>
      <c r="N47" s="32">
        <f t="shared" si="11"/>
        <v>177239</v>
      </c>
      <c r="O47" s="45">
        <f t="shared" si="9"/>
        <v>67.545350609756099</v>
      </c>
      <c r="P47" s="10"/>
    </row>
    <row r="48" spans="1:16">
      <c r="A48" s="12"/>
      <c r="B48" s="25">
        <v>361.1</v>
      </c>
      <c r="C48" s="20" t="s">
        <v>53</v>
      </c>
      <c r="D48" s="46">
        <v>5450</v>
      </c>
      <c r="E48" s="46">
        <v>0</v>
      </c>
      <c r="F48" s="46">
        <v>0</v>
      </c>
      <c r="G48" s="46">
        <v>0</v>
      </c>
      <c r="H48" s="46">
        <v>947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6397</v>
      </c>
      <c r="O48" s="47">
        <f t="shared" si="9"/>
        <v>2.4378810975609757</v>
      </c>
      <c r="P48" s="9"/>
    </row>
    <row r="49" spans="1:119">
      <c r="A49" s="12"/>
      <c r="B49" s="25">
        <v>361.3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48484</v>
      </c>
      <c r="L49" s="46">
        <v>0</v>
      </c>
      <c r="M49" s="46">
        <v>0</v>
      </c>
      <c r="N49" s="46">
        <f t="shared" ref="N49:N54" si="13">SUM(D49:M49)</f>
        <v>48484</v>
      </c>
      <c r="O49" s="47">
        <f t="shared" si="9"/>
        <v>18.477134146341463</v>
      </c>
      <c r="P49" s="9"/>
    </row>
    <row r="50" spans="1:119">
      <c r="A50" s="12"/>
      <c r="B50" s="25">
        <v>362</v>
      </c>
      <c r="C50" s="20" t="s">
        <v>55</v>
      </c>
      <c r="D50" s="46">
        <v>6541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6541</v>
      </c>
      <c r="O50" s="47">
        <f t="shared" si="9"/>
        <v>2.4927591463414633</v>
      </c>
      <c r="P50" s="9"/>
    </row>
    <row r="51" spans="1:119">
      <c r="A51" s="12"/>
      <c r="B51" s="25">
        <v>365</v>
      </c>
      <c r="C51" s="20" t="s">
        <v>56</v>
      </c>
      <c r="D51" s="46">
        <v>1050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1050</v>
      </c>
      <c r="O51" s="47">
        <f t="shared" si="9"/>
        <v>0.40015243902439024</v>
      </c>
      <c r="P51" s="9"/>
    </row>
    <row r="52" spans="1:119">
      <c r="A52" s="12"/>
      <c r="B52" s="25">
        <v>366</v>
      </c>
      <c r="C52" s="20" t="s">
        <v>57</v>
      </c>
      <c r="D52" s="46">
        <v>10292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10292</v>
      </c>
      <c r="O52" s="47">
        <f t="shared" si="9"/>
        <v>3.9222560975609757</v>
      </c>
      <c r="P52" s="9"/>
    </row>
    <row r="53" spans="1:119">
      <c r="A53" s="12"/>
      <c r="B53" s="25">
        <v>368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85758</v>
      </c>
      <c r="L53" s="46">
        <v>0</v>
      </c>
      <c r="M53" s="46">
        <v>0</v>
      </c>
      <c r="N53" s="46">
        <f t="shared" si="13"/>
        <v>85758</v>
      </c>
      <c r="O53" s="47">
        <f t="shared" si="9"/>
        <v>32.682164634146339</v>
      </c>
      <c r="P53" s="9"/>
    </row>
    <row r="54" spans="1:119">
      <c r="A54" s="12"/>
      <c r="B54" s="25">
        <v>369.9</v>
      </c>
      <c r="C54" s="20" t="s">
        <v>59</v>
      </c>
      <c r="D54" s="46">
        <v>18717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18717</v>
      </c>
      <c r="O54" s="47">
        <f t="shared" si="9"/>
        <v>7.1330030487804876</v>
      </c>
      <c r="P54" s="9"/>
    </row>
    <row r="55" spans="1:119" ht="15.75">
      <c r="A55" s="29" t="s">
        <v>41</v>
      </c>
      <c r="B55" s="30"/>
      <c r="C55" s="31"/>
      <c r="D55" s="32">
        <f t="shared" ref="D55:M55" si="14">SUM(D56:D56)</f>
        <v>947</v>
      </c>
      <c r="E55" s="32">
        <f t="shared" si="14"/>
        <v>0</v>
      </c>
      <c r="F55" s="32">
        <f t="shared" si="14"/>
        <v>0</v>
      </c>
      <c r="G55" s="32">
        <f t="shared" si="14"/>
        <v>0</v>
      </c>
      <c r="H55" s="32">
        <f t="shared" si="14"/>
        <v>0</v>
      </c>
      <c r="I55" s="32">
        <f t="shared" si="14"/>
        <v>0</v>
      </c>
      <c r="J55" s="32">
        <f t="shared" si="14"/>
        <v>0</v>
      </c>
      <c r="K55" s="32">
        <f t="shared" si="14"/>
        <v>0</v>
      </c>
      <c r="L55" s="32">
        <f t="shared" si="14"/>
        <v>0</v>
      </c>
      <c r="M55" s="32">
        <f t="shared" si="14"/>
        <v>0</v>
      </c>
      <c r="N55" s="32">
        <f>SUM(D55:M55)</f>
        <v>947</v>
      </c>
      <c r="O55" s="45">
        <f t="shared" si="9"/>
        <v>0.36089939024390244</v>
      </c>
      <c r="P55" s="9"/>
    </row>
    <row r="56" spans="1:119" ht="15.75" thickBot="1">
      <c r="A56" s="12"/>
      <c r="B56" s="25">
        <v>381</v>
      </c>
      <c r="C56" s="20" t="s">
        <v>60</v>
      </c>
      <c r="D56" s="46">
        <v>947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947</v>
      </c>
      <c r="O56" s="47">
        <f t="shared" si="9"/>
        <v>0.36089939024390244</v>
      </c>
      <c r="P56" s="9"/>
    </row>
    <row r="57" spans="1:119" ht="16.5" thickBot="1">
      <c r="A57" s="14" t="s">
        <v>48</v>
      </c>
      <c r="B57" s="23"/>
      <c r="C57" s="22"/>
      <c r="D57" s="15">
        <f t="shared" ref="D57:M57" si="15">SUM(D5,D16,D26,D36,D43,D47,D55)</f>
        <v>2162340</v>
      </c>
      <c r="E57" s="15">
        <f t="shared" si="15"/>
        <v>49361</v>
      </c>
      <c r="F57" s="15">
        <f t="shared" si="15"/>
        <v>0</v>
      </c>
      <c r="G57" s="15">
        <f t="shared" si="15"/>
        <v>0</v>
      </c>
      <c r="H57" s="15">
        <f t="shared" si="15"/>
        <v>947</v>
      </c>
      <c r="I57" s="15">
        <f t="shared" si="15"/>
        <v>502175</v>
      </c>
      <c r="J57" s="15">
        <f t="shared" si="15"/>
        <v>0</v>
      </c>
      <c r="K57" s="15">
        <f t="shared" si="15"/>
        <v>134242</v>
      </c>
      <c r="L57" s="15">
        <f t="shared" si="15"/>
        <v>0</v>
      </c>
      <c r="M57" s="15">
        <f t="shared" si="15"/>
        <v>0</v>
      </c>
      <c r="N57" s="15">
        <f>SUM(D57:M57)</f>
        <v>2849065</v>
      </c>
      <c r="O57" s="38">
        <f t="shared" si="9"/>
        <v>1085.7717225609756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73</v>
      </c>
      <c r="M59" s="48"/>
      <c r="N59" s="48"/>
      <c r="O59" s="43">
        <v>2624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thickBot="1">
      <c r="A61" s="52" t="s">
        <v>74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A61:O61"/>
    <mergeCell ref="L59:N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838078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838078</v>
      </c>
      <c r="O5" s="33">
        <f t="shared" ref="O5:O36" si="1">(N5/O$56)</f>
        <v>291.20152883947185</v>
      </c>
      <c r="P5" s="6"/>
    </row>
    <row r="6" spans="1:133">
      <c r="A6" s="12"/>
      <c r="B6" s="25">
        <v>311</v>
      </c>
      <c r="C6" s="20" t="s">
        <v>2</v>
      </c>
      <c r="D6" s="46">
        <v>519477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519477</v>
      </c>
      <c r="O6" s="47">
        <f t="shared" si="1"/>
        <v>180.49930507296733</v>
      </c>
      <c r="P6" s="9"/>
    </row>
    <row r="7" spans="1:133">
      <c r="A7" s="12"/>
      <c r="B7" s="25">
        <v>312.41000000000003</v>
      </c>
      <c r="C7" s="20" t="s">
        <v>11</v>
      </c>
      <c r="D7" s="46">
        <v>32344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32344</v>
      </c>
      <c r="O7" s="47">
        <f t="shared" si="1"/>
        <v>11.238359972202918</v>
      </c>
      <c r="P7" s="9"/>
    </row>
    <row r="8" spans="1:133">
      <c r="A8" s="12"/>
      <c r="B8" s="25">
        <v>312.42</v>
      </c>
      <c r="C8" s="20" t="s">
        <v>10</v>
      </c>
      <c r="D8" s="46">
        <v>24378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24378</v>
      </c>
      <c r="O8" s="47">
        <f t="shared" si="1"/>
        <v>8.4704656011118828</v>
      </c>
      <c r="P8" s="9"/>
    </row>
    <row r="9" spans="1:133">
      <c r="A9" s="12"/>
      <c r="B9" s="25">
        <v>314.10000000000002</v>
      </c>
      <c r="C9" s="20" t="s">
        <v>12</v>
      </c>
      <c r="D9" s="46">
        <v>151238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151238</v>
      </c>
      <c r="O9" s="47">
        <f t="shared" si="1"/>
        <v>52.549687282835301</v>
      </c>
      <c r="P9" s="9"/>
    </row>
    <row r="10" spans="1:133">
      <c r="A10" s="12"/>
      <c r="B10" s="25">
        <v>314.39999999999998</v>
      </c>
      <c r="C10" s="20" t="s">
        <v>13</v>
      </c>
      <c r="D10" s="46">
        <v>4890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4890</v>
      </c>
      <c r="O10" s="47">
        <f t="shared" si="1"/>
        <v>1.6990965948575401</v>
      </c>
      <c r="P10" s="9"/>
    </row>
    <row r="11" spans="1:133">
      <c r="A11" s="12"/>
      <c r="B11" s="25">
        <v>314.7</v>
      </c>
      <c r="C11" s="20" t="s">
        <v>14</v>
      </c>
      <c r="D11" s="46">
        <v>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</v>
      </c>
      <c r="O11" s="47">
        <f t="shared" si="1"/>
        <v>2.0847810979847115E-3</v>
      </c>
      <c r="P11" s="9"/>
    </row>
    <row r="12" spans="1:133">
      <c r="A12" s="12"/>
      <c r="B12" s="25">
        <v>314.8</v>
      </c>
      <c r="C12" s="20" t="s">
        <v>15</v>
      </c>
      <c r="D12" s="46">
        <v>2133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2133</v>
      </c>
      <c r="O12" s="47">
        <f t="shared" si="1"/>
        <v>0.74113968033356492</v>
      </c>
      <c r="P12" s="9"/>
    </row>
    <row r="13" spans="1:133">
      <c r="A13" s="12"/>
      <c r="B13" s="25">
        <v>315</v>
      </c>
      <c r="C13" s="20" t="s">
        <v>16</v>
      </c>
      <c r="D13" s="46">
        <v>97665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97665</v>
      </c>
      <c r="O13" s="47">
        <f t="shared" si="1"/>
        <v>33.935024322446147</v>
      </c>
      <c r="P13" s="9"/>
    </row>
    <row r="14" spans="1:133">
      <c r="A14" s="12"/>
      <c r="B14" s="25">
        <v>316</v>
      </c>
      <c r="C14" s="20" t="s">
        <v>17</v>
      </c>
      <c r="D14" s="46">
        <v>5947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5947</v>
      </c>
      <c r="O14" s="47">
        <f t="shared" si="1"/>
        <v>2.06636553161918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SUM(D16:D24)</f>
        <v>195048</v>
      </c>
      <c r="E15" s="32">
        <f t="shared" si="3"/>
        <v>243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1000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5" si="4">SUM(D15:M15)</f>
        <v>196291</v>
      </c>
      <c r="O15" s="45">
        <f t="shared" si="1"/>
        <v>68.203961084086174</v>
      </c>
      <c r="P15" s="10"/>
    </row>
    <row r="16" spans="1:133">
      <c r="A16" s="12"/>
      <c r="B16" s="25">
        <v>322</v>
      </c>
      <c r="C16" s="20" t="s">
        <v>0</v>
      </c>
      <c r="D16" s="46">
        <v>8902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8902</v>
      </c>
      <c r="O16" s="47">
        <f t="shared" si="1"/>
        <v>3.0931202223766503</v>
      </c>
      <c r="P16" s="9"/>
    </row>
    <row r="17" spans="1:16">
      <c r="A17" s="12"/>
      <c r="B17" s="25">
        <v>323.10000000000002</v>
      </c>
      <c r="C17" s="20" t="s">
        <v>19</v>
      </c>
      <c r="D17" s="46">
        <v>147285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147285</v>
      </c>
      <c r="O17" s="47">
        <f t="shared" si="1"/>
        <v>51.176164002779707</v>
      </c>
      <c r="P17" s="9"/>
    </row>
    <row r="18" spans="1:16">
      <c r="A18" s="12"/>
      <c r="B18" s="25">
        <v>323.7</v>
      </c>
      <c r="C18" s="20" t="s">
        <v>20</v>
      </c>
      <c r="D18" s="46">
        <v>33547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33547</v>
      </c>
      <c r="O18" s="47">
        <f t="shared" si="1"/>
        <v>11.656358582348853</v>
      </c>
      <c r="P18" s="9"/>
    </row>
    <row r="19" spans="1:16">
      <c r="A19" s="12"/>
      <c r="B19" s="25">
        <v>324.02</v>
      </c>
      <c r="C19" s="20" t="s">
        <v>21</v>
      </c>
      <c r="D19" s="46">
        <v>200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200</v>
      </c>
      <c r="O19" s="47">
        <f t="shared" si="1"/>
        <v>6.9492703266157058E-2</v>
      </c>
      <c r="P19" s="9"/>
    </row>
    <row r="20" spans="1:16">
      <c r="A20" s="12"/>
      <c r="B20" s="25">
        <v>324.02999999999997</v>
      </c>
      <c r="C20" s="20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1000</v>
      </c>
      <c r="O20" s="47">
        <f t="shared" si="1"/>
        <v>0.34746351633078526</v>
      </c>
      <c r="P20" s="9"/>
    </row>
    <row r="21" spans="1:16">
      <c r="A21" s="12"/>
      <c r="B21" s="25">
        <v>324.04000000000002</v>
      </c>
      <c r="C21" s="20" t="s">
        <v>23</v>
      </c>
      <c r="D21" s="46">
        <v>550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550</v>
      </c>
      <c r="O21" s="47">
        <f t="shared" si="1"/>
        <v>0.1911049339819319</v>
      </c>
      <c r="P21" s="9"/>
    </row>
    <row r="22" spans="1:16">
      <c r="A22" s="12"/>
      <c r="B22" s="25">
        <v>324.07</v>
      </c>
      <c r="C22" s="20" t="s">
        <v>24</v>
      </c>
      <c r="D22" s="46">
        <v>200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200</v>
      </c>
      <c r="O22" s="47">
        <f t="shared" si="1"/>
        <v>6.9492703266157058E-2</v>
      </c>
      <c r="P22" s="9"/>
    </row>
    <row r="23" spans="1:16">
      <c r="A23" s="12"/>
      <c r="B23" s="25">
        <v>324.08999999999997</v>
      </c>
      <c r="C23" s="20" t="s">
        <v>25</v>
      </c>
      <c r="D23" s="46">
        <v>200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200</v>
      </c>
      <c r="O23" s="47">
        <f t="shared" si="1"/>
        <v>6.9492703266157058E-2</v>
      </c>
      <c r="P23" s="9"/>
    </row>
    <row r="24" spans="1:16">
      <c r="A24" s="12"/>
      <c r="B24" s="25">
        <v>329</v>
      </c>
      <c r="C24" s="20" t="s">
        <v>26</v>
      </c>
      <c r="D24" s="46">
        <v>4164</v>
      </c>
      <c r="E24" s="46">
        <v>243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4407</v>
      </c>
      <c r="O24" s="47">
        <f t="shared" si="1"/>
        <v>1.5312717164697707</v>
      </c>
      <c r="P24" s="9"/>
    </row>
    <row r="25" spans="1:16" ht="15.75">
      <c r="A25" s="29" t="s">
        <v>27</v>
      </c>
      <c r="B25" s="30"/>
      <c r="C25" s="31"/>
      <c r="D25" s="32">
        <f t="shared" ref="D25:M25" si="5">SUM(D26:D32)</f>
        <v>334021</v>
      </c>
      <c r="E25" s="32">
        <f t="shared" si="5"/>
        <v>23622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 t="shared" si="4"/>
        <v>357643</v>
      </c>
      <c r="O25" s="45">
        <f t="shared" si="1"/>
        <v>124.26789437109103</v>
      </c>
      <c r="P25" s="10"/>
    </row>
    <row r="26" spans="1:16">
      <c r="A26" s="12"/>
      <c r="B26" s="25">
        <v>331.39</v>
      </c>
      <c r="C26" s="20" t="s">
        <v>28</v>
      </c>
      <c r="D26" s="46">
        <v>0</v>
      </c>
      <c r="E26" s="46">
        <v>23622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23622</v>
      </c>
      <c r="O26" s="47">
        <f t="shared" si="1"/>
        <v>8.2077831827658088</v>
      </c>
      <c r="P26" s="9"/>
    </row>
    <row r="27" spans="1:16">
      <c r="A27" s="12"/>
      <c r="B27" s="25">
        <v>335.12</v>
      </c>
      <c r="C27" s="20" t="s">
        <v>29</v>
      </c>
      <c r="D27" s="46">
        <v>76742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76742</v>
      </c>
      <c r="O27" s="47">
        <f t="shared" si="1"/>
        <v>26.665045170257123</v>
      </c>
      <c r="P27" s="9"/>
    </row>
    <row r="28" spans="1:16">
      <c r="A28" s="12"/>
      <c r="B28" s="25">
        <v>335.14</v>
      </c>
      <c r="C28" s="20" t="s">
        <v>30</v>
      </c>
      <c r="D28" s="46">
        <v>6056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6056</v>
      </c>
      <c r="O28" s="47">
        <f t="shared" si="1"/>
        <v>2.1042390548992356</v>
      </c>
      <c r="P28" s="9"/>
    </row>
    <row r="29" spans="1:16">
      <c r="A29" s="12"/>
      <c r="B29" s="25">
        <v>335.15</v>
      </c>
      <c r="C29" s="20" t="s">
        <v>31</v>
      </c>
      <c r="D29" s="46">
        <v>789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789</v>
      </c>
      <c r="O29" s="47">
        <f t="shared" si="1"/>
        <v>0.27414871438498956</v>
      </c>
      <c r="P29" s="9"/>
    </row>
    <row r="30" spans="1:16">
      <c r="A30" s="12"/>
      <c r="B30" s="25">
        <v>335.18</v>
      </c>
      <c r="C30" s="20" t="s">
        <v>32</v>
      </c>
      <c r="D30" s="46">
        <v>119585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119585</v>
      </c>
      <c r="O30" s="47">
        <f t="shared" si="1"/>
        <v>41.551424600416958</v>
      </c>
      <c r="P30" s="9"/>
    </row>
    <row r="31" spans="1:16">
      <c r="A31" s="12"/>
      <c r="B31" s="25">
        <v>335.49</v>
      </c>
      <c r="C31" s="20" t="s">
        <v>33</v>
      </c>
      <c r="D31" s="46">
        <v>917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917</v>
      </c>
      <c r="O31" s="47">
        <f t="shared" si="1"/>
        <v>0.3186240444753301</v>
      </c>
      <c r="P31" s="9"/>
    </row>
    <row r="32" spans="1:16">
      <c r="A32" s="12"/>
      <c r="B32" s="25">
        <v>337.7</v>
      </c>
      <c r="C32" s="20" t="s">
        <v>34</v>
      </c>
      <c r="D32" s="46">
        <v>129932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5" si="7">SUM(D32:M32)</f>
        <v>129932</v>
      </c>
      <c r="O32" s="47">
        <f t="shared" si="1"/>
        <v>45.14662960389159</v>
      </c>
      <c r="P32" s="9"/>
    </row>
    <row r="33" spans="1:16" ht="15.75">
      <c r="A33" s="29" t="s">
        <v>39</v>
      </c>
      <c r="B33" s="30"/>
      <c r="C33" s="31"/>
      <c r="D33" s="32">
        <f t="shared" ref="D33:M33" si="8">SUM(D34:D39)</f>
        <v>583351</v>
      </c>
      <c r="E33" s="32">
        <f t="shared" si="8"/>
        <v>48222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426316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7"/>
        <v>1057889</v>
      </c>
      <c r="O33" s="45">
        <f t="shared" si="1"/>
        <v>367.57783182765809</v>
      </c>
      <c r="P33" s="10"/>
    </row>
    <row r="34" spans="1:16">
      <c r="A34" s="12"/>
      <c r="B34" s="25">
        <v>341.9</v>
      </c>
      <c r="C34" s="20" t="s">
        <v>42</v>
      </c>
      <c r="D34" s="46">
        <v>672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672</v>
      </c>
      <c r="O34" s="47">
        <f t="shared" si="1"/>
        <v>0.23349548297428771</v>
      </c>
      <c r="P34" s="9"/>
    </row>
    <row r="35" spans="1:16">
      <c r="A35" s="12"/>
      <c r="B35" s="25">
        <v>342.9</v>
      </c>
      <c r="C35" s="20" t="s">
        <v>43</v>
      </c>
      <c r="D35" s="46">
        <v>260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260</v>
      </c>
      <c r="O35" s="47">
        <f t="shared" si="1"/>
        <v>9.0340514246004172E-2</v>
      </c>
      <c r="P35" s="9"/>
    </row>
    <row r="36" spans="1:16">
      <c r="A36" s="12"/>
      <c r="B36" s="25">
        <v>343.3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426316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426316</v>
      </c>
      <c r="O36" s="47">
        <f t="shared" si="1"/>
        <v>148.12925642807505</v>
      </c>
      <c r="P36" s="9"/>
    </row>
    <row r="37" spans="1:16">
      <c r="A37" s="12"/>
      <c r="B37" s="25">
        <v>343.4</v>
      </c>
      <c r="C37" s="20" t="s">
        <v>45</v>
      </c>
      <c r="D37" s="46">
        <v>249286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249286</v>
      </c>
      <c r="O37" s="47">
        <f t="shared" ref="O37:O54" si="9">(N37/O$56)</f>
        <v>86.617790132036134</v>
      </c>
      <c r="P37" s="9"/>
    </row>
    <row r="38" spans="1:16">
      <c r="A38" s="12"/>
      <c r="B38" s="25">
        <v>343.9</v>
      </c>
      <c r="C38" s="20" t="s">
        <v>46</v>
      </c>
      <c r="D38" s="46">
        <v>0</v>
      </c>
      <c r="E38" s="46">
        <v>48222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48222</v>
      </c>
      <c r="O38" s="47">
        <f t="shared" si="9"/>
        <v>16.755385684503128</v>
      </c>
      <c r="P38" s="9"/>
    </row>
    <row r="39" spans="1:16">
      <c r="A39" s="12"/>
      <c r="B39" s="25">
        <v>347.9</v>
      </c>
      <c r="C39" s="20" t="s">
        <v>47</v>
      </c>
      <c r="D39" s="46">
        <v>333133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333133</v>
      </c>
      <c r="O39" s="47">
        <f t="shared" si="9"/>
        <v>115.75156358582349</v>
      </c>
      <c r="P39" s="9"/>
    </row>
    <row r="40" spans="1:16" ht="15.75">
      <c r="A40" s="29" t="s">
        <v>40</v>
      </c>
      <c r="B40" s="30"/>
      <c r="C40" s="31"/>
      <c r="D40" s="32">
        <f t="shared" ref="D40:M40" si="10">SUM(D41:D43)</f>
        <v>26801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7"/>
        <v>26801</v>
      </c>
      <c r="O40" s="45">
        <f t="shared" si="9"/>
        <v>9.3123697011813764</v>
      </c>
      <c r="P40" s="10"/>
    </row>
    <row r="41" spans="1:16">
      <c r="A41" s="13"/>
      <c r="B41" s="39">
        <v>351.9</v>
      </c>
      <c r="C41" s="21" t="s">
        <v>52</v>
      </c>
      <c r="D41" s="46">
        <v>24969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24969</v>
      </c>
      <c r="O41" s="47">
        <f t="shared" si="9"/>
        <v>8.6758165392633781</v>
      </c>
      <c r="P41" s="9"/>
    </row>
    <row r="42" spans="1:16">
      <c r="A42" s="13"/>
      <c r="B42" s="39">
        <v>354</v>
      </c>
      <c r="C42" s="21" t="s">
        <v>50</v>
      </c>
      <c r="D42" s="46">
        <v>232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232</v>
      </c>
      <c r="O42" s="47">
        <f t="shared" si="9"/>
        <v>8.0611535788742181E-2</v>
      </c>
      <c r="P42" s="9"/>
    </row>
    <row r="43" spans="1:16">
      <c r="A43" s="13"/>
      <c r="B43" s="39">
        <v>358.2</v>
      </c>
      <c r="C43" s="21" t="s">
        <v>51</v>
      </c>
      <c r="D43" s="46">
        <v>1600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1600</v>
      </c>
      <c r="O43" s="47">
        <f t="shared" si="9"/>
        <v>0.55594162612925646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SUM(D45:D51)</f>
        <v>37348</v>
      </c>
      <c r="E44" s="32">
        <f t="shared" si="11"/>
        <v>651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4493</v>
      </c>
      <c r="J44" s="32">
        <f t="shared" si="11"/>
        <v>0</v>
      </c>
      <c r="K44" s="32">
        <f t="shared" si="11"/>
        <v>65463</v>
      </c>
      <c r="L44" s="32">
        <f t="shared" si="11"/>
        <v>6192</v>
      </c>
      <c r="M44" s="32">
        <f t="shared" si="11"/>
        <v>0</v>
      </c>
      <c r="N44" s="32">
        <f t="shared" si="7"/>
        <v>114147</v>
      </c>
      <c r="O44" s="45">
        <f t="shared" si="9"/>
        <v>39.661917998610143</v>
      </c>
      <c r="P44" s="10"/>
    </row>
    <row r="45" spans="1:16">
      <c r="A45" s="12"/>
      <c r="B45" s="25">
        <v>361.1</v>
      </c>
      <c r="C45" s="20" t="s">
        <v>53</v>
      </c>
      <c r="D45" s="46">
        <v>5791</v>
      </c>
      <c r="E45" s="46">
        <v>0</v>
      </c>
      <c r="F45" s="46">
        <v>0</v>
      </c>
      <c r="G45" s="46">
        <v>0</v>
      </c>
      <c r="H45" s="46">
        <v>0</v>
      </c>
      <c r="I45" s="46">
        <v>907</v>
      </c>
      <c r="J45" s="46">
        <v>0</v>
      </c>
      <c r="K45" s="46">
        <v>0</v>
      </c>
      <c r="L45" s="46">
        <v>6192</v>
      </c>
      <c r="M45" s="46">
        <v>0</v>
      </c>
      <c r="N45" s="46">
        <f t="shared" si="7"/>
        <v>12890</v>
      </c>
      <c r="O45" s="47">
        <f t="shared" si="9"/>
        <v>4.4788047255038217</v>
      </c>
      <c r="P45" s="9"/>
    </row>
    <row r="46" spans="1:16">
      <c r="A46" s="12"/>
      <c r="B46" s="25">
        <v>361.3</v>
      </c>
      <c r="C46" s="20" t="s">
        <v>54</v>
      </c>
      <c r="D46" s="46">
        <v>-3709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18057</v>
      </c>
      <c r="L46" s="46">
        <v>0</v>
      </c>
      <c r="M46" s="46">
        <v>0</v>
      </c>
      <c r="N46" s="46">
        <f t="shared" ref="N46:N51" si="12">SUM(D46:M46)</f>
        <v>14348</v>
      </c>
      <c r="O46" s="47">
        <f t="shared" si="9"/>
        <v>4.9854065323141068</v>
      </c>
      <c r="P46" s="9"/>
    </row>
    <row r="47" spans="1:16">
      <c r="A47" s="12"/>
      <c r="B47" s="25">
        <v>362</v>
      </c>
      <c r="C47" s="20" t="s">
        <v>55</v>
      </c>
      <c r="D47" s="46">
        <v>12615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12615</v>
      </c>
      <c r="O47" s="47">
        <f t="shared" si="9"/>
        <v>4.3832522585128562</v>
      </c>
      <c r="P47" s="9"/>
    </row>
    <row r="48" spans="1:16">
      <c r="A48" s="12"/>
      <c r="B48" s="25">
        <v>365</v>
      </c>
      <c r="C48" s="20" t="s">
        <v>56</v>
      </c>
      <c r="D48" s="46">
        <v>335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335</v>
      </c>
      <c r="O48" s="47">
        <f t="shared" si="9"/>
        <v>0.11640027797081307</v>
      </c>
      <c r="P48" s="9"/>
    </row>
    <row r="49" spans="1:119">
      <c r="A49" s="12"/>
      <c r="B49" s="25">
        <v>366</v>
      </c>
      <c r="C49" s="20" t="s">
        <v>57</v>
      </c>
      <c r="D49" s="46">
        <v>10868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10868</v>
      </c>
      <c r="O49" s="47">
        <f t="shared" si="9"/>
        <v>3.7762334954829742</v>
      </c>
      <c r="P49" s="9"/>
    </row>
    <row r="50" spans="1:119">
      <c r="A50" s="12"/>
      <c r="B50" s="25">
        <v>368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47406</v>
      </c>
      <c r="L50" s="46">
        <v>0</v>
      </c>
      <c r="M50" s="46">
        <v>0</v>
      </c>
      <c r="N50" s="46">
        <f t="shared" si="12"/>
        <v>47406</v>
      </c>
      <c r="O50" s="47">
        <f t="shared" si="9"/>
        <v>16.471855455177206</v>
      </c>
      <c r="P50" s="9"/>
    </row>
    <row r="51" spans="1:119">
      <c r="A51" s="12"/>
      <c r="B51" s="25">
        <v>369.9</v>
      </c>
      <c r="C51" s="20" t="s">
        <v>59</v>
      </c>
      <c r="D51" s="46">
        <v>11448</v>
      </c>
      <c r="E51" s="46">
        <v>651</v>
      </c>
      <c r="F51" s="46">
        <v>0</v>
      </c>
      <c r="G51" s="46">
        <v>0</v>
      </c>
      <c r="H51" s="46">
        <v>0</v>
      </c>
      <c r="I51" s="46">
        <v>3586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15685</v>
      </c>
      <c r="O51" s="47">
        <f t="shared" si="9"/>
        <v>5.4499652536483669</v>
      </c>
      <c r="P51" s="9"/>
    </row>
    <row r="52" spans="1:119" ht="15.75">
      <c r="A52" s="29" t="s">
        <v>41</v>
      </c>
      <c r="B52" s="30"/>
      <c r="C52" s="31"/>
      <c r="D52" s="32">
        <f t="shared" ref="D52:M52" si="13">SUM(D53:D53)</f>
        <v>6344</v>
      </c>
      <c r="E52" s="32">
        <f t="shared" si="13"/>
        <v>0</v>
      </c>
      <c r="F52" s="32">
        <f t="shared" si="13"/>
        <v>0</v>
      </c>
      <c r="G52" s="32">
        <f t="shared" si="13"/>
        <v>0</v>
      </c>
      <c r="H52" s="32">
        <f t="shared" si="13"/>
        <v>0</v>
      </c>
      <c r="I52" s="32">
        <f t="shared" si="13"/>
        <v>0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>SUM(D52:M52)</f>
        <v>6344</v>
      </c>
      <c r="O52" s="45">
        <f t="shared" si="9"/>
        <v>2.2043085476025017</v>
      </c>
      <c r="P52" s="9"/>
    </row>
    <row r="53" spans="1:119" ht="15.75" thickBot="1">
      <c r="A53" s="12"/>
      <c r="B53" s="25">
        <v>381</v>
      </c>
      <c r="C53" s="20" t="s">
        <v>60</v>
      </c>
      <c r="D53" s="46">
        <v>6344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6344</v>
      </c>
      <c r="O53" s="47">
        <f t="shared" si="9"/>
        <v>2.2043085476025017</v>
      </c>
      <c r="P53" s="9"/>
    </row>
    <row r="54" spans="1:119" ht="16.5" thickBot="1">
      <c r="A54" s="14" t="s">
        <v>48</v>
      </c>
      <c r="B54" s="23"/>
      <c r="C54" s="22"/>
      <c r="D54" s="15">
        <f t="shared" ref="D54:M54" si="14">SUM(D5,D15,D25,D33,D40,D44,D52)</f>
        <v>2020991</v>
      </c>
      <c r="E54" s="15">
        <f t="shared" si="14"/>
        <v>72738</v>
      </c>
      <c r="F54" s="15">
        <f t="shared" si="14"/>
        <v>0</v>
      </c>
      <c r="G54" s="15">
        <f t="shared" si="14"/>
        <v>0</v>
      </c>
      <c r="H54" s="15">
        <f t="shared" si="14"/>
        <v>0</v>
      </c>
      <c r="I54" s="15">
        <f t="shared" si="14"/>
        <v>431809</v>
      </c>
      <c r="J54" s="15">
        <f t="shared" si="14"/>
        <v>0</v>
      </c>
      <c r="K54" s="15">
        <f t="shared" si="14"/>
        <v>65463</v>
      </c>
      <c r="L54" s="15">
        <f t="shared" si="14"/>
        <v>6192</v>
      </c>
      <c r="M54" s="15">
        <f t="shared" si="14"/>
        <v>0</v>
      </c>
      <c r="N54" s="15">
        <f>SUM(D54:M54)</f>
        <v>2597193</v>
      </c>
      <c r="O54" s="38">
        <f t="shared" si="9"/>
        <v>902.42981236970115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67</v>
      </c>
      <c r="M56" s="48"/>
      <c r="N56" s="48"/>
      <c r="O56" s="43">
        <v>2878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thickBot="1">
      <c r="A58" s="52" t="s">
        <v>74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A58:O58"/>
    <mergeCell ref="A57:O57"/>
    <mergeCell ref="L56:N5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932049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932049</v>
      </c>
      <c r="O5" s="33">
        <f t="shared" ref="O5:O36" si="1">(N5/O$57)</f>
        <v>324.64263322884011</v>
      </c>
      <c r="P5" s="6"/>
    </row>
    <row r="6" spans="1:133">
      <c r="A6" s="12"/>
      <c r="B6" s="25">
        <v>311</v>
      </c>
      <c r="C6" s="20" t="s">
        <v>2</v>
      </c>
      <c r="D6" s="46">
        <v>599372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599372</v>
      </c>
      <c r="O6" s="47">
        <f t="shared" si="1"/>
        <v>208.76767676767676</v>
      </c>
      <c r="P6" s="9"/>
    </row>
    <row r="7" spans="1:133">
      <c r="A7" s="12"/>
      <c r="B7" s="25">
        <v>312.41000000000003</v>
      </c>
      <c r="C7" s="20" t="s">
        <v>11</v>
      </c>
      <c r="D7" s="46">
        <v>32479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32479</v>
      </c>
      <c r="O7" s="47">
        <f t="shared" si="1"/>
        <v>11.312783002438175</v>
      </c>
      <c r="P7" s="9"/>
    </row>
    <row r="8" spans="1:133">
      <c r="A8" s="12"/>
      <c r="B8" s="25">
        <v>312.42</v>
      </c>
      <c r="C8" s="20" t="s">
        <v>10</v>
      </c>
      <c r="D8" s="46">
        <v>23936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23936</v>
      </c>
      <c r="O8" s="47">
        <f t="shared" si="1"/>
        <v>8.3371647509578537</v>
      </c>
      <c r="P8" s="9"/>
    </row>
    <row r="9" spans="1:133">
      <c r="A9" s="12"/>
      <c r="B9" s="25">
        <v>312.52</v>
      </c>
      <c r="C9" s="20" t="s">
        <v>70</v>
      </c>
      <c r="D9" s="46">
        <v>15638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15638</v>
      </c>
      <c r="O9" s="47">
        <f t="shared" si="1"/>
        <v>5.4468826192964128</v>
      </c>
      <c r="P9" s="9"/>
    </row>
    <row r="10" spans="1:133">
      <c r="A10" s="12"/>
      <c r="B10" s="25">
        <v>314.10000000000002</v>
      </c>
      <c r="C10" s="20" t="s">
        <v>12</v>
      </c>
      <c r="D10" s="46">
        <v>139150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139150</v>
      </c>
      <c r="O10" s="47">
        <f t="shared" si="1"/>
        <v>48.467432950191572</v>
      </c>
      <c r="P10" s="9"/>
    </row>
    <row r="11" spans="1:133">
      <c r="A11" s="12"/>
      <c r="B11" s="25">
        <v>314.39999999999998</v>
      </c>
      <c r="C11" s="20" t="s">
        <v>13</v>
      </c>
      <c r="D11" s="46">
        <v>7867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7867</v>
      </c>
      <c r="O11" s="47">
        <f t="shared" si="1"/>
        <v>2.7401602229188438</v>
      </c>
      <c r="P11" s="9"/>
    </row>
    <row r="12" spans="1:133">
      <c r="A12" s="12"/>
      <c r="B12" s="25">
        <v>315</v>
      </c>
      <c r="C12" s="20" t="s">
        <v>16</v>
      </c>
      <c r="D12" s="46">
        <v>101622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101622</v>
      </c>
      <c r="O12" s="47">
        <f t="shared" si="1"/>
        <v>35.396029258098224</v>
      </c>
      <c r="P12" s="9"/>
    </row>
    <row r="13" spans="1:133">
      <c r="A13" s="12"/>
      <c r="B13" s="25">
        <v>316</v>
      </c>
      <c r="C13" s="20" t="s">
        <v>17</v>
      </c>
      <c r="D13" s="46">
        <v>11985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11985</v>
      </c>
      <c r="O13" s="47">
        <f t="shared" si="1"/>
        <v>4.174503657262278</v>
      </c>
      <c r="P13" s="9"/>
    </row>
    <row r="14" spans="1:133" ht="15.75">
      <c r="A14" s="29" t="s">
        <v>97</v>
      </c>
      <c r="B14" s="30"/>
      <c r="C14" s="31"/>
      <c r="D14" s="32">
        <f t="shared" ref="D14:M14" si="3">SUM(D15:D18)</f>
        <v>170362</v>
      </c>
      <c r="E14" s="32">
        <f t="shared" si="3"/>
        <v>489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19" si="4">SUM(D14:M14)</f>
        <v>170851</v>
      </c>
      <c r="O14" s="45">
        <f t="shared" si="1"/>
        <v>59.509230233368164</v>
      </c>
      <c r="P14" s="10"/>
    </row>
    <row r="15" spans="1:133">
      <c r="A15" s="12"/>
      <c r="B15" s="25">
        <v>322</v>
      </c>
      <c r="C15" s="20" t="s">
        <v>0</v>
      </c>
      <c r="D15" s="46">
        <v>14074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14074</v>
      </c>
      <c r="O15" s="47">
        <f t="shared" si="1"/>
        <v>4.9021246952281432</v>
      </c>
      <c r="P15" s="9"/>
    </row>
    <row r="16" spans="1:133">
      <c r="A16" s="12"/>
      <c r="B16" s="25">
        <v>323.10000000000002</v>
      </c>
      <c r="C16" s="20" t="s">
        <v>19</v>
      </c>
      <c r="D16" s="46">
        <v>127285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127285</v>
      </c>
      <c r="O16" s="47">
        <f t="shared" si="1"/>
        <v>44.334726576105886</v>
      </c>
      <c r="P16" s="9"/>
    </row>
    <row r="17" spans="1:16">
      <c r="A17" s="12"/>
      <c r="B17" s="25">
        <v>323.7</v>
      </c>
      <c r="C17" s="20" t="s">
        <v>20</v>
      </c>
      <c r="D17" s="46">
        <v>24311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24311</v>
      </c>
      <c r="O17" s="47">
        <f t="shared" si="1"/>
        <v>8.4677812608847098</v>
      </c>
      <c r="P17" s="9"/>
    </row>
    <row r="18" spans="1:16">
      <c r="A18" s="12"/>
      <c r="B18" s="25">
        <v>329</v>
      </c>
      <c r="C18" s="20" t="s">
        <v>98</v>
      </c>
      <c r="D18" s="46">
        <v>4692</v>
      </c>
      <c r="E18" s="46">
        <v>489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5181</v>
      </c>
      <c r="O18" s="47">
        <f t="shared" si="1"/>
        <v>1.8045977011494252</v>
      </c>
      <c r="P18" s="9"/>
    </row>
    <row r="19" spans="1:16" ht="15.75">
      <c r="A19" s="29" t="s">
        <v>27</v>
      </c>
      <c r="B19" s="30"/>
      <c r="C19" s="31"/>
      <c r="D19" s="32">
        <f t="shared" ref="D19:M19" si="5">SUM(D20:D29)</f>
        <v>724816</v>
      </c>
      <c r="E19" s="32">
        <f t="shared" si="5"/>
        <v>28850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753666</v>
      </c>
      <c r="O19" s="45">
        <f t="shared" si="1"/>
        <v>262.50992685475444</v>
      </c>
      <c r="P19" s="10"/>
    </row>
    <row r="20" spans="1:16">
      <c r="A20" s="12"/>
      <c r="B20" s="25">
        <v>334.1</v>
      </c>
      <c r="C20" s="20" t="s">
        <v>72</v>
      </c>
      <c r="D20" s="46">
        <v>109473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6">SUM(D20:M20)</f>
        <v>109473</v>
      </c>
      <c r="O20" s="47">
        <f t="shared" si="1"/>
        <v>38.130616509926853</v>
      </c>
      <c r="P20" s="9"/>
    </row>
    <row r="21" spans="1:16">
      <c r="A21" s="12"/>
      <c r="B21" s="25">
        <v>334.7</v>
      </c>
      <c r="C21" s="20" t="s">
        <v>99</v>
      </c>
      <c r="D21" s="46">
        <v>4589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4589</v>
      </c>
      <c r="O21" s="47">
        <f t="shared" si="1"/>
        <v>1.598397770811564</v>
      </c>
      <c r="P21" s="9"/>
    </row>
    <row r="22" spans="1:16">
      <c r="A22" s="12"/>
      <c r="B22" s="25">
        <v>335.12</v>
      </c>
      <c r="C22" s="20" t="s">
        <v>29</v>
      </c>
      <c r="D22" s="46">
        <v>88069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88069</v>
      </c>
      <c r="O22" s="47">
        <f t="shared" si="1"/>
        <v>30.675374433995124</v>
      </c>
      <c r="P22" s="9"/>
    </row>
    <row r="23" spans="1:16">
      <c r="A23" s="12"/>
      <c r="B23" s="25">
        <v>335.14</v>
      </c>
      <c r="C23" s="20" t="s">
        <v>30</v>
      </c>
      <c r="D23" s="46">
        <v>5602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5602</v>
      </c>
      <c r="O23" s="47">
        <f t="shared" si="1"/>
        <v>1.9512365029606409</v>
      </c>
      <c r="P23" s="9"/>
    </row>
    <row r="24" spans="1:16">
      <c r="A24" s="12"/>
      <c r="B24" s="25">
        <v>335.15</v>
      </c>
      <c r="C24" s="20" t="s">
        <v>31</v>
      </c>
      <c r="D24" s="46">
        <v>148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148</v>
      </c>
      <c r="O24" s="47">
        <f t="shared" si="1"/>
        <v>5.1549982584465345E-2</v>
      </c>
      <c r="P24" s="9"/>
    </row>
    <row r="25" spans="1:16">
      <c r="A25" s="12"/>
      <c r="B25" s="25">
        <v>335.18</v>
      </c>
      <c r="C25" s="20" t="s">
        <v>32</v>
      </c>
      <c r="D25" s="46">
        <v>133511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133511</v>
      </c>
      <c r="O25" s="47">
        <f t="shared" si="1"/>
        <v>46.503308951584813</v>
      </c>
      <c r="P25" s="9"/>
    </row>
    <row r="26" spans="1:16">
      <c r="A26" s="12"/>
      <c r="B26" s="25">
        <v>335.9</v>
      </c>
      <c r="C26" s="20" t="s">
        <v>100</v>
      </c>
      <c r="D26" s="46">
        <v>894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894</v>
      </c>
      <c r="O26" s="47">
        <f t="shared" si="1"/>
        <v>0.31138975966562171</v>
      </c>
      <c r="P26" s="9"/>
    </row>
    <row r="27" spans="1:16">
      <c r="A27" s="12"/>
      <c r="B27" s="25">
        <v>337.1</v>
      </c>
      <c r="C27" s="20" t="s">
        <v>101</v>
      </c>
      <c r="D27" s="46">
        <v>158507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158507</v>
      </c>
      <c r="O27" s="47">
        <f t="shared" si="1"/>
        <v>55.209683037269244</v>
      </c>
      <c r="P27" s="9"/>
    </row>
    <row r="28" spans="1:16">
      <c r="A28" s="12"/>
      <c r="B28" s="25">
        <v>337.3</v>
      </c>
      <c r="C28" s="20" t="s">
        <v>102</v>
      </c>
      <c r="D28" s="46">
        <v>0</v>
      </c>
      <c r="E28" s="46">
        <v>28850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28850</v>
      </c>
      <c r="O28" s="47">
        <f t="shared" si="1"/>
        <v>10.048763497039358</v>
      </c>
      <c r="P28" s="9"/>
    </row>
    <row r="29" spans="1:16">
      <c r="A29" s="12"/>
      <c r="B29" s="25">
        <v>337.7</v>
      </c>
      <c r="C29" s="20" t="s">
        <v>34</v>
      </c>
      <c r="D29" s="46">
        <v>224023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224023</v>
      </c>
      <c r="O29" s="47">
        <f t="shared" si="1"/>
        <v>78.029606408916749</v>
      </c>
      <c r="P29" s="9"/>
    </row>
    <row r="30" spans="1:16" ht="15.75">
      <c r="A30" s="29" t="s">
        <v>39</v>
      </c>
      <c r="B30" s="30"/>
      <c r="C30" s="31"/>
      <c r="D30" s="32">
        <f t="shared" ref="D30:M30" si="7">SUM(D31:D36)</f>
        <v>370135</v>
      </c>
      <c r="E30" s="32">
        <f t="shared" si="7"/>
        <v>48384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459086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877605</v>
      </c>
      <c r="O30" s="45">
        <f t="shared" si="1"/>
        <v>305.67920585161966</v>
      </c>
      <c r="P30" s="10"/>
    </row>
    <row r="31" spans="1:16">
      <c r="A31" s="12"/>
      <c r="B31" s="25">
        <v>341.9</v>
      </c>
      <c r="C31" s="20" t="s">
        <v>42</v>
      </c>
      <c r="D31" s="46">
        <v>643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8">SUM(D31:M31)</f>
        <v>643</v>
      </c>
      <c r="O31" s="47">
        <f t="shared" si="1"/>
        <v>0.22396377568791362</v>
      </c>
      <c r="P31" s="9"/>
    </row>
    <row r="32" spans="1:16">
      <c r="A32" s="12"/>
      <c r="B32" s="25">
        <v>343.3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459086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459086</v>
      </c>
      <c r="O32" s="47">
        <f t="shared" si="1"/>
        <v>159.9045628700801</v>
      </c>
      <c r="P32" s="9"/>
    </row>
    <row r="33" spans="1:16">
      <c r="A33" s="12"/>
      <c r="B33" s="25">
        <v>343.4</v>
      </c>
      <c r="C33" s="20" t="s">
        <v>45</v>
      </c>
      <c r="D33" s="46">
        <v>162349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162349</v>
      </c>
      <c r="O33" s="47">
        <f t="shared" si="1"/>
        <v>56.547892720306514</v>
      </c>
      <c r="P33" s="9"/>
    </row>
    <row r="34" spans="1:16">
      <c r="A34" s="12"/>
      <c r="B34" s="25">
        <v>343.7</v>
      </c>
      <c r="C34" s="20" t="s">
        <v>103</v>
      </c>
      <c r="D34" s="46">
        <v>0</v>
      </c>
      <c r="E34" s="46">
        <v>48384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48384</v>
      </c>
      <c r="O34" s="47">
        <f t="shared" si="1"/>
        <v>16.852664576802507</v>
      </c>
      <c r="P34" s="9"/>
    </row>
    <row r="35" spans="1:16">
      <c r="A35" s="12"/>
      <c r="B35" s="25">
        <v>346.4</v>
      </c>
      <c r="C35" s="20" t="s">
        <v>93</v>
      </c>
      <c r="D35" s="46">
        <v>350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350</v>
      </c>
      <c r="O35" s="47">
        <f t="shared" si="1"/>
        <v>0.12190874259839778</v>
      </c>
      <c r="P35" s="9"/>
    </row>
    <row r="36" spans="1:16">
      <c r="A36" s="12"/>
      <c r="B36" s="25">
        <v>347.9</v>
      </c>
      <c r="C36" s="20" t="s">
        <v>47</v>
      </c>
      <c r="D36" s="46">
        <v>206793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206793</v>
      </c>
      <c r="O36" s="47">
        <f t="shared" si="1"/>
        <v>72.028213166144198</v>
      </c>
      <c r="P36" s="9"/>
    </row>
    <row r="37" spans="1:16" ht="15.75">
      <c r="A37" s="29" t="s">
        <v>40</v>
      </c>
      <c r="B37" s="30"/>
      <c r="C37" s="31"/>
      <c r="D37" s="32">
        <f t="shared" ref="D37:M37" si="9">SUM(D38:D39)</f>
        <v>42449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8"/>
        <v>42449</v>
      </c>
      <c r="O37" s="45">
        <f t="shared" ref="O37:O55" si="10">(N37/O$57)</f>
        <v>14.78544061302682</v>
      </c>
      <c r="P37" s="10"/>
    </row>
    <row r="38" spans="1:16">
      <c r="A38" s="13"/>
      <c r="B38" s="39">
        <v>351.9</v>
      </c>
      <c r="C38" s="21" t="s">
        <v>52</v>
      </c>
      <c r="D38" s="46">
        <v>29618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29618</v>
      </c>
      <c r="O38" s="47">
        <f t="shared" si="10"/>
        <v>10.316266109369558</v>
      </c>
      <c r="P38" s="9"/>
    </row>
    <row r="39" spans="1:16">
      <c r="A39" s="13"/>
      <c r="B39" s="39">
        <v>354</v>
      </c>
      <c r="C39" s="21" t="s">
        <v>50</v>
      </c>
      <c r="D39" s="46">
        <v>12831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12831</v>
      </c>
      <c r="O39" s="47">
        <f t="shared" si="10"/>
        <v>4.4691745036572623</v>
      </c>
      <c r="P39" s="9"/>
    </row>
    <row r="40" spans="1:16" ht="15.75">
      <c r="A40" s="29" t="s">
        <v>3</v>
      </c>
      <c r="B40" s="30"/>
      <c r="C40" s="31"/>
      <c r="D40" s="32">
        <f t="shared" ref="D40:M40" si="11">SUM(D41:D51)</f>
        <v>78443</v>
      </c>
      <c r="E40" s="32">
        <f t="shared" si="11"/>
        <v>0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5900</v>
      </c>
      <c r="J40" s="32">
        <f t="shared" si="11"/>
        <v>0</v>
      </c>
      <c r="K40" s="32">
        <f t="shared" si="11"/>
        <v>17883</v>
      </c>
      <c r="L40" s="32">
        <f t="shared" si="11"/>
        <v>13383</v>
      </c>
      <c r="M40" s="32">
        <f t="shared" si="11"/>
        <v>0</v>
      </c>
      <c r="N40" s="32">
        <f>SUM(D40:M40)</f>
        <v>115609</v>
      </c>
      <c r="O40" s="45">
        <f t="shared" si="10"/>
        <v>40.267850923023339</v>
      </c>
      <c r="P40" s="10"/>
    </row>
    <row r="41" spans="1:16">
      <c r="A41" s="12"/>
      <c r="B41" s="25">
        <v>361.1</v>
      </c>
      <c r="C41" s="20" t="s">
        <v>53</v>
      </c>
      <c r="D41" s="46">
        <v>25958</v>
      </c>
      <c r="E41" s="46">
        <v>0</v>
      </c>
      <c r="F41" s="46">
        <v>0</v>
      </c>
      <c r="G41" s="46">
        <v>0</v>
      </c>
      <c r="H41" s="46">
        <v>0</v>
      </c>
      <c r="I41" s="46">
        <v>4420</v>
      </c>
      <c r="J41" s="46">
        <v>0</v>
      </c>
      <c r="K41" s="46">
        <v>0</v>
      </c>
      <c r="L41" s="46">
        <v>13383</v>
      </c>
      <c r="M41" s="46">
        <v>0</v>
      </c>
      <c r="N41" s="46">
        <f>SUM(D41:M41)</f>
        <v>43761</v>
      </c>
      <c r="O41" s="47">
        <f t="shared" si="10"/>
        <v>15.242424242424242</v>
      </c>
      <c r="P41" s="9"/>
    </row>
    <row r="42" spans="1:16">
      <c r="A42" s="12"/>
      <c r="B42" s="25">
        <v>361.3</v>
      </c>
      <c r="C42" s="20" t="s">
        <v>54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-58631</v>
      </c>
      <c r="L42" s="46">
        <v>0</v>
      </c>
      <c r="M42" s="46">
        <v>0</v>
      </c>
      <c r="N42" s="46">
        <f t="shared" ref="N42:N51" si="12">SUM(D42:M42)</f>
        <v>-58631</v>
      </c>
      <c r="O42" s="47">
        <f t="shared" si="10"/>
        <v>-20.421804249390455</v>
      </c>
      <c r="P42" s="9"/>
    </row>
    <row r="43" spans="1:16">
      <c r="A43" s="12"/>
      <c r="B43" s="25">
        <v>362</v>
      </c>
      <c r="C43" s="20" t="s">
        <v>55</v>
      </c>
      <c r="D43" s="46">
        <v>7345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7345</v>
      </c>
      <c r="O43" s="47">
        <f t="shared" si="10"/>
        <v>2.5583420411006617</v>
      </c>
      <c r="P43" s="9"/>
    </row>
    <row r="44" spans="1:16">
      <c r="A44" s="12"/>
      <c r="B44" s="25">
        <v>363.22</v>
      </c>
      <c r="C44" s="20" t="s">
        <v>104</v>
      </c>
      <c r="D44" s="46">
        <v>400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400</v>
      </c>
      <c r="O44" s="47">
        <f t="shared" si="10"/>
        <v>0.13932427725531174</v>
      </c>
      <c r="P44" s="9"/>
    </row>
    <row r="45" spans="1:16">
      <c r="A45" s="12"/>
      <c r="B45" s="25">
        <v>363.23</v>
      </c>
      <c r="C45" s="20" t="s">
        <v>105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1000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1000</v>
      </c>
      <c r="O45" s="47">
        <f t="shared" si="10"/>
        <v>0.34831069313827934</v>
      </c>
      <c r="P45" s="9"/>
    </row>
    <row r="46" spans="1:16">
      <c r="A46" s="12"/>
      <c r="B46" s="25">
        <v>363.24</v>
      </c>
      <c r="C46" s="20" t="s">
        <v>106</v>
      </c>
      <c r="D46" s="46">
        <v>1100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1100</v>
      </c>
      <c r="O46" s="47">
        <f t="shared" si="10"/>
        <v>0.38314176245210729</v>
      </c>
      <c r="P46" s="9"/>
    </row>
    <row r="47" spans="1:16">
      <c r="A47" s="12"/>
      <c r="B47" s="25">
        <v>363.27</v>
      </c>
      <c r="C47" s="20" t="s">
        <v>107</v>
      </c>
      <c r="D47" s="46">
        <v>400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400</v>
      </c>
      <c r="O47" s="47">
        <f t="shared" si="10"/>
        <v>0.13932427725531174</v>
      </c>
      <c r="P47" s="9"/>
    </row>
    <row r="48" spans="1:16">
      <c r="A48" s="12"/>
      <c r="B48" s="25">
        <v>363.29</v>
      </c>
      <c r="C48" s="20" t="s">
        <v>108</v>
      </c>
      <c r="D48" s="46">
        <v>400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400</v>
      </c>
      <c r="O48" s="47">
        <f t="shared" si="10"/>
        <v>0.13932427725531174</v>
      </c>
      <c r="P48" s="9"/>
    </row>
    <row r="49" spans="1:119">
      <c r="A49" s="12"/>
      <c r="B49" s="25">
        <v>366</v>
      </c>
      <c r="C49" s="20" t="s">
        <v>57</v>
      </c>
      <c r="D49" s="46">
        <v>22691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22691</v>
      </c>
      <c r="O49" s="47">
        <f t="shared" si="10"/>
        <v>7.9035179380006966</v>
      </c>
      <c r="P49" s="9"/>
    </row>
    <row r="50" spans="1:119">
      <c r="A50" s="12"/>
      <c r="B50" s="25">
        <v>368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76514</v>
      </c>
      <c r="L50" s="46">
        <v>0</v>
      </c>
      <c r="M50" s="46">
        <v>0</v>
      </c>
      <c r="N50" s="46">
        <f t="shared" si="12"/>
        <v>76514</v>
      </c>
      <c r="O50" s="47">
        <f t="shared" si="10"/>
        <v>26.650644374782306</v>
      </c>
      <c r="P50" s="9"/>
    </row>
    <row r="51" spans="1:119">
      <c r="A51" s="12"/>
      <c r="B51" s="25">
        <v>369.9</v>
      </c>
      <c r="C51" s="20" t="s">
        <v>59</v>
      </c>
      <c r="D51" s="46">
        <v>20149</v>
      </c>
      <c r="E51" s="46">
        <v>0</v>
      </c>
      <c r="F51" s="46">
        <v>0</v>
      </c>
      <c r="G51" s="46">
        <v>0</v>
      </c>
      <c r="H51" s="46">
        <v>0</v>
      </c>
      <c r="I51" s="46">
        <v>480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20629</v>
      </c>
      <c r="O51" s="47">
        <f t="shared" si="10"/>
        <v>7.1853012887495646</v>
      </c>
      <c r="P51" s="9"/>
    </row>
    <row r="52" spans="1:119" ht="15.75">
      <c r="A52" s="29" t="s">
        <v>41</v>
      </c>
      <c r="B52" s="30"/>
      <c r="C52" s="31"/>
      <c r="D52" s="32">
        <f t="shared" ref="D52:M52" si="13">SUM(D53:D54)</f>
        <v>25689</v>
      </c>
      <c r="E52" s="32">
        <f t="shared" si="13"/>
        <v>0</v>
      </c>
      <c r="F52" s="32">
        <f t="shared" si="13"/>
        <v>0</v>
      </c>
      <c r="G52" s="32">
        <f t="shared" si="13"/>
        <v>0</v>
      </c>
      <c r="H52" s="32">
        <f t="shared" si="13"/>
        <v>0</v>
      </c>
      <c r="I52" s="32">
        <f t="shared" si="13"/>
        <v>0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>SUM(D52:M52)</f>
        <v>25689</v>
      </c>
      <c r="O52" s="45">
        <f t="shared" si="10"/>
        <v>8.9477533960292579</v>
      </c>
      <c r="P52" s="9"/>
    </row>
    <row r="53" spans="1:119">
      <c r="A53" s="12"/>
      <c r="B53" s="25">
        <v>381</v>
      </c>
      <c r="C53" s="20" t="s">
        <v>60</v>
      </c>
      <c r="D53" s="46">
        <v>13531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13531</v>
      </c>
      <c r="O53" s="47">
        <f t="shared" si="10"/>
        <v>4.7129919888540579</v>
      </c>
      <c r="P53" s="9"/>
    </row>
    <row r="54" spans="1:119" ht="15.75" thickBot="1">
      <c r="A54" s="12"/>
      <c r="B54" s="25">
        <v>383</v>
      </c>
      <c r="C54" s="20" t="s">
        <v>109</v>
      </c>
      <c r="D54" s="46">
        <v>12158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12158</v>
      </c>
      <c r="O54" s="47">
        <f t="shared" si="10"/>
        <v>4.2347614071752</v>
      </c>
      <c r="P54" s="9"/>
    </row>
    <row r="55" spans="1:119" ht="16.5" thickBot="1">
      <c r="A55" s="14" t="s">
        <v>48</v>
      </c>
      <c r="B55" s="23"/>
      <c r="C55" s="22"/>
      <c r="D55" s="15">
        <f t="shared" ref="D55:M55" si="14">SUM(D5,D14,D19,D30,D37,D40,D52)</f>
        <v>2343943</v>
      </c>
      <c r="E55" s="15">
        <f t="shared" si="14"/>
        <v>77723</v>
      </c>
      <c r="F55" s="15">
        <f t="shared" si="14"/>
        <v>0</v>
      </c>
      <c r="G55" s="15">
        <f t="shared" si="14"/>
        <v>0</v>
      </c>
      <c r="H55" s="15">
        <f t="shared" si="14"/>
        <v>0</v>
      </c>
      <c r="I55" s="15">
        <f t="shared" si="14"/>
        <v>464986</v>
      </c>
      <c r="J55" s="15">
        <f t="shared" si="14"/>
        <v>0</v>
      </c>
      <c r="K55" s="15">
        <f t="shared" si="14"/>
        <v>17883</v>
      </c>
      <c r="L55" s="15">
        <f t="shared" si="14"/>
        <v>13383</v>
      </c>
      <c r="M55" s="15">
        <f t="shared" si="14"/>
        <v>0</v>
      </c>
      <c r="N55" s="15">
        <f>SUM(D55:M55)</f>
        <v>2917918</v>
      </c>
      <c r="O55" s="38">
        <f t="shared" si="10"/>
        <v>1016.3420411006618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110</v>
      </c>
      <c r="M57" s="48"/>
      <c r="N57" s="48"/>
      <c r="O57" s="43">
        <v>2871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74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61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8"/>
      <c r="M3" s="69"/>
      <c r="N3" s="36"/>
      <c r="O3" s="37"/>
      <c r="P3" s="70" t="s">
        <v>131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132</v>
      </c>
      <c r="N4" s="35" t="s">
        <v>9</v>
      </c>
      <c r="O4" s="35" t="s">
        <v>133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134</v>
      </c>
      <c r="B5" s="26"/>
      <c r="C5" s="26"/>
      <c r="D5" s="27">
        <f t="shared" ref="D5:N5" si="0">SUM(D6:D13)</f>
        <v>1191280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1191280</v>
      </c>
      <c r="P5" s="33">
        <f t="shared" ref="P5:P51" si="1">(O5/P$53)</f>
        <v>408.95296944730518</v>
      </c>
      <c r="Q5" s="6"/>
    </row>
    <row r="6" spans="1:134">
      <c r="A6" s="12"/>
      <c r="B6" s="25">
        <v>311</v>
      </c>
      <c r="C6" s="20" t="s">
        <v>2</v>
      </c>
      <c r="D6" s="46">
        <v>779171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779171</v>
      </c>
      <c r="P6" s="47">
        <f t="shared" si="1"/>
        <v>267.48060418812219</v>
      </c>
      <c r="Q6" s="9"/>
    </row>
    <row r="7" spans="1:134">
      <c r="A7" s="12"/>
      <c r="B7" s="25">
        <v>312.41000000000003</v>
      </c>
      <c r="C7" s="20" t="s">
        <v>135</v>
      </c>
      <c r="D7" s="46">
        <v>39502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39502</v>
      </c>
      <c r="P7" s="47">
        <f t="shared" si="1"/>
        <v>13.560590456573978</v>
      </c>
      <c r="Q7" s="9"/>
    </row>
    <row r="8" spans="1:134">
      <c r="A8" s="12"/>
      <c r="B8" s="25">
        <v>312.43</v>
      </c>
      <c r="C8" s="20" t="s">
        <v>136</v>
      </c>
      <c r="D8" s="46">
        <v>29005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29005</v>
      </c>
      <c r="P8" s="47">
        <f t="shared" si="1"/>
        <v>9.957088911774802</v>
      </c>
      <c r="Q8" s="9"/>
    </row>
    <row r="9" spans="1:134">
      <c r="A9" s="12"/>
      <c r="B9" s="25">
        <v>312.52</v>
      </c>
      <c r="C9" s="20" t="s">
        <v>84</v>
      </c>
      <c r="D9" s="46">
        <v>29027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29027</v>
      </c>
      <c r="P9" s="47">
        <f t="shared" si="1"/>
        <v>9.9646412633024379</v>
      </c>
      <c r="Q9" s="9"/>
    </row>
    <row r="10" spans="1:134">
      <c r="A10" s="12"/>
      <c r="B10" s="25">
        <v>314.10000000000002</v>
      </c>
      <c r="C10" s="20" t="s">
        <v>12</v>
      </c>
      <c r="D10" s="46">
        <v>231678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231678</v>
      </c>
      <c r="P10" s="47">
        <f t="shared" si="1"/>
        <v>79.532440782698245</v>
      </c>
      <c r="Q10" s="9"/>
    </row>
    <row r="11" spans="1:134">
      <c r="A11" s="12"/>
      <c r="B11" s="25">
        <v>314.8</v>
      </c>
      <c r="C11" s="20" t="s">
        <v>15</v>
      </c>
      <c r="D11" s="46">
        <v>6822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6822</v>
      </c>
      <c r="P11" s="47">
        <f t="shared" si="1"/>
        <v>2.3419155509783729</v>
      </c>
      <c r="Q11" s="9"/>
    </row>
    <row r="12" spans="1:134">
      <c r="A12" s="12"/>
      <c r="B12" s="25">
        <v>315.10000000000002</v>
      </c>
      <c r="C12" s="20" t="s">
        <v>137</v>
      </c>
      <c r="D12" s="46">
        <v>74613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74613</v>
      </c>
      <c r="P12" s="47">
        <f t="shared" si="1"/>
        <v>25.613800205973224</v>
      </c>
      <c r="Q12" s="9"/>
    </row>
    <row r="13" spans="1:134">
      <c r="A13" s="12"/>
      <c r="B13" s="25">
        <v>316</v>
      </c>
      <c r="C13" s="20" t="s">
        <v>86</v>
      </c>
      <c r="D13" s="46">
        <v>1462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1462</v>
      </c>
      <c r="P13" s="47">
        <f t="shared" si="1"/>
        <v>0.50188808788190864</v>
      </c>
      <c r="Q13" s="9"/>
    </row>
    <row r="14" spans="1:134" ht="15.75">
      <c r="A14" s="29" t="s">
        <v>18</v>
      </c>
      <c r="B14" s="30"/>
      <c r="C14" s="31"/>
      <c r="D14" s="32">
        <f t="shared" ref="D14:N14" si="3">SUM(D15:D24)</f>
        <v>859861</v>
      </c>
      <c r="E14" s="32">
        <f t="shared" si="3"/>
        <v>2640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24000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>SUM(D14:N14)</f>
        <v>886501</v>
      </c>
      <c r="P14" s="45">
        <f t="shared" si="1"/>
        <v>304.32578098180568</v>
      </c>
      <c r="Q14" s="10"/>
    </row>
    <row r="15" spans="1:134">
      <c r="A15" s="12"/>
      <c r="B15" s="25">
        <v>322</v>
      </c>
      <c r="C15" s="20" t="s">
        <v>138</v>
      </c>
      <c r="D15" s="46">
        <v>110175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110175</v>
      </c>
      <c r="P15" s="47">
        <f t="shared" si="1"/>
        <v>37.821833161688978</v>
      </c>
      <c r="Q15" s="9"/>
    </row>
    <row r="16" spans="1:134">
      <c r="A16" s="12"/>
      <c r="B16" s="25">
        <v>323.10000000000002</v>
      </c>
      <c r="C16" s="20" t="s">
        <v>19</v>
      </c>
      <c r="D16" s="46">
        <v>171965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4" si="4">SUM(D16:N16)</f>
        <v>171965</v>
      </c>
      <c r="P16" s="47">
        <f t="shared" si="1"/>
        <v>59.033642293168555</v>
      </c>
      <c r="Q16" s="9"/>
    </row>
    <row r="17" spans="1:17">
      <c r="A17" s="12"/>
      <c r="B17" s="25">
        <v>323.7</v>
      </c>
      <c r="C17" s="20" t="s">
        <v>20</v>
      </c>
      <c r="D17" s="46">
        <v>36303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36303</v>
      </c>
      <c r="P17" s="47">
        <f t="shared" si="1"/>
        <v>12.462409886714727</v>
      </c>
      <c r="Q17" s="9"/>
    </row>
    <row r="18" spans="1:17">
      <c r="A18" s="12"/>
      <c r="B18" s="25">
        <v>324.11</v>
      </c>
      <c r="C18" s="20" t="s">
        <v>21</v>
      </c>
      <c r="D18" s="46">
        <v>5750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5750</v>
      </c>
      <c r="P18" s="47">
        <f t="shared" si="1"/>
        <v>1.9739100583590801</v>
      </c>
      <c r="Q18" s="9"/>
    </row>
    <row r="19" spans="1:17">
      <c r="A19" s="12"/>
      <c r="B19" s="25">
        <v>324.20999999999998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24000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24000</v>
      </c>
      <c r="P19" s="47">
        <f t="shared" si="1"/>
        <v>8.2389289392378995</v>
      </c>
      <c r="Q19" s="9"/>
    </row>
    <row r="20" spans="1:17">
      <c r="A20" s="12"/>
      <c r="B20" s="25">
        <v>324.31</v>
      </c>
      <c r="C20" s="20" t="s">
        <v>23</v>
      </c>
      <c r="D20" s="46">
        <v>12650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12650</v>
      </c>
      <c r="P20" s="47">
        <f t="shared" si="1"/>
        <v>4.3426021283899763</v>
      </c>
      <c r="Q20" s="9"/>
    </row>
    <row r="21" spans="1:17">
      <c r="A21" s="12"/>
      <c r="B21" s="25">
        <v>324.61</v>
      </c>
      <c r="C21" s="20" t="s">
        <v>24</v>
      </c>
      <c r="D21" s="46">
        <v>4200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4200</v>
      </c>
      <c r="P21" s="47">
        <f t="shared" si="1"/>
        <v>1.4418125643666324</v>
      </c>
      <c r="Q21" s="9"/>
    </row>
    <row r="22" spans="1:17">
      <c r="A22" s="12"/>
      <c r="B22" s="25">
        <v>324.91000000000003</v>
      </c>
      <c r="C22" s="20" t="s">
        <v>25</v>
      </c>
      <c r="D22" s="46">
        <v>5000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5000</v>
      </c>
      <c r="P22" s="47">
        <f t="shared" si="1"/>
        <v>1.7164435290078957</v>
      </c>
      <c r="Q22" s="9"/>
    </row>
    <row r="23" spans="1:17">
      <c r="A23" s="12"/>
      <c r="B23" s="25">
        <v>325.2</v>
      </c>
      <c r="C23" s="20" t="s">
        <v>122</v>
      </c>
      <c r="D23" s="46">
        <v>433988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433988</v>
      </c>
      <c r="P23" s="47">
        <f t="shared" si="1"/>
        <v>148.98317885341572</v>
      </c>
      <c r="Q23" s="9"/>
    </row>
    <row r="24" spans="1:17">
      <c r="A24" s="12"/>
      <c r="B24" s="25">
        <v>329.5</v>
      </c>
      <c r="C24" s="20" t="s">
        <v>139</v>
      </c>
      <c r="D24" s="46">
        <v>79830</v>
      </c>
      <c r="E24" s="46">
        <v>2640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82470</v>
      </c>
      <c r="P24" s="47">
        <f t="shared" si="1"/>
        <v>28.311019567456231</v>
      </c>
      <c r="Q24" s="9"/>
    </row>
    <row r="25" spans="1:17" ht="15.75">
      <c r="A25" s="29" t="s">
        <v>140</v>
      </c>
      <c r="B25" s="30"/>
      <c r="C25" s="31"/>
      <c r="D25" s="32">
        <f t="shared" ref="D25:N25" si="5">SUM(D26:D32)</f>
        <v>361008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5"/>
        <v>0</v>
      </c>
      <c r="O25" s="44">
        <f t="shared" ref="O25:O51" si="6">SUM(D25:N25)</f>
        <v>361008</v>
      </c>
      <c r="P25" s="45">
        <f t="shared" si="1"/>
        <v>123.92996910401648</v>
      </c>
      <c r="Q25" s="10"/>
    </row>
    <row r="26" spans="1:17">
      <c r="A26" s="12"/>
      <c r="B26" s="25">
        <v>331.5</v>
      </c>
      <c r="C26" s="20" t="s">
        <v>112</v>
      </c>
      <c r="D26" s="46">
        <v>50000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50000</v>
      </c>
      <c r="P26" s="47">
        <f t="shared" si="1"/>
        <v>17.164435290078956</v>
      </c>
      <c r="Q26" s="9"/>
    </row>
    <row r="27" spans="1:17">
      <c r="A27" s="12"/>
      <c r="B27" s="25">
        <v>335.125</v>
      </c>
      <c r="C27" s="20" t="s">
        <v>141</v>
      </c>
      <c r="D27" s="46">
        <v>121795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121795</v>
      </c>
      <c r="P27" s="47">
        <f t="shared" si="1"/>
        <v>41.810847923103331</v>
      </c>
      <c r="Q27" s="9"/>
    </row>
    <row r="28" spans="1:17">
      <c r="A28" s="12"/>
      <c r="B28" s="25">
        <v>335.14</v>
      </c>
      <c r="C28" s="20" t="s">
        <v>88</v>
      </c>
      <c r="D28" s="46">
        <v>6416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6416</v>
      </c>
      <c r="P28" s="47">
        <f t="shared" si="1"/>
        <v>2.2025403364229317</v>
      </c>
      <c r="Q28" s="9"/>
    </row>
    <row r="29" spans="1:17">
      <c r="A29" s="12"/>
      <c r="B29" s="25">
        <v>335.15</v>
      </c>
      <c r="C29" s="20" t="s">
        <v>89</v>
      </c>
      <c r="D29" s="46">
        <v>881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881</v>
      </c>
      <c r="P29" s="47">
        <f t="shared" si="1"/>
        <v>0.30243734981119119</v>
      </c>
      <c r="Q29" s="9"/>
    </row>
    <row r="30" spans="1:17">
      <c r="A30" s="12"/>
      <c r="B30" s="25">
        <v>335.18</v>
      </c>
      <c r="C30" s="20" t="s">
        <v>142</v>
      </c>
      <c r="D30" s="46">
        <v>179423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179423</v>
      </c>
      <c r="P30" s="47">
        <f t="shared" si="1"/>
        <v>61.593889461036731</v>
      </c>
      <c r="Q30" s="9"/>
    </row>
    <row r="31" spans="1:17">
      <c r="A31" s="12"/>
      <c r="B31" s="25">
        <v>335.48</v>
      </c>
      <c r="C31" s="20" t="s">
        <v>33</v>
      </c>
      <c r="D31" s="46">
        <v>1437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1437</v>
      </c>
      <c r="P31" s="47">
        <f t="shared" si="1"/>
        <v>0.49330587023686923</v>
      </c>
      <c r="Q31" s="9"/>
    </row>
    <row r="32" spans="1:17">
      <c r="A32" s="12"/>
      <c r="B32" s="25">
        <v>338</v>
      </c>
      <c r="C32" s="20" t="s">
        <v>80</v>
      </c>
      <c r="D32" s="46">
        <v>1056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1056</v>
      </c>
      <c r="P32" s="47">
        <f t="shared" si="1"/>
        <v>0.36251287332646753</v>
      </c>
      <c r="Q32" s="9"/>
    </row>
    <row r="33" spans="1:17" ht="15.75">
      <c r="A33" s="29" t="s">
        <v>39</v>
      </c>
      <c r="B33" s="30"/>
      <c r="C33" s="31"/>
      <c r="D33" s="32">
        <f t="shared" ref="D33:N33" si="7">SUM(D34:D38)</f>
        <v>272294</v>
      </c>
      <c r="E33" s="32">
        <f t="shared" si="7"/>
        <v>51100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842983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7"/>
        <v>0</v>
      </c>
      <c r="O33" s="32">
        <f t="shared" si="6"/>
        <v>1166377</v>
      </c>
      <c r="P33" s="45">
        <f t="shared" si="1"/>
        <v>400.40405080672843</v>
      </c>
      <c r="Q33" s="10"/>
    </row>
    <row r="34" spans="1:17">
      <c r="A34" s="12"/>
      <c r="B34" s="25">
        <v>341.9</v>
      </c>
      <c r="C34" s="20" t="s">
        <v>91</v>
      </c>
      <c r="D34" s="46">
        <v>1069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1069</v>
      </c>
      <c r="P34" s="47">
        <f t="shared" si="1"/>
        <v>0.36697562650188809</v>
      </c>
      <c r="Q34" s="9"/>
    </row>
    <row r="35" spans="1:17">
      <c r="A35" s="12"/>
      <c r="B35" s="25">
        <v>343.3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842983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842983</v>
      </c>
      <c r="P35" s="47">
        <f t="shared" si="1"/>
        <v>289.3865430827326</v>
      </c>
      <c r="Q35" s="9"/>
    </row>
    <row r="36" spans="1:17">
      <c r="A36" s="12"/>
      <c r="B36" s="25">
        <v>343.4</v>
      </c>
      <c r="C36" s="20" t="s">
        <v>45</v>
      </c>
      <c r="D36" s="46">
        <v>271025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271025</v>
      </c>
      <c r="P36" s="47">
        <f t="shared" si="1"/>
        <v>93.039821489872978</v>
      </c>
      <c r="Q36" s="9"/>
    </row>
    <row r="37" spans="1:17">
      <c r="A37" s="12"/>
      <c r="B37" s="25">
        <v>343.9</v>
      </c>
      <c r="C37" s="20" t="s">
        <v>46</v>
      </c>
      <c r="D37" s="46">
        <v>0</v>
      </c>
      <c r="E37" s="46">
        <v>51100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51100</v>
      </c>
      <c r="P37" s="47">
        <f t="shared" si="1"/>
        <v>17.542052866460693</v>
      </c>
      <c r="Q37" s="9"/>
    </row>
    <row r="38" spans="1:17">
      <c r="A38" s="12"/>
      <c r="B38" s="25">
        <v>346.4</v>
      </c>
      <c r="C38" s="20" t="s">
        <v>93</v>
      </c>
      <c r="D38" s="46">
        <v>200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200</v>
      </c>
      <c r="P38" s="47">
        <f t="shared" si="1"/>
        <v>6.8657741160315824E-2</v>
      </c>
      <c r="Q38" s="9"/>
    </row>
    <row r="39" spans="1:17" ht="15.75">
      <c r="A39" s="29" t="s">
        <v>40</v>
      </c>
      <c r="B39" s="30"/>
      <c r="C39" s="31"/>
      <c r="D39" s="32">
        <f t="shared" ref="D39:N39" si="8">SUM(D40:D41)</f>
        <v>9530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8"/>
        <v>0</v>
      </c>
      <c r="O39" s="32">
        <f t="shared" si="6"/>
        <v>9530</v>
      </c>
      <c r="P39" s="45">
        <f t="shared" si="1"/>
        <v>3.2715413662890489</v>
      </c>
      <c r="Q39" s="10"/>
    </row>
    <row r="40" spans="1:17">
      <c r="A40" s="13"/>
      <c r="B40" s="39">
        <v>351.9</v>
      </c>
      <c r="C40" s="21" t="s">
        <v>143</v>
      </c>
      <c r="D40" s="46">
        <v>6748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6748</v>
      </c>
      <c r="P40" s="47">
        <f t="shared" si="1"/>
        <v>2.3165121867490561</v>
      </c>
      <c r="Q40" s="9"/>
    </row>
    <row r="41" spans="1:17">
      <c r="A41" s="13"/>
      <c r="B41" s="39">
        <v>354</v>
      </c>
      <c r="C41" s="21" t="s">
        <v>50</v>
      </c>
      <c r="D41" s="46">
        <v>2782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2782</v>
      </c>
      <c r="P41" s="47">
        <f t="shared" si="1"/>
        <v>0.95502917953999311</v>
      </c>
      <c r="Q41" s="9"/>
    </row>
    <row r="42" spans="1:17" ht="15.75">
      <c r="A42" s="29" t="s">
        <v>3</v>
      </c>
      <c r="B42" s="30"/>
      <c r="C42" s="31"/>
      <c r="D42" s="32">
        <f t="shared" ref="D42:N42" si="9">SUM(D43:D48)</f>
        <v>76690</v>
      </c>
      <c r="E42" s="32">
        <f t="shared" si="9"/>
        <v>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356</v>
      </c>
      <c r="J42" s="32">
        <f t="shared" si="9"/>
        <v>0</v>
      </c>
      <c r="K42" s="32">
        <f t="shared" si="9"/>
        <v>315689</v>
      </c>
      <c r="L42" s="32">
        <f t="shared" si="9"/>
        <v>0</v>
      </c>
      <c r="M42" s="32">
        <f t="shared" si="9"/>
        <v>0</v>
      </c>
      <c r="N42" s="32">
        <f t="shared" si="9"/>
        <v>0</v>
      </c>
      <c r="O42" s="32">
        <f t="shared" si="6"/>
        <v>392735</v>
      </c>
      <c r="P42" s="45">
        <f t="shared" si="1"/>
        <v>134.82148987298319</v>
      </c>
      <c r="Q42" s="10"/>
    </row>
    <row r="43" spans="1:17">
      <c r="A43" s="12"/>
      <c r="B43" s="25">
        <v>361.1</v>
      </c>
      <c r="C43" s="20" t="s">
        <v>53</v>
      </c>
      <c r="D43" s="46">
        <v>1828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6"/>
        <v>1828</v>
      </c>
      <c r="P43" s="47">
        <f t="shared" si="1"/>
        <v>0.62753175420528662</v>
      </c>
      <c r="Q43" s="9"/>
    </row>
    <row r="44" spans="1:17">
      <c r="A44" s="12"/>
      <c r="B44" s="25">
        <v>361.3</v>
      </c>
      <c r="C44" s="20" t="s">
        <v>54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284394</v>
      </c>
      <c r="L44" s="46">
        <v>0</v>
      </c>
      <c r="M44" s="46">
        <v>0</v>
      </c>
      <c r="N44" s="46">
        <v>0</v>
      </c>
      <c r="O44" s="46">
        <f t="shared" si="6"/>
        <v>284394</v>
      </c>
      <c r="P44" s="47">
        <f t="shared" si="1"/>
        <v>97.629248197734299</v>
      </c>
      <c r="Q44" s="9"/>
    </row>
    <row r="45" spans="1:17">
      <c r="A45" s="12"/>
      <c r="B45" s="25">
        <v>362</v>
      </c>
      <c r="C45" s="20" t="s">
        <v>55</v>
      </c>
      <c r="D45" s="46">
        <v>3826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6"/>
        <v>3826</v>
      </c>
      <c r="P45" s="47">
        <f t="shared" si="1"/>
        <v>1.3134225883968418</v>
      </c>
      <c r="Q45" s="9"/>
    </row>
    <row r="46" spans="1:17">
      <c r="A46" s="12"/>
      <c r="B46" s="25">
        <v>366</v>
      </c>
      <c r="C46" s="20" t="s">
        <v>57</v>
      </c>
      <c r="D46" s="46">
        <v>29184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6"/>
        <v>29184</v>
      </c>
      <c r="P46" s="47">
        <f t="shared" si="1"/>
        <v>10.018537590113285</v>
      </c>
      <c r="Q46" s="9"/>
    </row>
    <row r="47" spans="1:17">
      <c r="A47" s="12"/>
      <c r="B47" s="25">
        <v>368</v>
      </c>
      <c r="C47" s="20" t="s">
        <v>58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31295</v>
      </c>
      <c r="L47" s="46">
        <v>0</v>
      </c>
      <c r="M47" s="46">
        <v>0</v>
      </c>
      <c r="N47" s="46">
        <v>0</v>
      </c>
      <c r="O47" s="46">
        <f t="shared" si="6"/>
        <v>31295</v>
      </c>
      <c r="P47" s="47">
        <f t="shared" si="1"/>
        <v>10.743220048060419</v>
      </c>
      <c r="Q47" s="9"/>
    </row>
    <row r="48" spans="1:17">
      <c r="A48" s="12"/>
      <c r="B48" s="25">
        <v>369.9</v>
      </c>
      <c r="C48" s="20" t="s">
        <v>59</v>
      </c>
      <c r="D48" s="46">
        <v>41852</v>
      </c>
      <c r="E48" s="46">
        <v>0</v>
      </c>
      <c r="F48" s="46">
        <v>0</v>
      </c>
      <c r="G48" s="46">
        <v>0</v>
      </c>
      <c r="H48" s="46">
        <v>0</v>
      </c>
      <c r="I48" s="46">
        <v>356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6"/>
        <v>42208</v>
      </c>
      <c r="P48" s="47">
        <f t="shared" si="1"/>
        <v>14.489529694473053</v>
      </c>
      <c r="Q48" s="9"/>
    </row>
    <row r="49" spans="1:120" ht="15.75">
      <c r="A49" s="29" t="s">
        <v>41</v>
      </c>
      <c r="B49" s="30"/>
      <c r="C49" s="31"/>
      <c r="D49" s="32">
        <f t="shared" ref="D49:N49" si="10">SUM(D50:D50)</f>
        <v>0</v>
      </c>
      <c r="E49" s="32">
        <f t="shared" si="10"/>
        <v>118674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si="10"/>
        <v>0</v>
      </c>
      <c r="O49" s="32">
        <f t="shared" si="6"/>
        <v>118674</v>
      </c>
      <c r="P49" s="45">
        <f t="shared" si="1"/>
        <v>40.739443872296604</v>
      </c>
      <c r="Q49" s="9"/>
    </row>
    <row r="50" spans="1:120" ht="15.75" thickBot="1">
      <c r="A50" s="12"/>
      <c r="B50" s="25">
        <v>381</v>
      </c>
      <c r="C50" s="20" t="s">
        <v>60</v>
      </c>
      <c r="D50" s="46">
        <v>0</v>
      </c>
      <c r="E50" s="46">
        <v>118674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6"/>
        <v>118674</v>
      </c>
      <c r="P50" s="47">
        <f t="shared" si="1"/>
        <v>40.739443872296604</v>
      </c>
      <c r="Q50" s="9"/>
    </row>
    <row r="51" spans="1:120" ht="16.5" thickBot="1">
      <c r="A51" s="14" t="s">
        <v>48</v>
      </c>
      <c r="B51" s="23"/>
      <c r="C51" s="22"/>
      <c r="D51" s="15">
        <f t="shared" ref="D51:N51" si="11">SUM(D5,D14,D25,D33,D39,D42,D49)</f>
        <v>2770663</v>
      </c>
      <c r="E51" s="15">
        <f t="shared" si="11"/>
        <v>172414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867339</v>
      </c>
      <c r="J51" s="15">
        <f t="shared" si="11"/>
        <v>0</v>
      </c>
      <c r="K51" s="15">
        <f t="shared" si="11"/>
        <v>315689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6"/>
        <v>4126105</v>
      </c>
      <c r="P51" s="38">
        <f t="shared" si="1"/>
        <v>1416.4452454514246</v>
      </c>
      <c r="Q51" s="6"/>
      <c r="R51" s="2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</row>
    <row r="52" spans="1:120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9"/>
    </row>
    <row r="53" spans="1:120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2"/>
      <c r="M53" s="48" t="s">
        <v>144</v>
      </c>
      <c r="N53" s="48"/>
      <c r="O53" s="48"/>
      <c r="P53" s="43">
        <v>2913</v>
      </c>
    </row>
    <row r="54" spans="1:120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1"/>
    </row>
    <row r="55" spans="1:120" ht="15.75" customHeight="1" thickBot="1">
      <c r="A55" s="52" t="s">
        <v>74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4"/>
    </row>
  </sheetData>
  <mergeCells count="10">
    <mergeCell ref="M53:O53"/>
    <mergeCell ref="A54:P54"/>
    <mergeCell ref="A55:P5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1096710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1096710</v>
      </c>
      <c r="O5" s="33">
        <f t="shared" ref="O5:O52" si="1">(N5/O$54)</f>
        <v>384.94559494559496</v>
      </c>
      <c r="P5" s="6"/>
    </row>
    <row r="6" spans="1:133">
      <c r="A6" s="12"/>
      <c r="B6" s="25">
        <v>311</v>
      </c>
      <c r="C6" s="20" t="s">
        <v>2</v>
      </c>
      <c r="D6" s="46">
        <v>696132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696132</v>
      </c>
      <c r="O6" s="47">
        <f t="shared" si="1"/>
        <v>244.34257634257634</v>
      </c>
      <c r="P6" s="9"/>
    </row>
    <row r="7" spans="1:133">
      <c r="A7" s="12"/>
      <c r="B7" s="25">
        <v>312.41000000000003</v>
      </c>
      <c r="C7" s="20" t="s">
        <v>11</v>
      </c>
      <c r="D7" s="46">
        <v>37727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37727</v>
      </c>
      <c r="O7" s="47">
        <f t="shared" si="1"/>
        <v>13.242190242190242</v>
      </c>
      <c r="P7" s="9"/>
    </row>
    <row r="8" spans="1:133">
      <c r="A8" s="12"/>
      <c r="B8" s="25">
        <v>312.42</v>
      </c>
      <c r="C8" s="20" t="s">
        <v>10</v>
      </c>
      <c r="D8" s="46">
        <v>27920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27920</v>
      </c>
      <c r="O8" s="47">
        <f t="shared" si="1"/>
        <v>9.7999297999297994</v>
      </c>
      <c r="P8" s="9"/>
    </row>
    <row r="9" spans="1:133">
      <c r="A9" s="12"/>
      <c r="B9" s="25">
        <v>312.52</v>
      </c>
      <c r="C9" s="20" t="s">
        <v>84</v>
      </c>
      <c r="D9" s="46">
        <v>26059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26059</v>
      </c>
      <c r="O9" s="47">
        <f t="shared" si="1"/>
        <v>9.1467181467181469</v>
      </c>
      <c r="P9" s="9"/>
    </row>
    <row r="10" spans="1:133">
      <c r="A10" s="12"/>
      <c r="B10" s="25">
        <v>314.10000000000002</v>
      </c>
      <c r="C10" s="20" t="s">
        <v>12</v>
      </c>
      <c r="D10" s="46">
        <v>219514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219514</v>
      </c>
      <c r="O10" s="47">
        <f t="shared" si="1"/>
        <v>77.049491049491053</v>
      </c>
      <c r="P10" s="9"/>
    </row>
    <row r="11" spans="1:133">
      <c r="A11" s="12"/>
      <c r="B11" s="25">
        <v>314.8</v>
      </c>
      <c r="C11" s="20" t="s">
        <v>15</v>
      </c>
      <c r="D11" s="46">
        <v>7372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7372</v>
      </c>
      <c r="O11" s="47">
        <f t="shared" si="1"/>
        <v>2.5875745875745877</v>
      </c>
      <c r="P11" s="9"/>
    </row>
    <row r="12" spans="1:133">
      <c r="A12" s="12"/>
      <c r="B12" s="25">
        <v>315</v>
      </c>
      <c r="C12" s="20" t="s">
        <v>85</v>
      </c>
      <c r="D12" s="46">
        <v>75274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75274</v>
      </c>
      <c r="O12" s="47">
        <f t="shared" si="1"/>
        <v>26.421200421200421</v>
      </c>
      <c r="P12" s="9"/>
    </row>
    <row r="13" spans="1:133">
      <c r="A13" s="12"/>
      <c r="B13" s="25">
        <v>316</v>
      </c>
      <c r="C13" s="20" t="s">
        <v>86</v>
      </c>
      <c r="D13" s="46">
        <v>6712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6712</v>
      </c>
      <c r="O13" s="47">
        <f t="shared" si="1"/>
        <v>2.3559143559143561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SUM(D15:D24)</f>
        <v>804949</v>
      </c>
      <c r="E14" s="32">
        <f t="shared" si="3"/>
        <v>3120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32000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840069</v>
      </c>
      <c r="O14" s="45">
        <f t="shared" si="1"/>
        <v>294.86451386451387</v>
      </c>
      <c r="P14" s="10"/>
    </row>
    <row r="15" spans="1:133">
      <c r="A15" s="12"/>
      <c r="B15" s="25">
        <v>322</v>
      </c>
      <c r="C15" s="20" t="s">
        <v>0</v>
      </c>
      <c r="D15" s="46">
        <v>79161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79161</v>
      </c>
      <c r="O15" s="47">
        <f t="shared" si="1"/>
        <v>27.785538785538787</v>
      </c>
      <c r="P15" s="9"/>
    </row>
    <row r="16" spans="1:133">
      <c r="A16" s="12"/>
      <c r="B16" s="25">
        <v>323.10000000000002</v>
      </c>
      <c r="C16" s="20" t="s">
        <v>19</v>
      </c>
      <c r="D16" s="46">
        <v>164485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164485</v>
      </c>
      <c r="O16" s="47">
        <f t="shared" si="1"/>
        <v>57.734292734292737</v>
      </c>
      <c r="P16" s="9"/>
    </row>
    <row r="17" spans="1:16">
      <c r="A17" s="12"/>
      <c r="B17" s="25">
        <v>323.7</v>
      </c>
      <c r="C17" s="20" t="s">
        <v>20</v>
      </c>
      <c r="D17" s="46">
        <v>33694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33694</v>
      </c>
      <c r="O17" s="47">
        <f t="shared" si="1"/>
        <v>11.826605826605826</v>
      </c>
      <c r="P17" s="9"/>
    </row>
    <row r="18" spans="1:16">
      <c r="A18" s="12"/>
      <c r="B18" s="25">
        <v>324.11</v>
      </c>
      <c r="C18" s="20" t="s">
        <v>21</v>
      </c>
      <c r="D18" s="46">
        <v>5000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5000</v>
      </c>
      <c r="O18" s="47">
        <f t="shared" si="1"/>
        <v>1.7550017550017549</v>
      </c>
      <c r="P18" s="9"/>
    </row>
    <row r="19" spans="1:16">
      <c r="A19" s="12"/>
      <c r="B19" s="25">
        <v>324.20999999999998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32000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32000</v>
      </c>
      <c r="O19" s="47">
        <f t="shared" si="1"/>
        <v>11.232011232011232</v>
      </c>
      <c r="P19" s="9"/>
    </row>
    <row r="20" spans="1:16">
      <c r="A20" s="12"/>
      <c r="B20" s="25">
        <v>324.31</v>
      </c>
      <c r="C20" s="20" t="s">
        <v>23</v>
      </c>
      <c r="D20" s="46">
        <v>13750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13750</v>
      </c>
      <c r="O20" s="47">
        <f t="shared" si="1"/>
        <v>4.8262548262548259</v>
      </c>
      <c r="P20" s="9"/>
    </row>
    <row r="21" spans="1:16">
      <c r="A21" s="12"/>
      <c r="B21" s="25">
        <v>324.61</v>
      </c>
      <c r="C21" s="20" t="s">
        <v>24</v>
      </c>
      <c r="D21" s="46">
        <v>5000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5000</v>
      </c>
      <c r="O21" s="47">
        <f t="shared" si="1"/>
        <v>1.7550017550017549</v>
      </c>
      <c r="P21" s="9"/>
    </row>
    <row r="22" spans="1:16">
      <c r="A22" s="12"/>
      <c r="B22" s="25">
        <v>324.91000000000003</v>
      </c>
      <c r="C22" s="20" t="s">
        <v>25</v>
      </c>
      <c r="D22" s="46">
        <v>5000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5000</v>
      </c>
      <c r="O22" s="47">
        <f t="shared" si="1"/>
        <v>1.7550017550017549</v>
      </c>
      <c r="P22" s="9"/>
    </row>
    <row r="23" spans="1:16">
      <c r="A23" s="12"/>
      <c r="B23" s="25">
        <v>325.2</v>
      </c>
      <c r="C23" s="20" t="s">
        <v>122</v>
      </c>
      <c r="D23" s="46">
        <v>428408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428408</v>
      </c>
      <c r="O23" s="47">
        <f t="shared" si="1"/>
        <v>150.37135837135838</v>
      </c>
      <c r="P23" s="9"/>
    </row>
    <row r="24" spans="1:16">
      <c r="A24" s="12"/>
      <c r="B24" s="25">
        <v>329</v>
      </c>
      <c r="C24" s="20" t="s">
        <v>26</v>
      </c>
      <c r="D24" s="46">
        <v>70451</v>
      </c>
      <c r="E24" s="46">
        <v>3120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45" si="5">SUM(D24:M24)</f>
        <v>73571</v>
      </c>
      <c r="O24" s="47">
        <f t="shared" si="1"/>
        <v>25.823446823446822</v>
      </c>
      <c r="P24" s="9"/>
    </row>
    <row r="25" spans="1:16" ht="15.75">
      <c r="A25" s="29" t="s">
        <v>27</v>
      </c>
      <c r="B25" s="30"/>
      <c r="C25" s="31"/>
      <c r="D25" s="32">
        <f t="shared" ref="D25:M25" si="6">SUM(D26:D33)</f>
        <v>418890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418890</v>
      </c>
      <c r="O25" s="45">
        <f t="shared" si="1"/>
        <v>147.03053703053703</v>
      </c>
      <c r="P25" s="10"/>
    </row>
    <row r="26" spans="1:16">
      <c r="A26" s="12"/>
      <c r="B26" s="25">
        <v>331.5</v>
      </c>
      <c r="C26" s="20" t="s">
        <v>112</v>
      </c>
      <c r="D26" s="46">
        <v>50000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50000</v>
      </c>
      <c r="O26" s="47">
        <f t="shared" si="1"/>
        <v>17.55001755001755</v>
      </c>
      <c r="P26" s="9"/>
    </row>
    <row r="27" spans="1:16">
      <c r="A27" s="12"/>
      <c r="B27" s="25">
        <v>334.2</v>
      </c>
      <c r="C27" s="20" t="s">
        <v>113</v>
      </c>
      <c r="D27" s="46">
        <v>97468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97468</v>
      </c>
      <c r="O27" s="47">
        <f t="shared" si="1"/>
        <v>34.211302211302211</v>
      </c>
      <c r="P27" s="9"/>
    </row>
    <row r="28" spans="1:16">
      <c r="A28" s="12"/>
      <c r="B28" s="25">
        <v>335.12</v>
      </c>
      <c r="C28" s="20" t="s">
        <v>87</v>
      </c>
      <c r="D28" s="46">
        <v>105737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105737</v>
      </c>
      <c r="O28" s="47">
        <f t="shared" si="1"/>
        <v>37.113724113724111</v>
      </c>
      <c r="P28" s="9"/>
    </row>
    <row r="29" spans="1:16">
      <c r="A29" s="12"/>
      <c r="B29" s="25">
        <v>335.14</v>
      </c>
      <c r="C29" s="20" t="s">
        <v>88</v>
      </c>
      <c r="D29" s="46">
        <v>5719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5719</v>
      </c>
      <c r="O29" s="47">
        <f t="shared" si="1"/>
        <v>2.0073710073710074</v>
      </c>
      <c r="P29" s="9"/>
    </row>
    <row r="30" spans="1:16">
      <c r="A30" s="12"/>
      <c r="B30" s="25">
        <v>335.15</v>
      </c>
      <c r="C30" s="20" t="s">
        <v>89</v>
      </c>
      <c r="D30" s="46">
        <v>930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930</v>
      </c>
      <c r="O30" s="47">
        <f t="shared" si="1"/>
        <v>0.32643032643032643</v>
      </c>
      <c r="P30" s="9"/>
    </row>
    <row r="31" spans="1:16">
      <c r="A31" s="12"/>
      <c r="B31" s="25">
        <v>335.18</v>
      </c>
      <c r="C31" s="20" t="s">
        <v>90</v>
      </c>
      <c r="D31" s="46">
        <v>154842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154842</v>
      </c>
      <c r="O31" s="47">
        <f t="shared" si="1"/>
        <v>54.349596349596347</v>
      </c>
      <c r="P31" s="9"/>
    </row>
    <row r="32" spans="1:16">
      <c r="A32" s="12"/>
      <c r="B32" s="25">
        <v>335.49</v>
      </c>
      <c r="C32" s="20" t="s">
        <v>33</v>
      </c>
      <c r="D32" s="46">
        <v>1069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1069</v>
      </c>
      <c r="O32" s="47">
        <f t="shared" si="1"/>
        <v>0.37521937521937521</v>
      </c>
      <c r="P32" s="9"/>
    </row>
    <row r="33" spans="1:16">
      <c r="A33" s="12"/>
      <c r="B33" s="25">
        <v>338</v>
      </c>
      <c r="C33" s="20" t="s">
        <v>80</v>
      </c>
      <c r="D33" s="46">
        <v>3125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3125</v>
      </c>
      <c r="O33" s="47">
        <f t="shared" si="1"/>
        <v>1.0968760968760969</v>
      </c>
      <c r="P33" s="9"/>
    </row>
    <row r="34" spans="1:16" ht="15.75">
      <c r="A34" s="29" t="s">
        <v>39</v>
      </c>
      <c r="B34" s="30"/>
      <c r="C34" s="31"/>
      <c r="D34" s="32">
        <f t="shared" ref="D34:M34" si="7">SUM(D35:D39)</f>
        <v>278841</v>
      </c>
      <c r="E34" s="32">
        <f t="shared" si="7"/>
        <v>52001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808096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5"/>
        <v>1138938</v>
      </c>
      <c r="O34" s="45">
        <f t="shared" si="1"/>
        <v>399.76763776763778</v>
      </c>
      <c r="P34" s="10"/>
    </row>
    <row r="35" spans="1:16">
      <c r="A35" s="12"/>
      <c r="B35" s="25">
        <v>341.9</v>
      </c>
      <c r="C35" s="20" t="s">
        <v>91</v>
      </c>
      <c r="D35" s="46">
        <v>3120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3120</v>
      </c>
      <c r="O35" s="47">
        <f t="shared" si="1"/>
        <v>1.095121095121095</v>
      </c>
      <c r="P35" s="9"/>
    </row>
    <row r="36" spans="1:16">
      <c r="A36" s="12"/>
      <c r="B36" s="25">
        <v>343.3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808096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808096</v>
      </c>
      <c r="O36" s="47">
        <f t="shared" si="1"/>
        <v>283.64197964197962</v>
      </c>
      <c r="P36" s="9"/>
    </row>
    <row r="37" spans="1:16">
      <c r="A37" s="12"/>
      <c r="B37" s="25">
        <v>343.4</v>
      </c>
      <c r="C37" s="20" t="s">
        <v>45</v>
      </c>
      <c r="D37" s="46">
        <v>275476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275476</v>
      </c>
      <c r="O37" s="47">
        <f t="shared" si="1"/>
        <v>96.69217269217269</v>
      </c>
      <c r="P37" s="9"/>
    </row>
    <row r="38" spans="1:16">
      <c r="A38" s="12"/>
      <c r="B38" s="25">
        <v>343.9</v>
      </c>
      <c r="C38" s="20" t="s">
        <v>46</v>
      </c>
      <c r="D38" s="46">
        <v>0</v>
      </c>
      <c r="E38" s="46">
        <v>52001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52001</v>
      </c>
      <c r="O38" s="47">
        <f t="shared" si="1"/>
        <v>18.252369252369252</v>
      </c>
      <c r="P38" s="9"/>
    </row>
    <row r="39" spans="1:16">
      <c r="A39" s="12"/>
      <c r="B39" s="25">
        <v>346.4</v>
      </c>
      <c r="C39" s="20" t="s">
        <v>93</v>
      </c>
      <c r="D39" s="46">
        <v>245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245</v>
      </c>
      <c r="O39" s="47">
        <f t="shared" si="1"/>
        <v>8.5995085995085999E-2</v>
      </c>
      <c r="P39" s="9"/>
    </row>
    <row r="40" spans="1:16" ht="15.75">
      <c r="A40" s="29" t="s">
        <v>40</v>
      </c>
      <c r="B40" s="30"/>
      <c r="C40" s="31"/>
      <c r="D40" s="32">
        <f t="shared" ref="D40:M40" si="8">SUM(D41:D43)</f>
        <v>7620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5"/>
        <v>7620</v>
      </c>
      <c r="O40" s="45">
        <f t="shared" si="1"/>
        <v>2.6746226746226744</v>
      </c>
      <c r="P40" s="10"/>
    </row>
    <row r="41" spans="1:16">
      <c r="A41" s="13"/>
      <c r="B41" s="39">
        <v>351.9</v>
      </c>
      <c r="C41" s="21" t="s">
        <v>94</v>
      </c>
      <c r="D41" s="46">
        <v>5807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5"/>
        <v>5807</v>
      </c>
      <c r="O41" s="47">
        <f t="shared" si="1"/>
        <v>2.0382590382590382</v>
      </c>
      <c r="P41" s="9"/>
    </row>
    <row r="42" spans="1:16">
      <c r="A42" s="13"/>
      <c r="B42" s="39">
        <v>354</v>
      </c>
      <c r="C42" s="21" t="s">
        <v>50</v>
      </c>
      <c r="D42" s="46">
        <v>1664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5"/>
        <v>1664</v>
      </c>
      <c r="O42" s="47">
        <f t="shared" si="1"/>
        <v>0.58406458406458406</v>
      </c>
      <c r="P42" s="9"/>
    </row>
    <row r="43" spans="1:16">
      <c r="A43" s="13"/>
      <c r="B43" s="39">
        <v>359</v>
      </c>
      <c r="C43" s="21" t="s">
        <v>114</v>
      </c>
      <c r="D43" s="46">
        <v>149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5"/>
        <v>149</v>
      </c>
      <c r="O43" s="47">
        <f t="shared" si="1"/>
        <v>5.2299052299052302E-2</v>
      </c>
      <c r="P43" s="9"/>
    </row>
    <row r="44" spans="1:16" ht="15.75">
      <c r="A44" s="29" t="s">
        <v>3</v>
      </c>
      <c r="B44" s="30"/>
      <c r="C44" s="31"/>
      <c r="D44" s="32">
        <f t="shared" ref="D44:M44" si="9">SUM(D45:D51)</f>
        <v>131273</v>
      </c>
      <c r="E44" s="32">
        <f t="shared" si="9"/>
        <v>0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0</v>
      </c>
      <c r="J44" s="32">
        <f t="shared" si="9"/>
        <v>0</v>
      </c>
      <c r="K44" s="32">
        <f t="shared" si="9"/>
        <v>116740</v>
      </c>
      <c r="L44" s="32">
        <f t="shared" si="9"/>
        <v>0</v>
      </c>
      <c r="M44" s="32">
        <f t="shared" si="9"/>
        <v>0</v>
      </c>
      <c r="N44" s="32">
        <f t="shared" si="5"/>
        <v>248013</v>
      </c>
      <c r="O44" s="45">
        <f t="shared" si="1"/>
        <v>87.052650052650051</v>
      </c>
      <c r="P44" s="10"/>
    </row>
    <row r="45" spans="1:16">
      <c r="A45" s="12"/>
      <c r="B45" s="25">
        <v>361.1</v>
      </c>
      <c r="C45" s="20" t="s">
        <v>53</v>
      </c>
      <c r="D45" s="46">
        <v>11927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5"/>
        <v>11927</v>
      </c>
      <c r="O45" s="47">
        <f t="shared" si="1"/>
        <v>4.1863811863811859</v>
      </c>
      <c r="P45" s="9"/>
    </row>
    <row r="46" spans="1:16">
      <c r="A46" s="12"/>
      <c r="B46" s="25">
        <v>361.3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89098</v>
      </c>
      <c r="L46" s="46">
        <v>0</v>
      </c>
      <c r="M46" s="46">
        <v>0</v>
      </c>
      <c r="N46" s="46">
        <f t="shared" ref="N46:N51" si="10">SUM(D46:M46)</f>
        <v>89098</v>
      </c>
      <c r="O46" s="47">
        <f t="shared" si="1"/>
        <v>31.273429273429272</v>
      </c>
      <c r="P46" s="9"/>
    </row>
    <row r="47" spans="1:16">
      <c r="A47" s="12"/>
      <c r="B47" s="25">
        <v>362</v>
      </c>
      <c r="C47" s="20" t="s">
        <v>55</v>
      </c>
      <c r="D47" s="46">
        <v>14935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14935</v>
      </c>
      <c r="O47" s="47">
        <f t="shared" si="1"/>
        <v>5.242190242190242</v>
      </c>
      <c r="P47" s="9"/>
    </row>
    <row r="48" spans="1:16">
      <c r="A48" s="12"/>
      <c r="B48" s="25">
        <v>364</v>
      </c>
      <c r="C48" s="20" t="s">
        <v>115</v>
      </c>
      <c r="D48" s="46">
        <v>11111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11111</v>
      </c>
      <c r="O48" s="47">
        <f t="shared" si="1"/>
        <v>3.8999648999649001</v>
      </c>
      <c r="P48" s="9"/>
    </row>
    <row r="49" spans="1:119">
      <c r="A49" s="12"/>
      <c r="B49" s="25">
        <v>366</v>
      </c>
      <c r="C49" s="20" t="s">
        <v>57</v>
      </c>
      <c r="D49" s="46">
        <v>62623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62623</v>
      </c>
      <c r="O49" s="47">
        <f t="shared" si="1"/>
        <v>21.980694980694981</v>
      </c>
      <c r="P49" s="9"/>
    </row>
    <row r="50" spans="1:119">
      <c r="A50" s="12"/>
      <c r="B50" s="25">
        <v>368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27642</v>
      </c>
      <c r="L50" s="46">
        <v>0</v>
      </c>
      <c r="M50" s="46">
        <v>0</v>
      </c>
      <c r="N50" s="46">
        <f t="shared" si="10"/>
        <v>27642</v>
      </c>
      <c r="O50" s="47">
        <f t="shared" si="1"/>
        <v>9.7023517023517023</v>
      </c>
      <c r="P50" s="9"/>
    </row>
    <row r="51" spans="1:119" ht="15.75" thickBot="1">
      <c r="A51" s="12"/>
      <c r="B51" s="25">
        <v>369.9</v>
      </c>
      <c r="C51" s="20" t="s">
        <v>59</v>
      </c>
      <c r="D51" s="46">
        <v>30677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30677</v>
      </c>
      <c r="O51" s="47">
        <f t="shared" si="1"/>
        <v>10.767637767637767</v>
      </c>
      <c r="P51" s="9"/>
    </row>
    <row r="52" spans="1:119" ht="16.5" thickBot="1">
      <c r="A52" s="14" t="s">
        <v>48</v>
      </c>
      <c r="B52" s="23"/>
      <c r="C52" s="22"/>
      <c r="D52" s="15">
        <f t="shared" ref="D52:M52" si="11">SUM(D5,D14,D25,D34,D40,D44)</f>
        <v>2738283</v>
      </c>
      <c r="E52" s="15">
        <f t="shared" si="11"/>
        <v>55121</v>
      </c>
      <c r="F52" s="15">
        <f t="shared" si="11"/>
        <v>0</v>
      </c>
      <c r="G52" s="15">
        <f t="shared" si="11"/>
        <v>0</v>
      </c>
      <c r="H52" s="15">
        <f t="shared" si="11"/>
        <v>0</v>
      </c>
      <c r="I52" s="15">
        <f t="shared" si="11"/>
        <v>840096</v>
      </c>
      <c r="J52" s="15">
        <f t="shared" si="11"/>
        <v>0</v>
      </c>
      <c r="K52" s="15">
        <f t="shared" si="11"/>
        <v>116740</v>
      </c>
      <c r="L52" s="15">
        <f t="shared" si="11"/>
        <v>0</v>
      </c>
      <c r="M52" s="15">
        <f t="shared" si="11"/>
        <v>0</v>
      </c>
      <c r="N52" s="15">
        <f>SUM(D52:M52)</f>
        <v>3750240</v>
      </c>
      <c r="O52" s="38">
        <f t="shared" si="1"/>
        <v>1316.3355563355562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129</v>
      </c>
      <c r="M54" s="48"/>
      <c r="N54" s="48"/>
      <c r="O54" s="43">
        <v>2849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74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1043633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1043633</v>
      </c>
      <c r="O5" s="33">
        <f t="shared" ref="O5:O50" si="1">(N5/O$52)</f>
        <v>376.35521096285612</v>
      </c>
      <c r="P5" s="6"/>
    </row>
    <row r="6" spans="1:133">
      <c r="A6" s="12"/>
      <c r="B6" s="25">
        <v>311</v>
      </c>
      <c r="C6" s="20" t="s">
        <v>2</v>
      </c>
      <c r="D6" s="46">
        <v>654659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654659</v>
      </c>
      <c r="O6" s="47">
        <f t="shared" si="1"/>
        <v>236.08330328164442</v>
      </c>
      <c r="P6" s="9"/>
    </row>
    <row r="7" spans="1:133">
      <c r="A7" s="12"/>
      <c r="B7" s="25">
        <v>312.41000000000003</v>
      </c>
      <c r="C7" s="20" t="s">
        <v>11</v>
      </c>
      <c r="D7" s="46">
        <v>38364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38364</v>
      </c>
      <c r="O7" s="47">
        <f t="shared" si="1"/>
        <v>13.834835917778578</v>
      </c>
      <c r="P7" s="9"/>
    </row>
    <row r="8" spans="1:133">
      <c r="A8" s="12"/>
      <c r="B8" s="25">
        <v>312.42</v>
      </c>
      <c r="C8" s="20" t="s">
        <v>10</v>
      </c>
      <c r="D8" s="46">
        <v>28285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28285</v>
      </c>
      <c r="O8" s="47">
        <f t="shared" si="1"/>
        <v>10.200144248106744</v>
      </c>
      <c r="P8" s="9"/>
    </row>
    <row r="9" spans="1:133">
      <c r="A9" s="12"/>
      <c r="B9" s="25">
        <v>312.52</v>
      </c>
      <c r="C9" s="20" t="s">
        <v>84</v>
      </c>
      <c r="D9" s="46">
        <v>25537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25537</v>
      </c>
      <c r="O9" s="47">
        <f t="shared" si="1"/>
        <v>9.2091597547782182</v>
      </c>
      <c r="P9" s="9"/>
    </row>
    <row r="10" spans="1:133">
      <c r="A10" s="12"/>
      <c r="B10" s="25">
        <v>314.10000000000002</v>
      </c>
      <c r="C10" s="20" t="s">
        <v>12</v>
      </c>
      <c r="D10" s="46">
        <v>210190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210190</v>
      </c>
      <c r="O10" s="47">
        <f t="shared" si="1"/>
        <v>75.798773891092679</v>
      </c>
      <c r="P10" s="9"/>
    </row>
    <row r="11" spans="1:133">
      <c r="A11" s="12"/>
      <c r="B11" s="25">
        <v>314.8</v>
      </c>
      <c r="C11" s="20" t="s">
        <v>15</v>
      </c>
      <c r="D11" s="46">
        <v>8431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8431</v>
      </c>
      <c r="O11" s="47">
        <f t="shared" si="1"/>
        <v>3.0403894698882077</v>
      </c>
      <c r="P11" s="9"/>
    </row>
    <row r="12" spans="1:133">
      <c r="A12" s="12"/>
      <c r="B12" s="25">
        <v>315</v>
      </c>
      <c r="C12" s="20" t="s">
        <v>85</v>
      </c>
      <c r="D12" s="46">
        <v>73689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73689</v>
      </c>
      <c r="O12" s="47">
        <f t="shared" si="1"/>
        <v>26.573746844572664</v>
      </c>
      <c r="P12" s="9"/>
    </row>
    <row r="13" spans="1:133">
      <c r="A13" s="12"/>
      <c r="B13" s="25">
        <v>316</v>
      </c>
      <c r="C13" s="20" t="s">
        <v>86</v>
      </c>
      <c r="D13" s="46">
        <v>4478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4478</v>
      </c>
      <c r="O13" s="47">
        <f t="shared" si="1"/>
        <v>1.6148575549945907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SUM(D15:D24)</f>
        <v>792152</v>
      </c>
      <c r="E14" s="32">
        <f t="shared" si="3"/>
        <v>2640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8000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802792</v>
      </c>
      <c r="O14" s="45">
        <f t="shared" si="1"/>
        <v>289.50306527226832</v>
      </c>
      <c r="P14" s="10"/>
    </row>
    <row r="15" spans="1:133">
      <c r="A15" s="12"/>
      <c r="B15" s="25">
        <v>322</v>
      </c>
      <c r="C15" s="20" t="s">
        <v>0</v>
      </c>
      <c r="D15" s="46">
        <v>78868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78868</v>
      </c>
      <c r="O15" s="47">
        <f t="shared" si="1"/>
        <v>28.441399206635413</v>
      </c>
      <c r="P15" s="9"/>
    </row>
    <row r="16" spans="1:133">
      <c r="A16" s="12"/>
      <c r="B16" s="25">
        <v>323.10000000000002</v>
      </c>
      <c r="C16" s="20" t="s">
        <v>19</v>
      </c>
      <c r="D16" s="46">
        <v>162875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162875</v>
      </c>
      <c r="O16" s="47">
        <f t="shared" si="1"/>
        <v>58.736025964659213</v>
      </c>
      <c r="P16" s="9"/>
    </row>
    <row r="17" spans="1:16">
      <c r="A17" s="12"/>
      <c r="B17" s="25">
        <v>323.7</v>
      </c>
      <c r="C17" s="20" t="s">
        <v>20</v>
      </c>
      <c r="D17" s="46">
        <v>32262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32262</v>
      </c>
      <c r="O17" s="47">
        <f t="shared" si="1"/>
        <v>11.634331049404977</v>
      </c>
      <c r="P17" s="9"/>
    </row>
    <row r="18" spans="1:16">
      <c r="A18" s="12"/>
      <c r="B18" s="25">
        <v>324.11</v>
      </c>
      <c r="C18" s="20" t="s">
        <v>21</v>
      </c>
      <c r="D18" s="46">
        <v>4400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4400</v>
      </c>
      <c r="O18" s="47">
        <f t="shared" si="1"/>
        <v>1.5867291741795888</v>
      </c>
      <c r="P18" s="9"/>
    </row>
    <row r="19" spans="1:16">
      <c r="A19" s="12"/>
      <c r="B19" s="25">
        <v>324.20999999999998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8000</v>
      </c>
      <c r="O19" s="47">
        <f t="shared" si="1"/>
        <v>2.8849621348719796</v>
      </c>
      <c r="P19" s="9"/>
    </row>
    <row r="20" spans="1:16">
      <c r="A20" s="12"/>
      <c r="B20" s="25">
        <v>324.31</v>
      </c>
      <c r="C20" s="20" t="s">
        <v>23</v>
      </c>
      <c r="D20" s="46">
        <v>12100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12100</v>
      </c>
      <c r="O20" s="47">
        <f t="shared" si="1"/>
        <v>4.3635052289938692</v>
      </c>
      <c r="P20" s="9"/>
    </row>
    <row r="21" spans="1:16">
      <c r="A21" s="12"/>
      <c r="B21" s="25">
        <v>324.61</v>
      </c>
      <c r="C21" s="20" t="s">
        <v>24</v>
      </c>
      <c r="D21" s="46">
        <v>4200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4200</v>
      </c>
      <c r="O21" s="47">
        <f t="shared" si="1"/>
        <v>1.5146051208077893</v>
      </c>
      <c r="P21" s="9"/>
    </row>
    <row r="22" spans="1:16">
      <c r="A22" s="12"/>
      <c r="B22" s="25">
        <v>324.70999999999998</v>
      </c>
      <c r="C22" s="20" t="s">
        <v>25</v>
      </c>
      <c r="D22" s="46">
        <v>4600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4600</v>
      </c>
      <c r="O22" s="47">
        <f t="shared" si="1"/>
        <v>1.6588532275513883</v>
      </c>
      <c r="P22" s="9"/>
    </row>
    <row r="23" spans="1:16">
      <c r="A23" s="12"/>
      <c r="B23" s="25">
        <v>325.2</v>
      </c>
      <c r="C23" s="20" t="s">
        <v>122</v>
      </c>
      <c r="D23" s="46">
        <v>422283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422283</v>
      </c>
      <c r="O23" s="47">
        <f t="shared" si="1"/>
        <v>152.28380815001802</v>
      </c>
      <c r="P23" s="9"/>
    </row>
    <row r="24" spans="1:16">
      <c r="A24" s="12"/>
      <c r="B24" s="25">
        <v>329</v>
      </c>
      <c r="C24" s="20" t="s">
        <v>26</v>
      </c>
      <c r="D24" s="46">
        <v>70564</v>
      </c>
      <c r="E24" s="46">
        <v>2640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50" si="5">SUM(D24:M24)</f>
        <v>73204</v>
      </c>
      <c r="O24" s="47">
        <f t="shared" si="1"/>
        <v>26.398846015146052</v>
      </c>
      <c r="P24" s="9"/>
    </row>
    <row r="25" spans="1:16" ht="15.75">
      <c r="A25" s="29" t="s">
        <v>27</v>
      </c>
      <c r="B25" s="30"/>
      <c r="C25" s="31"/>
      <c r="D25" s="32">
        <f t="shared" ref="D25:M25" si="6">SUM(D26:D32)</f>
        <v>492336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492336</v>
      </c>
      <c r="O25" s="45">
        <f t="shared" si="1"/>
        <v>177.54633970429137</v>
      </c>
      <c r="P25" s="10"/>
    </row>
    <row r="26" spans="1:16">
      <c r="A26" s="12"/>
      <c r="B26" s="25">
        <v>331.5</v>
      </c>
      <c r="C26" s="20" t="s">
        <v>112</v>
      </c>
      <c r="D26" s="46">
        <v>210641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210641</v>
      </c>
      <c r="O26" s="47">
        <f t="shared" si="1"/>
        <v>75.961413631446092</v>
      </c>
      <c r="P26" s="9"/>
    </row>
    <row r="27" spans="1:16">
      <c r="A27" s="12"/>
      <c r="B27" s="25">
        <v>335.12</v>
      </c>
      <c r="C27" s="20" t="s">
        <v>87</v>
      </c>
      <c r="D27" s="46">
        <v>114085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114085</v>
      </c>
      <c r="O27" s="47">
        <f t="shared" si="1"/>
        <v>41.141363144608725</v>
      </c>
      <c r="P27" s="9"/>
    </row>
    <row r="28" spans="1:16">
      <c r="A28" s="12"/>
      <c r="B28" s="25">
        <v>335.14</v>
      </c>
      <c r="C28" s="20" t="s">
        <v>88</v>
      </c>
      <c r="D28" s="46">
        <v>6395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6395</v>
      </c>
      <c r="O28" s="47">
        <f t="shared" si="1"/>
        <v>2.3061666065632886</v>
      </c>
      <c r="P28" s="9"/>
    </row>
    <row r="29" spans="1:16">
      <c r="A29" s="12"/>
      <c r="B29" s="25">
        <v>335.15</v>
      </c>
      <c r="C29" s="20" t="s">
        <v>89</v>
      </c>
      <c r="D29" s="46">
        <v>979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979</v>
      </c>
      <c r="O29" s="47">
        <f t="shared" si="1"/>
        <v>0.35304724125495851</v>
      </c>
      <c r="P29" s="9"/>
    </row>
    <row r="30" spans="1:16">
      <c r="A30" s="12"/>
      <c r="B30" s="25">
        <v>335.18</v>
      </c>
      <c r="C30" s="20" t="s">
        <v>90</v>
      </c>
      <c r="D30" s="46">
        <v>156907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156907</v>
      </c>
      <c r="O30" s="47">
        <f t="shared" si="1"/>
        <v>56.583844212044717</v>
      </c>
      <c r="P30" s="9"/>
    </row>
    <row r="31" spans="1:16">
      <c r="A31" s="12"/>
      <c r="B31" s="25">
        <v>335.49</v>
      </c>
      <c r="C31" s="20" t="s">
        <v>33</v>
      </c>
      <c r="D31" s="46">
        <v>865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865</v>
      </c>
      <c r="O31" s="47">
        <f t="shared" si="1"/>
        <v>0.3119365308330328</v>
      </c>
      <c r="P31" s="9"/>
    </row>
    <row r="32" spans="1:16">
      <c r="A32" s="12"/>
      <c r="B32" s="25">
        <v>338</v>
      </c>
      <c r="C32" s="20" t="s">
        <v>80</v>
      </c>
      <c r="D32" s="46">
        <v>2464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2464</v>
      </c>
      <c r="O32" s="47">
        <f t="shared" si="1"/>
        <v>0.88856833754056974</v>
      </c>
      <c r="P32" s="9"/>
    </row>
    <row r="33" spans="1:16" ht="15.75">
      <c r="A33" s="29" t="s">
        <v>39</v>
      </c>
      <c r="B33" s="30"/>
      <c r="C33" s="31"/>
      <c r="D33" s="32">
        <f t="shared" ref="D33:M33" si="7">SUM(D34:D38)</f>
        <v>260725</v>
      </c>
      <c r="E33" s="32">
        <f t="shared" si="7"/>
        <v>49647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764937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5"/>
        <v>1075309</v>
      </c>
      <c r="O33" s="45">
        <f t="shared" si="1"/>
        <v>387.77821853588171</v>
      </c>
      <c r="P33" s="10"/>
    </row>
    <row r="34" spans="1:16">
      <c r="A34" s="12"/>
      <c r="B34" s="25">
        <v>341.9</v>
      </c>
      <c r="C34" s="20" t="s">
        <v>91</v>
      </c>
      <c r="D34" s="46">
        <v>3782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3782</v>
      </c>
      <c r="O34" s="47">
        <f t="shared" si="1"/>
        <v>1.3638658492607285</v>
      </c>
      <c r="P34" s="9"/>
    </row>
    <row r="35" spans="1:16">
      <c r="A35" s="12"/>
      <c r="B35" s="25">
        <v>343.3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764937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764937</v>
      </c>
      <c r="O35" s="47">
        <f t="shared" si="1"/>
        <v>275.85178507032094</v>
      </c>
      <c r="P35" s="9"/>
    </row>
    <row r="36" spans="1:16">
      <c r="A36" s="12"/>
      <c r="B36" s="25">
        <v>343.4</v>
      </c>
      <c r="C36" s="20" t="s">
        <v>45</v>
      </c>
      <c r="D36" s="46">
        <v>256928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256928</v>
      </c>
      <c r="O36" s="47">
        <f t="shared" si="1"/>
        <v>92.653443923548508</v>
      </c>
      <c r="P36" s="9"/>
    </row>
    <row r="37" spans="1:16">
      <c r="A37" s="12"/>
      <c r="B37" s="25">
        <v>343.9</v>
      </c>
      <c r="C37" s="20" t="s">
        <v>46</v>
      </c>
      <c r="D37" s="46">
        <v>0</v>
      </c>
      <c r="E37" s="46">
        <v>49647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49647</v>
      </c>
      <c r="O37" s="47">
        <f t="shared" si="1"/>
        <v>17.903714388748647</v>
      </c>
      <c r="P37" s="9"/>
    </row>
    <row r="38" spans="1:16">
      <c r="A38" s="12"/>
      <c r="B38" s="25">
        <v>346.4</v>
      </c>
      <c r="C38" s="20" t="s">
        <v>93</v>
      </c>
      <c r="D38" s="46">
        <v>15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15</v>
      </c>
      <c r="O38" s="47">
        <f t="shared" si="1"/>
        <v>5.4093040028849624E-3</v>
      </c>
      <c r="P38" s="9"/>
    </row>
    <row r="39" spans="1:16" ht="15.75">
      <c r="A39" s="29" t="s">
        <v>40</v>
      </c>
      <c r="B39" s="30"/>
      <c r="C39" s="31"/>
      <c r="D39" s="32">
        <f t="shared" ref="D39:M39" si="8">SUM(D40:D42)</f>
        <v>10145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5"/>
        <v>10145</v>
      </c>
      <c r="O39" s="45">
        <f t="shared" si="1"/>
        <v>3.6584926072845292</v>
      </c>
      <c r="P39" s="10"/>
    </row>
    <row r="40" spans="1:16">
      <c r="A40" s="13"/>
      <c r="B40" s="39">
        <v>351.9</v>
      </c>
      <c r="C40" s="21" t="s">
        <v>94</v>
      </c>
      <c r="D40" s="46">
        <v>7868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5"/>
        <v>7868</v>
      </c>
      <c r="O40" s="47">
        <f t="shared" si="1"/>
        <v>2.8373602596465921</v>
      </c>
      <c r="P40" s="9"/>
    </row>
    <row r="41" spans="1:16">
      <c r="A41" s="13"/>
      <c r="B41" s="39">
        <v>354</v>
      </c>
      <c r="C41" s="21" t="s">
        <v>50</v>
      </c>
      <c r="D41" s="46">
        <v>2227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5"/>
        <v>2227</v>
      </c>
      <c r="O41" s="47">
        <f t="shared" si="1"/>
        <v>0.80310133429498742</v>
      </c>
      <c r="P41" s="9"/>
    </row>
    <row r="42" spans="1:16">
      <c r="A42" s="13"/>
      <c r="B42" s="39">
        <v>359</v>
      </c>
      <c r="C42" s="21" t="s">
        <v>114</v>
      </c>
      <c r="D42" s="46">
        <v>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5"/>
        <v>50</v>
      </c>
      <c r="O42" s="47">
        <f t="shared" si="1"/>
        <v>1.8031013342949875E-2</v>
      </c>
      <c r="P42" s="9"/>
    </row>
    <row r="43" spans="1:16" ht="15.75">
      <c r="A43" s="29" t="s">
        <v>3</v>
      </c>
      <c r="B43" s="30"/>
      <c r="C43" s="31"/>
      <c r="D43" s="32">
        <f t="shared" ref="D43:M43" si="9">SUM(D44:D49)</f>
        <v>279835</v>
      </c>
      <c r="E43" s="32">
        <f t="shared" si="9"/>
        <v>0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93260</v>
      </c>
      <c r="L43" s="32">
        <f t="shared" si="9"/>
        <v>0</v>
      </c>
      <c r="M43" s="32">
        <f t="shared" si="9"/>
        <v>0</v>
      </c>
      <c r="N43" s="32">
        <f t="shared" si="5"/>
        <v>373095</v>
      </c>
      <c r="O43" s="45">
        <f t="shared" si="1"/>
        <v>134.54561846375768</v>
      </c>
      <c r="P43" s="10"/>
    </row>
    <row r="44" spans="1:16">
      <c r="A44" s="12"/>
      <c r="B44" s="25">
        <v>361.1</v>
      </c>
      <c r="C44" s="20" t="s">
        <v>53</v>
      </c>
      <c r="D44" s="46">
        <v>24070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5"/>
        <v>24070</v>
      </c>
      <c r="O44" s="47">
        <f t="shared" si="1"/>
        <v>8.6801298232960686</v>
      </c>
      <c r="P44" s="9"/>
    </row>
    <row r="45" spans="1:16">
      <c r="A45" s="12"/>
      <c r="B45" s="25">
        <v>361.3</v>
      </c>
      <c r="C45" s="20" t="s">
        <v>54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70505</v>
      </c>
      <c r="L45" s="46">
        <v>0</v>
      </c>
      <c r="M45" s="46">
        <v>0</v>
      </c>
      <c r="N45" s="46">
        <f t="shared" si="5"/>
        <v>70505</v>
      </c>
      <c r="O45" s="47">
        <f t="shared" si="1"/>
        <v>25.425531914893618</v>
      </c>
      <c r="P45" s="9"/>
    </row>
    <row r="46" spans="1:16">
      <c r="A46" s="12"/>
      <c r="B46" s="25">
        <v>362</v>
      </c>
      <c r="C46" s="20" t="s">
        <v>55</v>
      </c>
      <c r="D46" s="46">
        <v>27051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5"/>
        <v>27051</v>
      </c>
      <c r="O46" s="47">
        <f t="shared" si="1"/>
        <v>9.7551388388027416</v>
      </c>
      <c r="P46" s="9"/>
    </row>
    <row r="47" spans="1:16">
      <c r="A47" s="12"/>
      <c r="B47" s="25">
        <v>366</v>
      </c>
      <c r="C47" s="20" t="s">
        <v>57</v>
      </c>
      <c r="D47" s="46">
        <v>57718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5"/>
        <v>57718</v>
      </c>
      <c r="O47" s="47">
        <f t="shared" si="1"/>
        <v>20.814280562567617</v>
      </c>
      <c r="P47" s="9"/>
    </row>
    <row r="48" spans="1:16">
      <c r="A48" s="12"/>
      <c r="B48" s="25">
        <v>368</v>
      </c>
      <c r="C48" s="20" t="s">
        <v>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22755</v>
      </c>
      <c r="L48" s="46">
        <v>0</v>
      </c>
      <c r="M48" s="46">
        <v>0</v>
      </c>
      <c r="N48" s="46">
        <f t="shared" si="5"/>
        <v>22755</v>
      </c>
      <c r="O48" s="47">
        <f t="shared" si="1"/>
        <v>8.2059141723764881</v>
      </c>
      <c r="P48" s="9"/>
    </row>
    <row r="49" spans="1:119" ht="15.75" thickBot="1">
      <c r="A49" s="12"/>
      <c r="B49" s="25">
        <v>369.9</v>
      </c>
      <c r="C49" s="20" t="s">
        <v>59</v>
      </c>
      <c r="D49" s="46">
        <v>170996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5"/>
        <v>170996</v>
      </c>
      <c r="O49" s="47">
        <f t="shared" si="1"/>
        <v>61.664623151821132</v>
      </c>
      <c r="P49" s="9"/>
    </row>
    <row r="50" spans="1:119" ht="16.5" thickBot="1">
      <c r="A50" s="14" t="s">
        <v>48</v>
      </c>
      <c r="B50" s="23"/>
      <c r="C50" s="22"/>
      <c r="D50" s="15">
        <f>SUM(D5,D14,D25,D33,D39,D43)</f>
        <v>2878826</v>
      </c>
      <c r="E50" s="15">
        <f t="shared" ref="E50:M50" si="10">SUM(E5,E14,E25,E33,E39,E43)</f>
        <v>52287</v>
      </c>
      <c r="F50" s="15">
        <f t="shared" si="10"/>
        <v>0</v>
      </c>
      <c r="G50" s="15">
        <f t="shared" si="10"/>
        <v>0</v>
      </c>
      <c r="H50" s="15">
        <f t="shared" si="10"/>
        <v>0</v>
      </c>
      <c r="I50" s="15">
        <f t="shared" si="10"/>
        <v>772937</v>
      </c>
      <c r="J50" s="15">
        <f t="shared" si="10"/>
        <v>0</v>
      </c>
      <c r="K50" s="15">
        <f t="shared" si="10"/>
        <v>93260</v>
      </c>
      <c r="L50" s="15">
        <f t="shared" si="10"/>
        <v>0</v>
      </c>
      <c r="M50" s="15">
        <f t="shared" si="10"/>
        <v>0</v>
      </c>
      <c r="N50" s="15">
        <f t="shared" si="5"/>
        <v>3797310</v>
      </c>
      <c r="O50" s="38">
        <f t="shared" si="1"/>
        <v>1369.3869455463398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127</v>
      </c>
      <c r="M52" s="48"/>
      <c r="N52" s="48"/>
      <c r="O52" s="43">
        <v>2773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74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1020573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28125</v>
      </c>
      <c r="L5" s="27">
        <f t="shared" si="0"/>
        <v>0</v>
      </c>
      <c r="M5" s="27">
        <f t="shared" si="0"/>
        <v>0</v>
      </c>
      <c r="N5" s="28">
        <f>SUM(D5:M5)</f>
        <v>1048698</v>
      </c>
      <c r="O5" s="33">
        <f t="shared" ref="O5:O36" si="1">(N5/O$58)</f>
        <v>381.0675872093023</v>
      </c>
      <c r="P5" s="6"/>
    </row>
    <row r="6" spans="1:133">
      <c r="A6" s="12"/>
      <c r="B6" s="25">
        <v>311</v>
      </c>
      <c r="C6" s="20" t="s">
        <v>2</v>
      </c>
      <c r="D6" s="46">
        <v>647311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647311</v>
      </c>
      <c r="O6" s="47">
        <f t="shared" si="1"/>
        <v>235.21475290697674</v>
      </c>
      <c r="P6" s="9"/>
    </row>
    <row r="7" spans="1:133">
      <c r="A7" s="12"/>
      <c r="B7" s="25">
        <v>312.41000000000003</v>
      </c>
      <c r="C7" s="20" t="s">
        <v>11</v>
      </c>
      <c r="D7" s="46">
        <v>38245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38245</v>
      </c>
      <c r="O7" s="47">
        <f t="shared" si="1"/>
        <v>13.897165697674419</v>
      </c>
      <c r="P7" s="9"/>
    </row>
    <row r="8" spans="1:133">
      <c r="A8" s="12"/>
      <c r="B8" s="25">
        <v>312.42</v>
      </c>
      <c r="C8" s="20" t="s">
        <v>10</v>
      </c>
      <c r="D8" s="46">
        <v>28309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28309</v>
      </c>
      <c r="O8" s="47">
        <f t="shared" si="1"/>
        <v>10.286700581395349</v>
      </c>
      <c r="P8" s="9"/>
    </row>
    <row r="9" spans="1:133">
      <c r="A9" s="12"/>
      <c r="B9" s="25">
        <v>312.52</v>
      </c>
      <c r="C9" s="20" t="s">
        <v>84</v>
      </c>
      <c r="D9" s="46">
        <v>28125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28125</v>
      </c>
      <c r="L9" s="46">
        <v>0</v>
      </c>
      <c r="M9" s="46">
        <v>0</v>
      </c>
      <c r="N9" s="46">
        <f>SUM(D9:M9)</f>
        <v>56250</v>
      </c>
      <c r="O9" s="47">
        <f t="shared" si="1"/>
        <v>20.439680232558139</v>
      </c>
      <c r="P9" s="9"/>
    </row>
    <row r="10" spans="1:133">
      <c r="A10" s="12"/>
      <c r="B10" s="25">
        <v>314.10000000000002</v>
      </c>
      <c r="C10" s="20" t="s">
        <v>12</v>
      </c>
      <c r="D10" s="46">
        <v>191524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191524</v>
      </c>
      <c r="O10" s="47">
        <f t="shared" si="1"/>
        <v>69.594476744186053</v>
      </c>
      <c r="P10" s="9"/>
    </row>
    <row r="11" spans="1:133">
      <c r="A11" s="12"/>
      <c r="B11" s="25">
        <v>314.8</v>
      </c>
      <c r="C11" s="20" t="s">
        <v>15</v>
      </c>
      <c r="D11" s="46">
        <v>8572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8572</v>
      </c>
      <c r="O11" s="47">
        <f t="shared" si="1"/>
        <v>3.1148255813953489</v>
      </c>
      <c r="P11" s="9"/>
    </row>
    <row r="12" spans="1:133">
      <c r="A12" s="12"/>
      <c r="B12" s="25">
        <v>315</v>
      </c>
      <c r="C12" s="20" t="s">
        <v>85</v>
      </c>
      <c r="D12" s="46">
        <v>74457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74457</v>
      </c>
      <c r="O12" s="47">
        <f t="shared" si="1"/>
        <v>27.05559593023256</v>
      </c>
      <c r="P12" s="9"/>
    </row>
    <row r="13" spans="1:133">
      <c r="A13" s="12"/>
      <c r="B13" s="25">
        <v>316</v>
      </c>
      <c r="C13" s="20" t="s">
        <v>86</v>
      </c>
      <c r="D13" s="46">
        <v>4030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4030</v>
      </c>
      <c r="O13" s="47">
        <f t="shared" si="1"/>
        <v>1.464389534883721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SUM(D15:D24)</f>
        <v>689994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10650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700644</v>
      </c>
      <c r="O14" s="45">
        <f t="shared" si="1"/>
        <v>254.59447674418604</v>
      </c>
      <c r="P14" s="10"/>
    </row>
    <row r="15" spans="1:133">
      <c r="A15" s="12"/>
      <c r="B15" s="25">
        <v>322</v>
      </c>
      <c r="C15" s="20" t="s">
        <v>0</v>
      </c>
      <c r="D15" s="46">
        <v>66709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66709</v>
      </c>
      <c r="O15" s="47">
        <f t="shared" si="1"/>
        <v>24.240188953488371</v>
      </c>
      <c r="P15" s="9"/>
    </row>
    <row r="16" spans="1:133">
      <c r="A16" s="12"/>
      <c r="B16" s="25">
        <v>323.10000000000002</v>
      </c>
      <c r="C16" s="20" t="s">
        <v>19</v>
      </c>
      <c r="D16" s="46">
        <v>150110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150110</v>
      </c>
      <c r="O16" s="47">
        <f t="shared" si="1"/>
        <v>54.545784883720927</v>
      </c>
      <c r="P16" s="9"/>
    </row>
    <row r="17" spans="1:16">
      <c r="A17" s="12"/>
      <c r="B17" s="25">
        <v>323.7</v>
      </c>
      <c r="C17" s="20" t="s">
        <v>20</v>
      </c>
      <c r="D17" s="46">
        <v>29926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29926</v>
      </c>
      <c r="O17" s="47">
        <f t="shared" si="1"/>
        <v>10.874273255813954</v>
      </c>
      <c r="P17" s="9"/>
    </row>
    <row r="18" spans="1:16">
      <c r="A18" s="12"/>
      <c r="B18" s="25">
        <v>324.11</v>
      </c>
      <c r="C18" s="20" t="s">
        <v>21</v>
      </c>
      <c r="D18" s="46">
        <v>2200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2200</v>
      </c>
      <c r="O18" s="47">
        <f t="shared" si="1"/>
        <v>0.79941860465116277</v>
      </c>
      <c r="P18" s="9"/>
    </row>
    <row r="19" spans="1:16">
      <c r="A19" s="12"/>
      <c r="B19" s="25">
        <v>324.20999999999998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10650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10650</v>
      </c>
      <c r="O19" s="47">
        <f t="shared" si="1"/>
        <v>3.8699127906976742</v>
      </c>
      <c r="P19" s="9"/>
    </row>
    <row r="20" spans="1:16">
      <c r="A20" s="12"/>
      <c r="B20" s="25">
        <v>324.31</v>
      </c>
      <c r="C20" s="20" t="s">
        <v>23</v>
      </c>
      <c r="D20" s="46">
        <v>6050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6050</v>
      </c>
      <c r="O20" s="47">
        <f t="shared" si="1"/>
        <v>2.1984011627906979</v>
      </c>
      <c r="P20" s="9"/>
    </row>
    <row r="21" spans="1:16">
      <c r="A21" s="12"/>
      <c r="B21" s="25">
        <v>324.61</v>
      </c>
      <c r="C21" s="20" t="s">
        <v>24</v>
      </c>
      <c r="D21" s="46">
        <v>2000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2000</v>
      </c>
      <c r="O21" s="47">
        <f t="shared" si="1"/>
        <v>0.72674418604651159</v>
      </c>
      <c r="P21" s="9"/>
    </row>
    <row r="22" spans="1:16">
      <c r="A22" s="12"/>
      <c r="B22" s="25">
        <v>324.70999999999998</v>
      </c>
      <c r="C22" s="20" t="s">
        <v>25</v>
      </c>
      <c r="D22" s="46">
        <v>4200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4200</v>
      </c>
      <c r="O22" s="47">
        <f t="shared" si="1"/>
        <v>1.5261627906976745</v>
      </c>
      <c r="P22" s="9"/>
    </row>
    <row r="23" spans="1:16">
      <c r="A23" s="12"/>
      <c r="B23" s="25">
        <v>325.2</v>
      </c>
      <c r="C23" s="20" t="s">
        <v>122</v>
      </c>
      <c r="D23" s="46">
        <v>328756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328756</v>
      </c>
      <c r="O23" s="47">
        <f t="shared" si="1"/>
        <v>119.46075581395348</v>
      </c>
      <c r="P23" s="9"/>
    </row>
    <row r="24" spans="1:16">
      <c r="A24" s="12"/>
      <c r="B24" s="25">
        <v>329</v>
      </c>
      <c r="C24" s="20" t="s">
        <v>26</v>
      </c>
      <c r="D24" s="46">
        <v>100043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4" si="5">SUM(D24:M24)</f>
        <v>100043</v>
      </c>
      <c r="O24" s="47">
        <f t="shared" si="1"/>
        <v>36.352834302325583</v>
      </c>
      <c r="P24" s="9"/>
    </row>
    <row r="25" spans="1:16" ht="15.75">
      <c r="A25" s="29" t="s">
        <v>27</v>
      </c>
      <c r="B25" s="30"/>
      <c r="C25" s="31"/>
      <c r="D25" s="32">
        <f t="shared" ref="D25:M25" si="6">SUM(D26:D33)</f>
        <v>367710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367710</v>
      </c>
      <c r="O25" s="45">
        <f t="shared" si="1"/>
        <v>133.6155523255814</v>
      </c>
      <c r="P25" s="10"/>
    </row>
    <row r="26" spans="1:16">
      <c r="A26" s="12"/>
      <c r="B26" s="25">
        <v>331.5</v>
      </c>
      <c r="C26" s="20" t="s">
        <v>112</v>
      </c>
      <c r="D26" s="46">
        <v>91942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91942</v>
      </c>
      <c r="O26" s="47">
        <f t="shared" si="1"/>
        <v>33.409156976744185</v>
      </c>
      <c r="P26" s="9"/>
    </row>
    <row r="27" spans="1:16">
      <c r="A27" s="12"/>
      <c r="B27" s="25">
        <v>334.2</v>
      </c>
      <c r="C27" s="20" t="s">
        <v>113</v>
      </c>
      <c r="D27" s="46">
        <v>1000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1000</v>
      </c>
      <c r="O27" s="47">
        <f t="shared" si="1"/>
        <v>0.36337209302325579</v>
      </c>
      <c r="P27" s="9"/>
    </row>
    <row r="28" spans="1:16">
      <c r="A28" s="12"/>
      <c r="B28" s="25">
        <v>335.12</v>
      </c>
      <c r="C28" s="20" t="s">
        <v>87</v>
      </c>
      <c r="D28" s="46">
        <v>108986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108986</v>
      </c>
      <c r="O28" s="47">
        <f t="shared" si="1"/>
        <v>39.602470930232556</v>
      </c>
      <c r="P28" s="9"/>
    </row>
    <row r="29" spans="1:16">
      <c r="A29" s="12"/>
      <c r="B29" s="25">
        <v>335.14</v>
      </c>
      <c r="C29" s="20" t="s">
        <v>88</v>
      </c>
      <c r="D29" s="46">
        <v>6349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6349</v>
      </c>
      <c r="O29" s="47">
        <f t="shared" si="1"/>
        <v>2.3070494186046511</v>
      </c>
      <c r="P29" s="9"/>
    </row>
    <row r="30" spans="1:16">
      <c r="A30" s="12"/>
      <c r="B30" s="25">
        <v>335.15</v>
      </c>
      <c r="C30" s="20" t="s">
        <v>89</v>
      </c>
      <c r="D30" s="46">
        <v>979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979</v>
      </c>
      <c r="O30" s="47">
        <f t="shared" si="1"/>
        <v>0.35574127906976744</v>
      </c>
      <c r="P30" s="9"/>
    </row>
    <row r="31" spans="1:16">
      <c r="A31" s="12"/>
      <c r="B31" s="25">
        <v>335.18</v>
      </c>
      <c r="C31" s="20" t="s">
        <v>90</v>
      </c>
      <c r="D31" s="46">
        <v>155092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155092</v>
      </c>
      <c r="O31" s="47">
        <f t="shared" si="1"/>
        <v>56.356104651162788</v>
      </c>
      <c r="P31" s="9"/>
    </row>
    <row r="32" spans="1:16">
      <c r="A32" s="12"/>
      <c r="B32" s="25">
        <v>335.49</v>
      </c>
      <c r="C32" s="20" t="s">
        <v>33</v>
      </c>
      <c r="D32" s="46">
        <v>851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851</v>
      </c>
      <c r="O32" s="47">
        <f t="shared" si="1"/>
        <v>0.30922965116279072</v>
      </c>
      <c r="P32" s="9"/>
    </row>
    <row r="33" spans="1:16">
      <c r="A33" s="12"/>
      <c r="B33" s="25">
        <v>338</v>
      </c>
      <c r="C33" s="20" t="s">
        <v>80</v>
      </c>
      <c r="D33" s="46">
        <v>2511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2511</v>
      </c>
      <c r="O33" s="47">
        <f t="shared" si="1"/>
        <v>0.91242732558139539</v>
      </c>
      <c r="P33" s="9"/>
    </row>
    <row r="34" spans="1:16" ht="15.75">
      <c r="A34" s="29" t="s">
        <v>39</v>
      </c>
      <c r="B34" s="30"/>
      <c r="C34" s="31"/>
      <c r="D34" s="32">
        <f t="shared" ref="D34:M34" si="7">SUM(D35:D43)</f>
        <v>259125</v>
      </c>
      <c r="E34" s="32">
        <f t="shared" si="7"/>
        <v>47470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744140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5"/>
        <v>1050735</v>
      </c>
      <c r="O34" s="45">
        <f t="shared" si="1"/>
        <v>381.80777616279067</v>
      </c>
      <c r="P34" s="10"/>
    </row>
    <row r="35" spans="1:16">
      <c r="A35" s="12"/>
      <c r="B35" s="25">
        <v>341.9</v>
      </c>
      <c r="C35" s="20" t="s">
        <v>91</v>
      </c>
      <c r="D35" s="46">
        <v>1103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8">SUM(D35:M35)</f>
        <v>1103</v>
      </c>
      <c r="O35" s="47">
        <f t="shared" si="1"/>
        <v>0.40079941860465118</v>
      </c>
      <c r="P35" s="9"/>
    </row>
    <row r="36" spans="1:16">
      <c r="A36" s="12"/>
      <c r="B36" s="25">
        <v>342.1</v>
      </c>
      <c r="C36" s="20" t="s">
        <v>92</v>
      </c>
      <c r="D36" s="46">
        <v>292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292</v>
      </c>
      <c r="O36" s="47">
        <f t="shared" si="1"/>
        <v>0.10610465116279069</v>
      </c>
      <c r="P36" s="9"/>
    </row>
    <row r="37" spans="1:16">
      <c r="A37" s="12"/>
      <c r="B37" s="25">
        <v>342.9</v>
      </c>
      <c r="C37" s="20" t="s">
        <v>43</v>
      </c>
      <c r="D37" s="46">
        <v>1590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1590</v>
      </c>
      <c r="O37" s="47">
        <f t="shared" ref="O37:O56" si="9">(N37/O$58)</f>
        <v>0.57776162790697672</v>
      </c>
      <c r="P37" s="9"/>
    </row>
    <row r="38" spans="1:16">
      <c r="A38" s="12"/>
      <c r="B38" s="25">
        <v>343.3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744140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744140</v>
      </c>
      <c r="O38" s="47">
        <f t="shared" si="9"/>
        <v>270.39970930232556</v>
      </c>
      <c r="P38" s="9"/>
    </row>
    <row r="39" spans="1:16">
      <c r="A39" s="12"/>
      <c r="B39" s="25">
        <v>343.4</v>
      </c>
      <c r="C39" s="20" t="s">
        <v>45</v>
      </c>
      <c r="D39" s="46">
        <v>255321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255321</v>
      </c>
      <c r="O39" s="47">
        <f t="shared" si="9"/>
        <v>92.776526162790702</v>
      </c>
      <c r="P39" s="9"/>
    </row>
    <row r="40" spans="1:16">
      <c r="A40" s="12"/>
      <c r="B40" s="25">
        <v>343.9</v>
      </c>
      <c r="C40" s="20" t="s">
        <v>46</v>
      </c>
      <c r="D40" s="46">
        <v>0</v>
      </c>
      <c r="E40" s="46">
        <v>47470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47470</v>
      </c>
      <c r="O40" s="47">
        <f t="shared" si="9"/>
        <v>17.249273255813954</v>
      </c>
      <c r="P40" s="9"/>
    </row>
    <row r="41" spans="1:16">
      <c r="A41" s="12"/>
      <c r="B41" s="25">
        <v>346.4</v>
      </c>
      <c r="C41" s="20" t="s">
        <v>93</v>
      </c>
      <c r="D41" s="46">
        <v>15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15</v>
      </c>
      <c r="O41" s="47">
        <f t="shared" si="9"/>
        <v>5.4505813953488374E-3</v>
      </c>
      <c r="P41" s="9"/>
    </row>
    <row r="42" spans="1:16">
      <c r="A42" s="12"/>
      <c r="B42" s="25">
        <v>347.2</v>
      </c>
      <c r="C42" s="20" t="s">
        <v>81</v>
      </c>
      <c r="D42" s="46">
        <v>575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575</v>
      </c>
      <c r="O42" s="47">
        <f t="shared" si="9"/>
        <v>0.2089389534883721</v>
      </c>
      <c r="P42" s="9"/>
    </row>
    <row r="43" spans="1:16">
      <c r="A43" s="12"/>
      <c r="B43" s="25">
        <v>347.9</v>
      </c>
      <c r="C43" s="20" t="s">
        <v>47</v>
      </c>
      <c r="D43" s="46">
        <v>229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229</v>
      </c>
      <c r="O43" s="47">
        <f t="shared" si="9"/>
        <v>8.3212209302325577E-2</v>
      </c>
      <c r="P43" s="9"/>
    </row>
    <row r="44" spans="1:16" ht="15.75">
      <c r="A44" s="29" t="s">
        <v>40</v>
      </c>
      <c r="B44" s="30"/>
      <c r="C44" s="31"/>
      <c r="D44" s="32">
        <f t="shared" ref="D44:M44" si="10">SUM(D45:D47)</f>
        <v>21207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49" si="11">SUM(D44:M44)</f>
        <v>21207</v>
      </c>
      <c r="O44" s="45">
        <f t="shared" si="9"/>
        <v>7.7060319767441863</v>
      </c>
      <c r="P44" s="10"/>
    </row>
    <row r="45" spans="1:16">
      <c r="A45" s="13"/>
      <c r="B45" s="39">
        <v>351.9</v>
      </c>
      <c r="C45" s="21" t="s">
        <v>94</v>
      </c>
      <c r="D45" s="46">
        <v>19606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19606</v>
      </c>
      <c r="O45" s="47">
        <f t="shared" si="9"/>
        <v>7.1242732558139537</v>
      </c>
      <c r="P45" s="9"/>
    </row>
    <row r="46" spans="1:16">
      <c r="A46" s="13"/>
      <c r="B46" s="39">
        <v>354</v>
      </c>
      <c r="C46" s="21" t="s">
        <v>50</v>
      </c>
      <c r="D46" s="46">
        <v>163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163</v>
      </c>
      <c r="O46" s="47">
        <f t="shared" si="9"/>
        <v>5.9229651162790699E-2</v>
      </c>
      <c r="P46" s="9"/>
    </row>
    <row r="47" spans="1:16">
      <c r="A47" s="13"/>
      <c r="B47" s="39">
        <v>359</v>
      </c>
      <c r="C47" s="21" t="s">
        <v>114</v>
      </c>
      <c r="D47" s="46">
        <v>1438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1438</v>
      </c>
      <c r="O47" s="47">
        <f t="shared" si="9"/>
        <v>0.52252906976744184</v>
      </c>
      <c r="P47" s="9"/>
    </row>
    <row r="48" spans="1:16" ht="15.75">
      <c r="A48" s="29" t="s">
        <v>3</v>
      </c>
      <c r="B48" s="30"/>
      <c r="C48" s="31"/>
      <c r="D48" s="32">
        <f t="shared" ref="D48:M48" si="12">SUM(D49:D55)</f>
        <v>210846</v>
      </c>
      <c r="E48" s="32">
        <f t="shared" si="12"/>
        <v>0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0</v>
      </c>
      <c r="J48" s="32">
        <f t="shared" si="12"/>
        <v>0</v>
      </c>
      <c r="K48" s="32">
        <f t="shared" si="12"/>
        <v>97878</v>
      </c>
      <c r="L48" s="32">
        <f t="shared" si="12"/>
        <v>0</v>
      </c>
      <c r="M48" s="32">
        <f t="shared" si="12"/>
        <v>0</v>
      </c>
      <c r="N48" s="32">
        <f t="shared" si="11"/>
        <v>308724</v>
      </c>
      <c r="O48" s="45">
        <f t="shared" si="9"/>
        <v>112.18168604651163</v>
      </c>
      <c r="P48" s="10"/>
    </row>
    <row r="49" spans="1:119">
      <c r="A49" s="12"/>
      <c r="B49" s="25">
        <v>361.1</v>
      </c>
      <c r="C49" s="20" t="s">
        <v>53</v>
      </c>
      <c r="D49" s="46">
        <v>14788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14788</v>
      </c>
      <c r="O49" s="47">
        <f t="shared" si="9"/>
        <v>5.3735465116279073</v>
      </c>
      <c r="P49" s="9"/>
    </row>
    <row r="50" spans="1:119">
      <c r="A50" s="12"/>
      <c r="B50" s="25">
        <v>361.3</v>
      </c>
      <c r="C50" s="20" t="s">
        <v>54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96698</v>
      </c>
      <c r="L50" s="46">
        <v>0</v>
      </c>
      <c r="M50" s="46">
        <v>0</v>
      </c>
      <c r="N50" s="46">
        <f t="shared" ref="N50:N55" si="13">SUM(D50:M50)</f>
        <v>96698</v>
      </c>
      <c r="O50" s="47">
        <f t="shared" si="9"/>
        <v>35.137354651162788</v>
      </c>
      <c r="P50" s="9"/>
    </row>
    <row r="51" spans="1:119">
      <c r="A51" s="12"/>
      <c r="B51" s="25">
        <v>362</v>
      </c>
      <c r="C51" s="20" t="s">
        <v>55</v>
      </c>
      <c r="D51" s="46">
        <v>22290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22290</v>
      </c>
      <c r="O51" s="47">
        <f t="shared" si="9"/>
        <v>8.0995639534883725</v>
      </c>
      <c r="P51" s="9"/>
    </row>
    <row r="52" spans="1:119">
      <c r="A52" s="12"/>
      <c r="B52" s="25">
        <v>364</v>
      </c>
      <c r="C52" s="20" t="s">
        <v>115</v>
      </c>
      <c r="D52" s="46">
        <v>109834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109834</v>
      </c>
      <c r="O52" s="47">
        <f t="shared" si="9"/>
        <v>39.910610465116278</v>
      </c>
      <c r="P52" s="9"/>
    </row>
    <row r="53" spans="1:119">
      <c r="A53" s="12"/>
      <c r="B53" s="25">
        <v>366</v>
      </c>
      <c r="C53" s="20" t="s">
        <v>57</v>
      </c>
      <c r="D53" s="46">
        <v>1808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1808</v>
      </c>
      <c r="O53" s="47">
        <f t="shared" si="9"/>
        <v>0.65697674418604646</v>
      </c>
      <c r="P53" s="9"/>
    </row>
    <row r="54" spans="1:119">
      <c r="A54" s="12"/>
      <c r="B54" s="25">
        <v>368</v>
      </c>
      <c r="C54" s="20" t="s">
        <v>58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1180</v>
      </c>
      <c r="L54" s="46">
        <v>0</v>
      </c>
      <c r="M54" s="46">
        <v>0</v>
      </c>
      <c r="N54" s="46">
        <f t="shared" si="13"/>
        <v>1180</v>
      </c>
      <c r="O54" s="47">
        <f t="shared" si="9"/>
        <v>0.42877906976744184</v>
      </c>
      <c r="P54" s="9"/>
    </row>
    <row r="55" spans="1:119" ht="15.75" thickBot="1">
      <c r="A55" s="12"/>
      <c r="B55" s="25">
        <v>369.9</v>
      </c>
      <c r="C55" s="20" t="s">
        <v>59</v>
      </c>
      <c r="D55" s="46">
        <v>62126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62126</v>
      </c>
      <c r="O55" s="47">
        <f t="shared" si="9"/>
        <v>22.574854651162791</v>
      </c>
      <c r="P55" s="9"/>
    </row>
    <row r="56" spans="1:119" ht="16.5" thickBot="1">
      <c r="A56" s="14" t="s">
        <v>48</v>
      </c>
      <c r="B56" s="23"/>
      <c r="C56" s="22"/>
      <c r="D56" s="15">
        <f>SUM(D5,D14,D25,D34,D44,D48)</f>
        <v>2569455</v>
      </c>
      <c r="E56" s="15">
        <f t="shared" ref="E56:M56" si="14">SUM(E5,E14,E25,E34,E44,E48)</f>
        <v>47470</v>
      </c>
      <c r="F56" s="15">
        <f t="shared" si="14"/>
        <v>0</v>
      </c>
      <c r="G56" s="15">
        <f t="shared" si="14"/>
        <v>0</v>
      </c>
      <c r="H56" s="15">
        <f t="shared" si="14"/>
        <v>0</v>
      </c>
      <c r="I56" s="15">
        <f t="shared" si="14"/>
        <v>754790</v>
      </c>
      <c r="J56" s="15">
        <f t="shared" si="14"/>
        <v>0</v>
      </c>
      <c r="K56" s="15">
        <f t="shared" si="14"/>
        <v>126003</v>
      </c>
      <c r="L56" s="15">
        <f t="shared" si="14"/>
        <v>0</v>
      </c>
      <c r="M56" s="15">
        <f t="shared" si="14"/>
        <v>0</v>
      </c>
      <c r="N56" s="15">
        <f>SUM(D56:M56)</f>
        <v>3497718</v>
      </c>
      <c r="O56" s="38">
        <f t="shared" si="9"/>
        <v>1270.9731104651162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125</v>
      </c>
      <c r="M58" s="48"/>
      <c r="N58" s="48"/>
      <c r="O58" s="43">
        <v>2752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74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949175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21127</v>
      </c>
      <c r="L5" s="27">
        <f t="shared" si="0"/>
        <v>0</v>
      </c>
      <c r="M5" s="27">
        <f t="shared" si="0"/>
        <v>0</v>
      </c>
      <c r="N5" s="28">
        <f>SUM(D5:M5)</f>
        <v>970302</v>
      </c>
      <c r="O5" s="33">
        <f t="shared" ref="O5:O36" si="1">(N5/O$56)</f>
        <v>360.57302118171685</v>
      </c>
      <c r="P5" s="6"/>
    </row>
    <row r="6" spans="1:133">
      <c r="A6" s="12"/>
      <c r="B6" s="25">
        <v>311</v>
      </c>
      <c r="C6" s="20" t="s">
        <v>2</v>
      </c>
      <c r="D6" s="46">
        <v>600484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600484</v>
      </c>
      <c r="O6" s="47">
        <f t="shared" si="1"/>
        <v>223.14529914529913</v>
      </c>
      <c r="P6" s="9"/>
    </row>
    <row r="7" spans="1:133">
      <c r="A7" s="12"/>
      <c r="B7" s="25">
        <v>312.41000000000003</v>
      </c>
      <c r="C7" s="20" t="s">
        <v>11</v>
      </c>
      <c r="D7" s="46">
        <v>37427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37427</v>
      </c>
      <c r="O7" s="47">
        <f t="shared" si="1"/>
        <v>13.908212560386474</v>
      </c>
      <c r="P7" s="9"/>
    </row>
    <row r="8" spans="1:133">
      <c r="A8" s="12"/>
      <c r="B8" s="25">
        <v>312.42</v>
      </c>
      <c r="C8" s="20" t="s">
        <v>10</v>
      </c>
      <c r="D8" s="46">
        <v>27973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27973</v>
      </c>
      <c r="O8" s="47">
        <f t="shared" si="1"/>
        <v>10.395020438498699</v>
      </c>
      <c r="P8" s="9"/>
    </row>
    <row r="9" spans="1:133">
      <c r="A9" s="12"/>
      <c r="B9" s="25">
        <v>312.52</v>
      </c>
      <c r="C9" s="20" t="s">
        <v>84</v>
      </c>
      <c r="D9" s="46">
        <v>21126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21127</v>
      </c>
      <c r="L9" s="46">
        <v>0</v>
      </c>
      <c r="M9" s="46">
        <v>0</v>
      </c>
      <c r="N9" s="46">
        <f>SUM(D9:M9)</f>
        <v>42253</v>
      </c>
      <c r="O9" s="47">
        <f t="shared" si="1"/>
        <v>15.701597918989224</v>
      </c>
      <c r="P9" s="9"/>
    </row>
    <row r="10" spans="1:133">
      <c r="A10" s="12"/>
      <c r="B10" s="25">
        <v>314.10000000000002</v>
      </c>
      <c r="C10" s="20" t="s">
        <v>12</v>
      </c>
      <c r="D10" s="46">
        <v>181189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181189</v>
      </c>
      <c r="O10" s="47">
        <f t="shared" si="1"/>
        <v>67.331475287997023</v>
      </c>
      <c r="P10" s="9"/>
    </row>
    <row r="11" spans="1:133">
      <c r="A11" s="12"/>
      <c r="B11" s="25">
        <v>314.8</v>
      </c>
      <c r="C11" s="20" t="s">
        <v>15</v>
      </c>
      <c r="D11" s="46">
        <v>6103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6103</v>
      </c>
      <c r="O11" s="47">
        <f t="shared" si="1"/>
        <v>2.2679301374953549</v>
      </c>
      <c r="P11" s="9"/>
    </row>
    <row r="12" spans="1:133">
      <c r="A12" s="12"/>
      <c r="B12" s="25">
        <v>315</v>
      </c>
      <c r="C12" s="20" t="s">
        <v>85</v>
      </c>
      <c r="D12" s="46">
        <v>72558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72558</v>
      </c>
      <c r="O12" s="47">
        <f t="shared" si="1"/>
        <v>26.963210702341136</v>
      </c>
      <c r="P12" s="9"/>
    </row>
    <row r="13" spans="1:133">
      <c r="A13" s="12"/>
      <c r="B13" s="25">
        <v>316</v>
      </c>
      <c r="C13" s="20" t="s">
        <v>86</v>
      </c>
      <c r="D13" s="46">
        <v>2315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2315</v>
      </c>
      <c r="O13" s="47">
        <f t="shared" si="1"/>
        <v>0.86027499070977331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SUM(D15:D24)</f>
        <v>460703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1000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461703</v>
      </c>
      <c r="O14" s="45">
        <f t="shared" si="1"/>
        <v>171.57302118171683</v>
      </c>
      <c r="P14" s="10"/>
    </row>
    <row r="15" spans="1:133">
      <c r="A15" s="12"/>
      <c r="B15" s="25">
        <v>322</v>
      </c>
      <c r="C15" s="20" t="s">
        <v>0</v>
      </c>
      <c r="D15" s="46">
        <v>35571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35571</v>
      </c>
      <c r="O15" s="47">
        <f t="shared" si="1"/>
        <v>13.21850613154961</v>
      </c>
      <c r="P15" s="9"/>
    </row>
    <row r="16" spans="1:133">
      <c r="A16" s="12"/>
      <c r="B16" s="25">
        <v>323.10000000000002</v>
      </c>
      <c r="C16" s="20" t="s">
        <v>19</v>
      </c>
      <c r="D16" s="46">
        <v>136809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136809</v>
      </c>
      <c r="O16" s="47">
        <f t="shared" si="1"/>
        <v>50.83946488294314</v>
      </c>
      <c r="P16" s="9"/>
    </row>
    <row r="17" spans="1:16">
      <c r="A17" s="12"/>
      <c r="B17" s="25">
        <v>323.7</v>
      </c>
      <c r="C17" s="20" t="s">
        <v>20</v>
      </c>
      <c r="D17" s="46">
        <v>32996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32996</v>
      </c>
      <c r="O17" s="47">
        <f t="shared" si="1"/>
        <v>12.261612783351914</v>
      </c>
      <c r="P17" s="9"/>
    </row>
    <row r="18" spans="1:16">
      <c r="A18" s="12"/>
      <c r="B18" s="25">
        <v>324.11</v>
      </c>
      <c r="C18" s="20" t="s">
        <v>21</v>
      </c>
      <c r="D18" s="46">
        <v>800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800</v>
      </c>
      <c r="O18" s="47">
        <f t="shared" si="1"/>
        <v>0.29728725380899296</v>
      </c>
      <c r="P18" s="9"/>
    </row>
    <row r="19" spans="1:16">
      <c r="A19" s="12"/>
      <c r="B19" s="25">
        <v>324.20999999999998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1000</v>
      </c>
      <c r="O19" s="47">
        <f t="shared" si="1"/>
        <v>0.37160906726124115</v>
      </c>
      <c r="P19" s="9"/>
    </row>
    <row r="20" spans="1:16">
      <c r="A20" s="12"/>
      <c r="B20" s="25">
        <v>324.31</v>
      </c>
      <c r="C20" s="20" t="s">
        <v>23</v>
      </c>
      <c r="D20" s="46">
        <v>2200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2200</v>
      </c>
      <c r="O20" s="47">
        <f t="shared" si="1"/>
        <v>0.81753994797473062</v>
      </c>
      <c r="P20" s="9"/>
    </row>
    <row r="21" spans="1:16">
      <c r="A21" s="12"/>
      <c r="B21" s="25">
        <v>324.61</v>
      </c>
      <c r="C21" s="20" t="s">
        <v>24</v>
      </c>
      <c r="D21" s="46">
        <v>800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800</v>
      </c>
      <c r="O21" s="47">
        <f t="shared" si="1"/>
        <v>0.29728725380899296</v>
      </c>
      <c r="P21" s="9"/>
    </row>
    <row r="22" spans="1:16">
      <c r="A22" s="12"/>
      <c r="B22" s="25">
        <v>324.70999999999998</v>
      </c>
      <c r="C22" s="20" t="s">
        <v>25</v>
      </c>
      <c r="D22" s="46">
        <v>800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800</v>
      </c>
      <c r="O22" s="47">
        <f t="shared" si="1"/>
        <v>0.29728725380899296</v>
      </c>
      <c r="P22" s="9"/>
    </row>
    <row r="23" spans="1:16">
      <c r="A23" s="12"/>
      <c r="B23" s="25">
        <v>325.2</v>
      </c>
      <c r="C23" s="20" t="s">
        <v>122</v>
      </c>
      <c r="D23" s="46">
        <v>223053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223053</v>
      </c>
      <c r="O23" s="47">
        <f t="shared" si="1"/>
        <v>82.888517279821627</v>
      </c>
      <c r="P23" s="9"/>
    </row>
    <row r="24" spans="1:16">
      <c r="A24" s="12"/>
      <c r="B24" s="25">
        <v>329</v>
      </c>
      <c r="C24" s="20" t="s">
        <v>26</v>
      </c>
      <c r="D24" s="46">
        <v>27674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3" si="5">SUM(D24:M24)</f>
        <v>27674</v>
      </c>
      <c r="O24" s="47">
        <f t="shared" si="1"/>
        <v>10.283909327387589</v>
      </c>
      <c r="P24" s="9"/>
    </row>
    <row r="25" spans="1:16" ht="15.75">
      <c r="A25" s="29" t="s">
        <v>27</v>
      </c>
      <c r="B25" s="30"/>
      <c r="C25" s="31"/>
      <c r="D25" s="32">
        <f t="shared" ref="D25:M25" si="6">SUM(D26:D32)</f>
        <v>537206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537206</v>
      </c>
      <c r="O25" s="45">
        <f t="shared" si="1"/>
        <v>199.63062058714232</v>
      </c>
      <c r="P25" s="10"/>
    </row>
    <row r="26" spans="1:16">
      <c r="A26" s="12"/>
      <c r="B26" s="25">
        <v>331.5</v>
      </c>
      <c r="C26" s="20" t="s">
        <v>112</v>
      </c>
      <c r="D26" s="46">
        <v>272577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272577</v>
      </c>
      <c r="O26" s="47">
        <f t="shared" si="1"/>
        <v>101.29208472686733</v>
      </c>
      <c r="P26" s="9"/>
    </row>
    <row r="27" spans="1:16">
      <c r="A27" s="12"/>
      <c r="B27" s="25">
        <v>335.12</v>
      </c>
      <c r="C27" s="20" t="s">
        <v>87</v>
      </c>
      <c r="D27" s="46">
        <v>105413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105413</v>
      </c>
      <c r="O27" s="47">
        <f t="shared" si="1"/>
        <v>39.172426607209218</v>
      </c>
      <c r="P27" s="9"/>
    </row>
    <row r="28" spans="1:16">
      <c r="A28" s="12"/>
      <c r="B28" s="25">
        <v>335.14</v>
      </c>
      <c r="C28" s="20" t="s">
        <v>88</v>
      </c>
      <c r="D28" s="46">
        <v>6820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6820</v>
      </c>
      <c r="O28" s="47">
        <f t="shared" si="1"/>
        <v>2.534373838721665</v>
      </c>
      <c r="P28" s="9"/>
    </row>
    <row r="29" spans="1:16">
      <c r="A29" s="12"/>
      <c r="B29" s="25">
        <v>335.15</v>
      </c>
      <c r="C29" s="20" t="s">
        <v>89</v>
      </c>
      <c r="D29" s="46">
        <v>978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978</v>
      </c>
      <c r="O29" s="47">
        <f t="shared" si="1"/>
        <v>0.36343366778149389</v>
      </c>
      <c r="P29" s="9"/>
    </row>
    <row r="30" spans="1:16">
      <c r="A30" s="12"/>
      <c r="B30" s="25">
        <v>335.18</v>
      </c>
      <c r="C30" s="20" t="s">
        <v>90</v>
      </c>
      <c r="D30" s="46">
        <v>147497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147497</v>
      </c>
      <c r="O30" s="47">
        <f t="shared" si="1"/>
        <v>54.811222593831289</v>
      </c>
      <c r="P30" s="9"/>
    </row>
    <row r="31" spans="1:16">
      <c r="A31" s="12"/>
      <c r="B31" s="25">
        <v>335.49</v>
      </c>
      <c r="C31" s="20" t="s">
        <v>33</v>
      </c>
      <c r="D31" s="46">
        <v>1175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1175</v>
      </c>
      <c r="O31" s="47">
        <f t="shared" si="1"/>
        <v>0.4366406540319584</v>
      </c>
      <c r="P31" s="9"/>
    </row>
    <row r="32" spans="1:16">
      <c r="A32" s="12"/>
      <c r="B32" s="25">
        <v>338</v>
      </c>
      <c r="C32" s="20" t="s">
        <v>80</v>
      </c>
      <c r="D32" s="46">
        <v>2746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2746</v>
      </c>
      <c r="O32" s="47">
        <f t="shared" si="1"/>
        <v>1.0204384986993682</v>
      </c>
      <c r="P32" s="9"/>
    </row>
    <row r="33" spans="1:16" ht="15.75">
      <c r="A33" s="29" t="s">
        <v>39</v>
      </c>
      <c r="B33" s="30"/>
      <c r="C33" s="31"/>
      <c r="D33" s="32">
        <f t="shared" ref="D33:M33" si="7">SUM(D34:D42)</f>
        <v>258810</v>
      </c>
      <c r="E33" s="32">
        <f t="shared" si="7"/>
        <v>46534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655462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5"/>
        <v>960806</v>
      </c>
      <c r="O33" s="45">
        <f t="shared" si="1"/>
        <v>357.04422147900408</v>
      </c>
      <c r="P33" s="10"/>
    </row>
    <row r="34" spans="1:16">
      <c r="A34" s="12"/>
      <c r="B34" s="25">
        <v>341.9</v>
      </c>
      <c r="C34" s="20" t="s">
        <v>91</v>
      </c>
      <c r="D34" s="46">
        <v>875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8">SUM(D34:M34)</f>
        <v>875</v>
      </c>
      <c r="O34" s="47">
        <f t="shared" si="1"/>
        <v>0.32515793385358605</v>
      </c>
      <c r="P34" s="9"/>
    </row>
    <row r="35" spans="1:16">
      <c r="A35" s="12"/>
      <c r="B35" s="25">
        <v>342.1</v>
      </c>
      <c r="C35" s="20" t="s">
        <v>92</v>
      </c>
      <c r="D35" s="46">
        <v>204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204</v>
      </c>
      <c r="O35" s="47">
        <f t="shared" si="1"/>
        <v>7.58082497212932E-2</v>
      </c>
      <c r="P35" s="9"/>
    </row>
    <row r="36" spans="1:16">
      <c r="A36" s="12"/>
      <c r="B36" s="25">
        <v>342.9</v>
      </c>
      <c r="C36" s="20" t="s">
        <v>43</v>
      </c>
      <c r="D36" s="46">
        <v>3333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3333</v>
      </c>
      <c r="O36" s="47">
        <f t="shared" si="1"/>
        <v>1.2385730211817167</v>
      </c>
      <c r="P36" s="9"/>
    </row>
    <row r="37" spans="1:16">
      <c r="A37" s="12"/>
      <c r="B37" s="25">
        <v>343.3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655462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655462</v>
      </c>
      <c r="O37" s="47">
        <f t="shared" ref="O37:O54" si="9">(N37/O$56)</f>
        <v>243.57562244518766</v>
      </c>
      <c r="P37" s="9"/>
    </row>
    <row r="38" spans="1:16">
      <c r="A38" s="12"/>
      <c r="B38" s="25">
        <v>343.4</v>
      </c>
      <c r="C38" s="20" t="s">
        <v>45</v>
      </c>
      <c r="D38" s="46">
        <v>253423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253423</v>
      </c>
      <c r="O38" s="47">
        <f t="shared" si="9"/>
        <v>94.174284652545523</v>
      </c>
      <c r="P38" s="9"/>
    </row>
    <row r="39" spans="1:16">
      <c r="A39" s="12"/>
      <c r="B39" s="25">
        <v>343.9</v>
      </c>
      <c r="C39" s="20" t="s">
        <v>46</v>
      </c>
      <c r="D39" s="46">
        <v>0</v>
      </c>
      <c r="E39" s="46">
        <v>46534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46534</v>
      </c>
      <c r="O39" s="47">
        <f t="shared" si="9"/>
        <v>17.292456335934595</v>
      </c>
      <c r="P39" s="9"/>
    </row>
    <row r="40" spans="1:16">
      <c r="A40" s="12"/>
      <c r="B40" s="25">
        <v>346.4</v>
      </c>
      <c r="C40" s="20" t="s">
        <v>93</v>
      </c>
      <c r="D40" s="46">
        <v>65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65</v>
      </c>
      <c r="O40" s="47">
        <f t="shared" si="9"/>
        <v>2.4154589371980676E-2</v>
      </c>
      <c r="P40" s="9"/>
    </row>
    <row r="41" spans="1:16">
      <c r="A41" s="12"/>
      <c r="B41" s="25">
        <v>347.2</v>
      </c>
      <c r="C41" s="20" t="s">
        <v>81</v>
      </c>
      <c r="D41" s="46">
        <v>400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400</v>
      </c>
      <c r="O41" s="47">
        <f t="shared" si="9"/>
        <v>0.14864362690449648</v>
      </c>
      <c r="P41" s="9"/>
    </row>
    <row r="42" spans="1:16">
      <c r="A42" s="12"/>
      <c r="B42" s="25">
        <v>347.9</v>
      </c>
      <c r="C42" s="20" t="s">
        <v>47</v>
      </c>
      <c r="D42" s="46">
        <v>510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510</v>
      </c>
      <c r="O42" s="47">
        <f t="shared" si="9"/>
        <v>0.18952062430323299</v>
      </c>
      <c r="P42" s="9"/>
    </row>
    <row r="43" spans="1:16" ht="15.75">
      <c r="A43" s="29" t="s">
        <v>40</v>
      </c>
      <c r="B43" s="30"/>
      <c r="C43" s="31"/>
      <c r="D43" s="32">
        <f t="shared" ref="D43:M43" si="10">SUM(D44:D46)</f>
        <v>26681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54" si="11">SUM(D43:M43)</f>
        <v>26681</v>
      </c>
      <c r="O43" s="45">
        <f t="shared" si="9"/>
        <v>9.9149015235971749</v>
      </c>
      <c r="P43" s="10"/>
    </row>
    <row r="44" spans="1:16">
      <c r="A44" s="13"/>
      <c r="B44" s="39">
        <v>351.9</v>
      </c>
      <c r="C44" s="21" t="s">
        <v>94</v>
      </c>
      <c r="D44" s="46">
        <v>24551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24551</v>
      </c>
      <c r="O44" s="47">
        <f t="shared" si="9"/>
        <v>9.1233742103307325</v>
      </c>
      <c r="P44" s="9"/>
    </row>
    <row r="45" spans="1:16">
      <c r="A45" s="13"/>
      <c r="B45" s="39">
        <v>354</v>
      </c>
      <c r="C45" s="21" t="s">
        <v>50</v>
      </c>
      <c r="D45" s="46">
        <v>200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200</v>
      </c>
      <c r="O45" s="47">
        <f t="shared" si="9"/>
        <v>7.4321813452248239E-2</v>
      </c>
      <c r="P45" s="9"/>
    </row>
    <row r="46" spans="1:16">
      <c r="A46" s="13"/>
      <c r="B46" s="39">
        <v>359</v>
      </c>
      <c r="C46" s="21" t="s">
        <v>114</v>
      </c>
      <c r="D46" s="46">
        <v>1930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1930</v>
      </c>
      <c r="O46" s="47">
        <f t="shared" si="9"/>
        <v>0.71720549981419546</v>
      </c>
      <c r="P46" s="9"/>
    </row>
    <row r="47" spans="1:16" ht="15.75">
      <c r="A47" s="29" t="s">
        <v>3</v>
      </c>
      <c r="B47" s="30"/>
      <c r="C47" s="31"/>
      <c r="D47" s="32">
        <f t="shared" ref="D47:M47" si="12">SUM(D48:D53)</f>
        <v>91586</v>
      </c>
      <c r="E47" s="32">
        <f t="shared" si="12"/>
        <v>0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2091</v>
      </c>
      <c r="J47" s="32">
        <f t="shared" si="12"/>
        <v>0</v>
      </c>
      <c r="K47" s="32">
        <f t="shared" si="12"/>
        <v>156042</v>
      </c>
      <c r="L47" s="32">
        <f t="shared" si="12"/>
        <v>0</v>
      </c>
      <c r="M47" s="32">
        <f t="shared" si="12"/>
        <v>0</v>
      </c>
      <c r="N47" s="32">
        <f t="shared" si="11"/>
        <v>249719</v>
      </c>
      <c r="O47" s="45">
        <f t="shared" si="9"/>
        <v>92.79784466740989</v>
      </c>
      <c r="P47" s="10"/>
    </row>
    <row r="48" spans="1:16">
      <c r="A48" s="12"/>
      <c r="B48" s="25">
        <v>361.1</v>
      </c>
      <c r="C48" s="20" t="s">
        <v>53</v>
      </c>
      <c r="D48" s="46">
        <v>8285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8285</v>
      </c>
      <c r="O48" s="47">
        <f t="shared" si="9"/>
        <v>3.0787811222593833</v>
      </c>
      <c r="P48" s="9"/>
    </row>
    <row r="49" spans="1:119">
      <c r="A49" s="12"/>
      <c r="B49" s="25">
        <v>361.3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154813</v>
      </c>
      <c r="L49" s="46">
        <v>0</v>
      </c>
      <c r="M49" s="46">
        <v>0</v>
      </c>
      <c r="N49" s="46">
        <f t="shared" si="11"/>
        <v>154813</v>
      </c>
      <c r="O49" s="47">
        <f t="shared" si="9"/>
        <v>57.529914529914528</v>
      </c>
      <c r="P49" s="9"/>
    </row>
    <row r="50" spans="1:119">
      <c r="A50" s="12"/>
      <c r="B50" s="25">
        <v>362</v>
      </c>
      <c r="C50" s="20" t="s">
        <v>55</v>
      </c>
      <c r="D50" s="46">
        <v>17523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17523</v>
      </c>
      <c r="O50" s="47">
        <f t="shared" si="9"/>
        <v>6.511705685618729</v>
      </c>
      <c r="P50" s="9"/>
    </row>
    <row r="51" spans="1:119">
      <c r="A51" s="12"/>
      <c r="B51" s="25">
        <v>366</v>
      </c>
      <c r="C51" s="20" t="s">
        <v>57</v>
      </c>
      <c r="D51" s="46">
        <v>26353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26353</v>
      </c>
      <c r="O51" s="47">
        <f t="shared" si="9"/>
        <v>9.7930137495354881</v>
      </c>
      <c r="P51" s="9"/>
    </row>
    <row r="52" spans="1:119">
      <c r="A52" s="12"/>
      <c r="B52" s="25">
        <v>368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1229</v>
      </c>
      <c r="L52" s="46">
        <v>0</v>
      </c>
      <c r="M52" s="46">
        <v>0</v>
      </c>
      <c r="N52" s="46">
        <f t="shared" si="11"/>
        <v>1229</v>
      </c>
      <c r="O52" s="47">
        <f t="shared" si="9"/>
        <v>0.45670754366406541</v>
      </c>
      <c r="P52" s="9"/>
    </row>
    <row r="53" spans="1:119" ht="15.75" thickBot="1">
      <c r="A53" s="12"/>
      <c r="B53" s="25">
        <v>369.9</v>
      </c>
      <c r="C53" s="20" t="s">
        <v>59</v>
      </c>
      <c r="D53" s="46">
        <v>39425</v>
      </c>
      <c r="E53" s="46">
        <v>0</v>
      </c>
      <c r="F53" s="46">
        <v>0</v>
      </c>
      <c r="G53" s="46">
        <v>0</v>
      </c>
      <c r="H53" s="46">
        <v>0</v>
      </c>
      <c r="I53" s="46">
        <v>2091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41516</v>
      </c>
      <c r="O53" s="47">
        <f t="shared" si="9"/>
        <v>15.427722036417689</v>
      </c>
      <c r="P53" s="9"/>
    </row>
    <row r="54" spans="1:119" ht="16.5" thickBot="1">
      <c r="A54" s="14" t="s">
        <v>48</v>
      </c>
      <c r="B54" s="23"/>
      <c r="C54" s="22"/>
      <c r="D54" s="15">
        <f>SUM(D5,D14,D25,D33,D43,D47)</f>
        <v>2324161</v>
      </c>
      <c r="E54" s="15">
        <f t="shared" ref="E54:M54" si="13">SUM(E5,E14,E25,E33,E43,E47)</f>
        <v>46534</v>
      </c>
      <c r="F54" s="15">
        <f t="shared" si="13"/>
        <v>0</v>
      </c>
      <c r="G54" s="15">
        <f t="shared" si="13"/>
        <v>0</v>
      </c>
      <c r="H54" s="15">
        <f t="shared" si="13"/>
        <v>0</v>
      </c>
      <c r="I54" s="15">
        <f t="shared" si="13"/>
        <v>658553</v>
      </c>
      <c r="J54" s="15">
        <f t="shared" si="13"/>
        <v>0</v>
      </c>
      <c r="K54" s="15">
        <f t="shared" si="13"/>
        <v>177169</v>
      </c>
      <c r="L54" s="15">
        <f t="shared" si="13"/>
        <v>0</v>
      </c>
      <c r="M54" s="15">
        <f t="shared" si="13"/>
        <v>0</v>
      </c>
      <c r="N54" s="15">
        <f t="shared" si="11"/>
        <v>3206417</v>
      </c>
      <c r="O54" s="38">
        <f t="shared" si="9"/>
        <v>1191.5336306205872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123</v>
      </c>
      <c r="M56" s="48"/>
      <c r="N56" s="48"/>
      <c r="O56" s="43">
        <v>2691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74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1074891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19581</v>
      </c>
      <c r="L5" s="27">
        <f t="shared" si="0"/>
        <v>0</v>
      </c>
      <c r="M5" s="27">
        <f t="shared" si="0"/>
        <v>0</v>
      </c>
      <c r="N5" s="28">
        <f>SUM(D5:M5)</f>
        <v>1094472</v>
      </c>
      <c r="O5" s="33">
        <f t="shared" ref="O5:O36" si="1">(N5/O$56)</f>
        <v>411.14650638617582</v>
      </c>
      <c r="P5" s="6"/>
    </row>
    <row r="6" spans="1:133">
      <c r="A6" s="12"/>
      <c r="B6" s="25">
        <v>311</v>
      </c>
      <c r="C6" s="20" t="s">
        <v>2</v>
      </c>
      <c r="D6" s="46">
        <v>720561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720561</v>
      </c>
      <c r="O6" s="47">
        <f t="shared" si="1"/>
        <v>270.68407212622088</v>
      </c>
      <c r="P6" s="9"/>
    </row>
    <row r="7" spans="1:133">
      <c r="A7" s="12"/>
      <c r="B7" s="25">
        <v>312.41000000000003</v>
      </c>
      <c r="C7" s="20" t="s">
        <v>11</v>
      </c>
      <c r="D7" s="46">
        <v>35957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35957</v>
      </c>
      <c r="O7" s="47">
        <f t="shared" si="1"/>
        <v>13.507513148009016</v>
      </c>
      <c r="P7" s="9"/>
    </row>
    <row r="8" spans="1:133">
      <c r="A8" s="12"/>
      <c r="B8" s="25">
        <v>312.42</v>
      </c>
      <c r="C8" s="20" t="s">
        <v>10</v>
      </c>
      <c r="D8" s="46">
        <v>26722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26722</v>
      </c>
      <c r="O8" s="47">
        <f t="shared" si="1"/>
        <v>10.038317054845981</v>
      </c>
      <c r="P8" s="9"/>
    </row>
    <row r="9" spans="1:133">
      <c r="A9" s="12"/>
      <c r="B9" s="25">
        <v>312.52</v>
      </c>
      <c r="C9" s="20" t="s">
        <v>84</v>
      </c>
      <c r="D9" s="46">
        <v>19581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19581</v>
      </c>
      <c r="L9" s="46">
        <v>0</v>
      </c>
      <c r="M9" s="46">
        <v>0</v>
      </c>
      <c r="N9" s="46">
        <f>SUM(D9:M9)</f>
        <v>39162</v>
      </c>
      <c r="O9" s="47">
        <f t="shared" si="1"/>
        <v>14.711495116453793</v>
      </c>
      <c r="P9" s="9"/>
    </row>
    <row r="10" spans="1:133">
      <c r="A10" s="12"/>
      <c r="B10" s="25">
        <v>314.10000000000002</v>
      </c>
      <c r="C10" s="20" t="s">
        <v>12</v>
      </c>
      <c r="D10" s="46">
        <v>184691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184691</v>
      </c>
      <c r="O10" s="47">
        <f t="shared" si="1"/>
        <v>69.380540946656652</v>
      </c>
      <c r="P10" s="9"/>
    </row>
    <row r="11" spans="1:133">
      <c r="A11" s="12"/>
      <c r="B11" s="25">
        <v>314.8</v>
      </c>
      <c r="C11" s="20" t="s">
        <v>15</v>
      </c>
      <c r="D11" s="46">
        <v>6812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6812</v>
      </c>
      <c r="O11" s="47">
        <f t="shared" si="1"/>
        <v>2.558978211870774</v>
      </c>
      <c r="P11" s="9"/>
    </row>
    <row r="12" spans="1:133">
      <c r="A12" s="12"/>
      <c r="B12" s="25">
        <v>315</v>
      </c>
      <c r="C12" s="20" t="s">
        <v>85</v>
      </c>
      <c r="D12" s="46">
        <v>72838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72838</v>
      </c>
      <c r="O12" s="47">
        <f t="shared" si="1"/>
        <v>27.362133734034561</v>
      </c>
      <c r="P12" s="9"/>
    </row>
    <row r="13" spans="1:133">
      <c r="A13" s="12"/>
      <c r="B13" s="25">
        <v>316</v>
      </c>
      <c r="C13" s="20" t="s">
        <v>86</v>
      </c>
      <c r="D13" s="46">
        <v>7729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7729</v>
      </c>
      <c r="O13" s="47">
        <f t="shared" si="1"/>
        <v>2.9034560480841471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SUM(D15:D23)</f>
        <v>227269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2050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229319</v>
      </c>
      <c r="O14" s="45">
        <f t="shared" si="1"/>
        <v>86.145379413974453</v>
      </c>
      <c r="P14" s="10"/>
    </row>
    <row r="15" spans="1:133">
      <c r="A15" s="12"/>
      <c r="B15" s="25">
        <v>322</v>
      </c>
      <c r="C15" s="20" t="s">
        <v>0</v>
      </c>
      <c r="D15" s="46">
        <v>27917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27917</v>
      </c>
      <c r="O15" s="47">
        <f t="shared" si="1"/>
        <v>10.487227648384673</v>
      </c>
      <c r="P15" s="9"/>
    </row>
    <row r="16" spans="1:133">
      <c r="A16" s="12"/>
      <c r="B16" s="25">
        <v>323.10000000000002</v>
      </c>
      <c r="C16" s="20" t="s">
        <v>19</v>
      </c>
      <c r="D16" s="46">
        <v>141110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141110</v>
      </c>
      <c r="O16" s="47">
        <f t="shared" si="1"/>
        <v>53.00901577761082</v>
      </c>
      <c r="P16" s="9"/>
    </row>
    <row r="17" spans="1:16">
      <c r="A17" s="12"/>
      <c r="B17" s="25">
        <v>323.7</v>
      </c>
      <c r="C17" s="20" t="s">
        <v>20</v>
      </c>
      <c r="D17" s="46">
        <v>33342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33342</v>
      </c>
      <c r="O17" s="47">
        <f t="shared" si="1"/>
        <v>12.525169045830204</v>
      </c>
      <c r="P17" s="9"/>
    </row>
    <row r="18" spans="1:16">
      <c r="A18" s="12"/>
      <c r="B18" s="25">
        <v>324.11</v>
      </c>
      <c r="C18" s="20" t="s">
        <v>21</v>
      </c>
      <c r="D18" s="46">
        <v>800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800</v>
      </c>
      <c r="O18" s="47">
        <f t="shared" si="1"/>
        <v>0.30052592036063108</v>
      </c>
      <c r="P18" s="9"/>
    </row>
    <row r="19" spans="1:16">
      <c r="A19" s="12"/>
      <c r="B19" s="25">
        <v>324.20999999999998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2050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2050</v>
      </c>
      <c r="O19" s="47">
        <f t="shared" si="1"/>
        <v>0.77009767092411718</v>
      </c>
      <c r="P19" s="9"/>
    </row>
    <row r="20" spans="1:16">
      <c r="A20" s="12"/>
      <c r="B20" s="25">
        <v>324.31</v>
      </c>
      <c r="C20" s="20" t="s">
        <v>23</v>
      </c>
      <c r="D20" s="46">
        <v>2200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2200</v>
      </c>
      <c r="O20" s="47">
        <f t="shared" si="1"/>
        <v>0.82644628099173556</v>
      </c>
      <c r="P20" s="9"/>
    </row>
    <row r="21" spans="1:16">
      <c r="A21" s="12"/>
      <c r="B21" s="25">
        <v>324.61</v>
      </c>
      <c r="C21" s="20" t="s">
        <v>24</v>
      </c>
      <c r="D21" s="46">
        <v>600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600</v>
      </c>
      <c r="O21" s="47">
        <f t="shared" si="1"/>
        <v>0.22539444027047334</v>
      </c>
      <c r="P21" s="9"/>
    </row>
    <row r="22" spans="1:16">
      <c r="A22" s="12"/>
      <c r="B22" s="25">
        <v>324.70999999999998</v>
      </c>
      <c r="C22" s="20" t="s">
        <v>25</v>
      </c>
      <c r="D22" s="46">
        <v>1000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1000</v>
      </c>
      <c r="O22" s="47">
        <f t="shared" si="1"/>
        <v>0.37565740045078888</v>
      </c>
      <c r="P22" s="9"/>
    </row>
    <row r="23" spans="1:16">
      <c r="A23" s="12"/>
      <c r="B23" s="25">
        <v>329</v>
      </c>
      <c r="C23" s="20" t="s">
        <v>26</v>
      </c>
      <c r="D23" s="46">
        <v>20300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2" si="5">SUM(D23:M23)</f>
        <v>20300</v>
      </c>
      <c r="O23" s="47">
        <f t="shared" si="1"/>
        <v>7.6258452291510146</v>
      </c>
      <c r="P23" s="9"/>
    </row>
    <row r="24" spans="1:16" ht="15.75">
      <c r="A24" s="29" t="s">
        <v>27</v>
      </c>
      <c r="B24" s="30"/>
      <c r="C24" s="31"/>
      <c r="D24" s="32">
        <f t="shared" ref="D24:M24" si="6">SUM(D25:D31)</f>
        <v>282586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282586</v>
      </c>
      <c r="O24" s="45">
        <f t="shared" si="1"/>
        <v>106.15552216378663</v>
      </c>
      <c r="P24" s="10"/>
    </row>
    <row r="25" spans="1:16">
      <c r="A25" s="12"/>
      <c r="B25" s="25">
        <v>331.5</v>
      </c>
      <c r="C25" s="20" t="s">
        <v>112</v>
      </c>
      <c r="D25" s="46">
        <v>33259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33259</v>
      </c>
      <c r="O25" s="47">
        <f t="shared" si="1"/>
        <v>12.493989481592788</v>
      </c>
      <c r="P25" s="9"/>
    </row>
    <row r="26" spans="1:16">
      <c r="A26" s="12"/>
      <c r="B26" s="25">
        <v>335.12</v>
      </c>
      <c r="C26" s="20" t="s">
        <v>87</v>
      </c>
      <c r="D26" s="46">
        <v>97487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97487</v>
      </c>
      <c r="O26" s="47">
        <f t="shared" si="1"/>
        <v>36.621712997746059</v>
      </c>
      <c r="P26" s="9"/>
    </row>
    <row r="27" spans="1:16">
      <c r="A27" s="12"/>
      <c r="B27" s="25">
        <v>335.14</v>
      </c>
      <c r="C27" s="20" t="s">
        <v>88</v>
      </c>
      <c r="D27" s="46">
        <v>5804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5804</v>
      </c>
      <c r="O27" s="47">
        <f t="shared" si="1"/>
        <v>2.1803155522163786</v>
      </c>
      <c r="P27" s="9"/>
    </row>
    <row r="28" spans="1:16">
      <c r="A28" s="12"/>
      <c r="B28" s="25">
        <v>335.15</v>
      </c>
      <c r="C28" s="20" t="s">
        <v>89</v>
      </c>
      <c r="D28" s="46">
        <v>783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783</v>
      </c>
      <c r="O28" s="47">
        <f t="shared" si="1"/>
        <v>0.29413974455296771</v>
      </c>
      <c r="P28" s="9"/>
    </row>
    <row r="29" spans="1:16">
      <c r="A29" s="12"/>
      <c r="B29" s="25">
        <v>335.18</v>
      </c>
      <c r="C29" s="20" t="s">
        <v>90</v>
      </c>
      <c r="D29" s="46">
        <v>141730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141730</v>
      </c>
      <c r="O29" s="47">
        <f t="shared" si="1"/>
        <v>53.241923365890308</v>
      </c>
      <c r="P29" s="9"/>
    </row>
    <row r="30" spans="1:16">
      <c r="A30" s="12"/>
      <c r="B30" s="25">
        <v>335.49</v>
      </c>
      <c r="C30" s="20" t="s">
        <v>33</v>
      </c>
      <c r="D30" s="46">
        <v>1055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1055</v>
      </c>
      <c r="O30" s="47">
        <f t="shared" si="1"/>
        <v>0.39631855747558226</v>
      </c>
      <c r="P30" s="9"/>
    </row>
    <row r="31" spans="1:16">
      <c r="A31" s="12"/>
      <c r="B31" s="25">
        <v>338</v>
      </c>
      <c r="C31" s="20" t="s">
        <v>80</v>
      </c>
      <c r="D31" s="46">
        <v>2468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2468</v>
      </c>
      <c r="O31" s="47">
        <f t="shared" si="1"/>
        <v>0.92712246431254697</v>
      </c>
      <c r="P31" s="9"/>
    </row>
    <row r="32" spans="1:16" ht="15.75">
      <c r="A32" s="29" t="s">
        <v>39</v>
      </c>
      <c r="B32" s="30"/>
      <c r="C32" s="31"/>
      <c r="D32" s="32">
        <f t="shared" ref="D32:M32" si="7">SUM(D33:D41)</f>
        <v>264205</v>
      </c>
      <c r="E32" s="32">
        <f t="shared" si="7"/>
        <v>46726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636885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5"/>
        <v>947816</v>
      </c>
      <c r="O32" s="45">
        <f t="shared" si="1"/>
        <v>356.05409466566493</v>
      </c>
      <c r="P32" s="10"/>
    </row>
    <row r="33" spans="1:16">
      <c r="A33" s="12"/>
      <c r="B33" s="25">
        <v>341.9</v>
      </c>
      <c r="C33" s="20" t="s">
        <v>91</v>
      </c>
      <c r="D33" s="46">
        <v>365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8">SUM(D33:M33)</f>
        <v>365</v>
      </c>
      <c r="O33" s="47">
        <f t="shared" si="1"/>
        <v>0.13711495116453795</v>
      </c>
      <c r="P33" s="9"/>
    </row>
    <row r="34" spans="1:16">
      <c r="A34" s="12"/>
      <c r="B34" s="25">
        <v>342.1</v>
      </c>
      <c r="C34" s="20" t="s">
        <v>92</v>
      </c>
      <c r="D34" s="46">
        <v>5844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5844</v>
      </c>
      <c r="O34" s="47">
        <f t="shared" si="1"/>
        <v>2.1953418482344103</v>
      </c>
      <c r="P34" s="9"/>
    </row>
    <row r="35" spans="1:16">
      <c r="A35" s="12"/>
      <c r="B35" s="25">
        <v>342.9</v>
      </c>
      <c r="C35" s="20" t="s">
        <v>43</v>
      </c>
      <c r="D35" s="46">
        <v>2470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2470</v>
      </c>
      <c r="O35" s="47">
        <f t="shared" si="1"/>
        <v>0.92787377911344848</v>
      </c>
      <c r="P35" s="9"/>
    </row>
    <row r="36" spans="1:16">
      <c r="A36" s="12"/>
      <c r="B36" s="25">
        <v>343.3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636885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636885</v>
      </c>
      <c r="O36" s="47">
        <f t="shared" si="1"/>
        <v>239.25056348610067</v>
      </c>
      <c r="P36" s="9"/>
    </row>
    <row r="37" spans="1:16">
      <c r="A37" s="12"/>
      <c r="B37" s="25">
        <v>343.4</v>
      </c>
      <c r="C37" s="20" t="s">
        <v>45</v>
      </c>
      <c r="D37" s="46">
        <v>254615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254615</v>
      </c>
      <c r="O37" s="47">
        <f t="shared" ref="O37:O54" si="9">(N37/O$56)</f>
        <v>95.648009015777617</v>
      </c>
      <c r="P37" s="9"/>
    </row>
    <row r="38" spans="1:16">
      <c r="A38" s="12"/>
      <c r="B38" s="25">
        <v>343.9</v>
      </c>
      <c r="C38" s="20" t="s">
        <v>46</v>
      </c>
      <c r="D38" s="46">
        <v>0</v>
      </c>
      <c r="E38" s="46">
        <v>46726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46726</v>
      </c>
      <c r="O38" s="47">
        <f t="shared" si="9"/>
        <v>17.552967693463561</v>
      </c>
      <c r="P38" s="9"/>
    </row>
    <row r="39" spans="1:16">
      <c r="A39" s="12"/>
      <c r="B39" s="25">
        <v>346.4</v>
      </c>
      <c r="C39" s="20" t="s">
        <v>93</v>
      </c>
      <c r="D39" s="46">
        <v>35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35</v>
      </c>
      <c r="O39" s="47">
        <f t="shared" si="9"/>
        <v>1.3148009015777611E-2</v>
      </c>
      <c r="P39" s="9"/>
    </row>
    <row r="40" spans="1:16">
      <c r="A40" s="12"/>
      <c r="B40" s="25">
        <v>347.2</v>
      </c>
      <c r="C40" s="20" t="s">
        <v>81</v>
      </c>
      <c r="D40" s="46">
        <v>575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575</v>
      </c>
      <c r="O40" s="47">
        <f t="shared" si="9"/>
        <v>0.2160030052592036</v>
      </c>
      <c r="P40" s="9"/>
    </row>
    <row r="41" spans="1:16">
      <c r="A41" s="12"/>
      <c r="B41" s="25">
        <v>347.9</v>
      </c>
      <c r="C41" s="20" t="s">
        <v>47</v>
      </c>
      <c r="D41" s="46">
        <v>301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301</v>
      </c>
      <c r="O41" s="47">
        <f t="shared" si="9"/>
        <v>0.11307287753568745</v>
      </c>
      <c r="P41" s="9"/>
    </row>
    <row r="42" spans="1:16" ht="15.75">
      <c r="A42" s="29" t="s">
        <v>40</v>
      </c>
      <c r="B42" s="30"/>
      <c r="C42" s="31"/>
      <c r="D42" s="32">
        <f t="shared" ref="D42:M42" si="10">SUM(D43:D45)</f>
        <v>47041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47" si="11">SUM(D42:M42)</f>
        <v>47041</v>
      </c>
      <c r="O42" s="45">
        <f t="shared" si="9"/>
        <v>17.671299774605561</v>
      </c>
      <c r="P42" s="10"/>
    </row>
    <row r="43" spans="1:16">
      <c r="A43" s="13"/>
      <c r="B43" s="39">
        <v>351.9</v>
      </c>
      <c r="C43" s="21" t="s">
        <v>94</v>
      </c>
      <c r="D43" s="46">
        <v>36686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36686</v>
      </c>
      <c r="O43" s="47">
        <f t="shared" si="9"/>
        <v>13.781367392937641</v>
      </c>
      <c r="P43" s="9"/>
    </row>
    <row r="44" spans="1:16">
      <c r="A44" s="13"/>
      <c r="B44" s="39">
        <v>354</v>
      </c>
      <c r="C44" s="21" t="s">
        <v>50</v>
      </c>
      <c r="D44" s="46">
        <v>39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39</v>
      </c>
      <c r="O44" s="47">
        <f t="shared" si="9"/>
        <v>1.4650638617580767E-2</v>
      </c>
      <c r="P44" s="9"/>
    </row>
    <row r="45" spans="1:16">
      <c r="A45" s="13"/>
      <c r="B45" s="39">
        <v>359</v>
      </c>
      <c r="C45" s="21" t="s">
        <v>114</v>
      </c>
      <c r="D45" s="46">
        <v>10316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10316</v>
      </c>
      <c r="O45" s="47">
        <f t="shared" si="9"/>
        <v>3.8752817430503379</v>
      </c>
      <c r="P45" s="9"/>
    </row>
    <row r="46" spans="1:16" ht="15.75">
      <c r="A46" s="29" t="s">
        <v>3</v>
      </c>
      <c r="B46" s="30"/>
      <c r="C46" s="31"/>
      <c r="D46" s="32">
        <f t="shared" ref="D46:M46" si="12">SUM(D47:D53)</f>
        <v>63774</v>
      </c>
      <c r="E46" s="32">
        <f t="shared" si="12"/>
        <v>0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8131</v>
      </c>
      <c r="J46" s="32">
        <f t="shared" si="12"/>
        <v>0</v>
      </c>
      <c r="K46" s="32">
        <f t="shared" si="12"/>
        <v>102043</v>
      </c>
      <c r="L46" s="32">
        <f t="shared" si="12"/>
        <v>0</v>
      </c>
      <c r="M46" s="32">
        <f t="shared" si="12"/>
        <v>0</v>
      </c>
      <c r="N46" s="32">
        <f t="shared" si="11"/>
        <v>173948</v>
      </c>
      <c r="O46" s="45">
        <f t="shared" si="9"/>
        <v>65.344853493613826</v>
      </c>
      <c r="P46" s="10"/>
    </row>
    <row r="47" spans="1:16">
      <c r="A47" s="12"/>
      <c r="B47" s="25">
        <v>361.1</v>
      </c>
      <c r="C47" s="20" t="s">
        <v>53</v>
      </c>
      <c r="D47" s="46">
        <v>4122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4122</v>
      </c>
      <c r="O47" s="47">
        <f t="shared" si="9"/>
        <v>1.5484598046581517</v>
      </c>
      <c r="P47" s="9"/>
    </row>
    <row r="48" spans="1:16">
      <c r="A48" s="12"/>
      <c r="B48" s="25">
        <v>361.3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89248</v>
      </c>
      <c r="L48" s="46">
        <v>0</v>
      </c>
      <c r="M48" s="46">
        <v>0</v>
      </c>
      <c r="N48" s="46">
        <f t="shared" ref="N48:N53" si="13">SUM(D48:M48)</f>
        <v>89248</v>
      </c>
      <c r="O48" s="47">
        <f t="shared" si="9"/>
        <v>33.526671675432006</v>
      </c>
      <c r="P48" s="9"/>
    </row>
    <row r="49" spans="1:119">
      <c r="A49" s="12"/>
      <c r="B49" s="25">
        <v>362</v>
      </c>
      <c r="C49" s="20" t="s">
        <v>55</v>
      </c>
      <c r="D49" s="46">
        <v>15935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15935</v>
      </c>
      <c r="O49" s="47">
        <f t="shared" si="9"/>
        <v>5.9861006761833204</v>
      </c>
      <c r="P49" s="9"/>
    </row>
    <row r="50" spans="1:119">
      <c r="A50" s="12"/>
      <c r="B50" s="25">
        <v>364</v>
      </c>
      <c r="C50" s="20" t="s">
        <v>115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4430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4430</v>
      </c>
      <c r="O50" s="47">
        <f t="shared" si="9"/>
        <v>1.6641622839969947</v>
      </c>
      <c r="P50" s="9"/>
    </row>
    <row r="51" spans="1:119">
      <c r="A51" s="12"/>
      <c r="B51" s="25">
        <v>366</v>
      </c>
      <c r="C51" s="20" t="s">
        <v>57</v>
      </c>
      <c r="D51" s="46">
        <v>7632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7632</v>
      </c>
      <c r="O51" s="47">
        <f t="shared" si="9"/>
        <v>2.8670172802404208</v>
      </c>
      <c r="P51" s="9"/>
    </row>
    <row r="52" spans="1:119">
      <c r="A52" s="12"/>
      <c r="B52" s="25">
        <v>368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12795</v>
      </c>
      <c r="L52" s="46">
        <v>0</v>
      </c>
      <c r="M52" s="46">
        <v>0</v>
      </c>
      <c r="N52" s="46">
        <f t="shared" si="13"/>
        <v>12795</v>
      </c>
      <c r="O52" s="47">
        <f t="shared" si="9"/>
        <v>4.8065364387678438</v>
      </c>
      <c r="P52" s="9"/>
    </row>
    <row r="53" spans="1:119" ht="15.75" thickBot="1">
      <c r="A53" s="12"/>
      <c r="B53" s="25">
        <v>369.9</v>
      </c>
      <c r="C53" s="20" t="s">
        <v>59</v>
      </c>
      <c r="D53" s="46">
        <v>36085</v>
      </c>
      <c r="E53" s="46">
        <v>0</v>
      </c>
      <c r="F53" s="46">
        <v>0</v>
      </c>
      <c r="G53" s="46">
        <v>0</v>
      </c>
      <c r="H53" s="46">
        <v>0</v>
      </c>
      <c r="I53" s="46">
        <v>3701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39786</v>
      </c>
      <c r="O53" s="47">
        <f t="shared" si="9"/>
        <v>14.945905334335086</v>
      </c>
      <c r="P53" s="9"/>
    </row>
    <row r="54" spans="1:119" ht="16.5" thickBot="1">
      <c r="A54" s="14" t="s">
        <v>48</v>
      </c>
      <c r="B54" s="23"/>
      <c r="C54" s="22"/>
      <c r="D54" s="15">
        <f>SUM(D5,D14,D24,D32,D42,D46)</f>
        <v>1959766</v>
      </c>
      <c r="E54" s="15">
        <f t="shared" ref="E54:M54" si="14">SUM(E5,E14,E24,E32,E42,E46)</f>
        <v>46726</v>
      </c>
      <c r="F54" s="15">
        <f t="shared" si="14"/>
        <v>0</v>
      </c>
      <c r="G54" s="15">
        <f t="shared" si="14"/>
        <v>0</v>
      </c>
      <c r="H54" s="15">
        <f t="shared" si="14"/>
        <v>0</v>
      </c>
      <c r="I54" s="15">
        <f t="shared" si="14"/>
        <v>647066</v>
      </c>
      <c r="J54" s="15">
        <f t="shared" si="14"/>
        <v>0</v>
      </c>
      <c r="K54" s="15">
        <f t="shared" si="14"/>
        <v>121624</v>
      </c>
      <c r="L54" s="15">
        <f t="shared" si="14"/>
        <v>0</v>
      </c>
      <c r="M54" s="15">
        <f t="shared" si="14"/>
        <v>0</v>
      </c>
      <c r="N54" s="15">
        <f>SUM(D54:M54)</f>
        <v>2775182</v>
      </c>
      <c r="O54" s="38">
        <f t="shared" si="9"/>
        <v>1042.5176558978212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120</v>
      </c>
      <c r="M56" s="48"/>
      <c r="N56" s="48"/>
      <c r="O56" s="43">
        <v>2662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74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802861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802861</v>
      </c>
      <c r="O5" s="33">
        <f t="shared" ref="O5:O36" si="1">(N5/O$56)</f>
        <v>302.85213127121841</v>
      </c>
      <c r="P5" s="6"/>
    </row>
    <row r="6" spans="1:133">
      <c r="A6" s="12"/>
      <c r="B6" s="25">
        <v>311</v>
      </c>
      <c r="C6" s="20" t="s">
        <v>2</v>
      </c>
      <c r="D6" s="46">
        <v>456344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456344</v>
      </c>
      <c r="O6" s="47">
        <f t="shared" si="1"/>
        <v>172.14032440588457</v>
      </c>
      <c r="P6" s="9"/>
    </row>
    <row r="7" spans="1:133">
      <c r="A7" s="12"/>
      <c r="B7" s="25">
        <v>312.41000000000003</v>
      </c>
      <c r="C7" s="20" t="s">
        <v>11</v>
      </c>
      <c r="D7" s="46">
        <v>33312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33312</v>
      </c>
      <c r="O7" s="47">
        <f t="shared" si="1"/>
        <v>12.5658242172765</v>
      </c>
      <c r="P7" s="9"/>
    </row>
    <row r="8" spans="1:133">
      <c r="A8" s="12"/>
      <c r="B8" s="25">
        <v>312.42</v>
      </c>
      <c r="C8" s="20" t="s">
        <v>10</v>
      </c>
      <c r="D8" s="46">
        <v>24690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24690</v>
      </c>
      <c r="O8" s="47">
        <f t="shared" si="1"/>
        <v>9.3134666163711799</v>
      </c>
      <c r="P8" s="9"/>
    </row>
    <row r="9" spans="1:133">
      <c r="A9" s="12"/>
      <c r="B9" s="25">
        <v>312.52</v>
      </c>
      <c r="C9" s="20" t="s">
        <v>84</v>
      </c>
      <c r="D9" s="46">
        <v>17928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17928</v>
      </c>
      <c r="O9" s="47">
        <f t="shared" si="1"/>
        <v>6.7627310448887217</v>
      </c>
      <c r="P9" s="9"/>
    </row>
    <row r="10" spans="1:133">
      <c r="A10" s="12"/>
      <c r="B10" s="25">
        <v>314.10000000000002</v>
      </c>
      <c r="C10" s="20" t="s">
        <v>12</v>
      </c>
      <c r="D10" s="46">
        <v>177062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177062</v>
      </c>
      <c r="O10" s="47">
        <f t="shared" si="1"/>
        <v>66.790645039607696</v>
      </c>
      <c r="P10" s="9"/>
    </row>
    <row r="11" spans="1:133">
      <c r="A11" s="12"/>
      <c r="B11" s="25">
        <v>314.8</v>
      </c>
      <c r="C11" s="20" t="s">
        <v>15</v>
      </c>
      <c r="D11" s="46">
        <v>7539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7539</v>
      </c>
      <c r="O11" s="47">
        <f t="shared" si="1"/>
        <v>2.8438325160316862</v>
      </c>
      <c r="P11" s="9"/>
    </row>
    <row r="12" spans="1:133">
      <c r="A12" s="12"/>
      <c r="B12" s="25">
        <v>315</v>
      </c>
      <c r="C12" s="20" t="s">
        <v>85</v>
      </c>
      <c r="D12" s="46">
        <v>77968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77968</v>
      </c>
      <c r="O12" s="47">
        <f t="shared" si="1"/>
        <v>29.410788381742737</v>
      </c>
      <c r="P12" s="9"/>
    </row>
    <row r="13" spans="1:133">
      <c r="A13" s="12"/>
      <c r="B13" s="25">
        <v>316</v>
      </c>
      <c r="C13" s="20" t="s">
        <v>86</v>
      </c>
      <c r="D13" s="46">
        <v>8018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8018</v>
      </c>
      <c r="O13" s="47">
        <f t="shared" si="1"/>
        <v>3.0245190494153151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SUM(D15:D23)</f>
        <v>231056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1000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232056</v>
      </c>
      <c r="O14" s="45">
        <f t="shared" si="1"/>
        <v>87.53526970954357</v>
      </c>
      <c r="P14" s="10"/>
    </row>
    <row r="15" spans="1:133">
      <c r="A15" s="12"/>
      <c r="B15" s="25">
        <v>322</v>
      </c>
      <c r="C15" s="20" t="s">
        <v>0</v>
      </c>
      <c r="D15" s="46">
        <v>24492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24492</v>
      </c>
      <c r="O15" s="47">
        <f t="shared" si="1"/>
        <v>9.2387778196906822</v>
      </c>
      <c r="P15" s="9"/>
    </row>
    <row r="16" spans="1:133">
      <c r="A16" s="12"/>
      <c r="B16" s="25">
        <v>323.10000000000002</v>
      </c>
      <c r="C16" s="20" t="s">
        <v>19</v>
      </c>
      <c r="D16" s="46">
        <v>150413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150413</v>
      </c>
      <c r="O16" s="47">
        <f t="shared" si="1"/>
        <v>56.738211995473407</v>
      </c>
      <c r="P16" s="9"/>
    </row>
    <row r="17" spans="1:16">
      <c r="A17" s="12"/>
      <c r="B17" s="25">
        <v>323.7</v>
      </c>
      <c r="C17" s="20" t="s">
        <v>20</v>
      </c>
      <c r="D17" s="46">
        <v>32823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32823</v>
      </c>
      <c r="O17" s="47">
        <f t="shared" si="1"/>
        <v>12.38136552244436</v>
      </c>
      <c r="P17" s="9"/>
    </row>
    <row r="18" spans="1:16">
      <c r="A18" s="12"/>
      <c r="B18" s="25">
        <v>324.11</v>
      </c>
      <c r="C18" s="20" t="s">
        <v>21</v>
      </c>
      <c r="D18" s="46">
        <v>400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400</v>
      </c>
      <c r="O18" s="47">
        <f t="shared" si="1"/>
        <v>0.15088645794039984</v>
      </c>
      <c r="P18" s="9"/>
    </row>
    <row r="19" spans="1:16">
      <c r="A19" s="12"/>
      <c r="B19" s="25">
        <v>324.20999999999998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1000</v>
      </c>
      <c r="O19" s="47">
        <f t="shared" si="1"/>
        <v>0.37721614485099964</v>
      </c>
      <c r="P19" s="9"/>
    </row>
    <row r="20" spans="1:16">
      <c r="A20" s="12"/>
      <c r="B20" s="25">
        <v>324.31</v>
      </c>
      <c r="C20" s="20" t="s">
        <v>23</v>
      </c>
      <c r="D20" s="46">
        <v>1100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1100</v>
      </c>
      <c r="O20" s="47">
        <f t="shared" si="1"/>
        <v>0.41493775933609961</v>
      </c>
      <c r="P20" s="9"/>
    </row>
    <row r="21" spans="1:16">
      <c r="A21" s="12"/>
      <c r="B21" s="25">
        <v>324.61</v>
      </c>
      <c r="C21" s="20" t="s">
        <v>24</v>
      </c>
      <c r="D21" s="46">
        <v>400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400</v>
      </c>
      <c r="O21" s="47">
        <f t="shared" si="1"/>
        <v>0.15088645794039984</v>
      </c>
      <c r="P21" s="9"/>
    </row>
    <row r="22" spans="1:16">
      <c r="A22" s="12"/>
      <c r="B22" s="25">
        <v>324.70999999999998</v>
      </c>
      <c r="C22" s="20" t="s">
        <v>25</v>
      </c>
      <c r="D22" s="46">
        <v>400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400</v>
      </c>
      <c r="O22" s="47">
        <f t="shared" si="1"/>
        <v>0.15088645794039984</v>
      </c>
      <c r="P22" s="9"/>
    </row>
    <row r="23" spans="1:16">
      <c r="A23" s="12"/>
      <c r="B23" s="25">
        <v>329</v>
      </c>
      <c r="C23" s="20" t="s">
        <v>26</v>
      </c>
      <c r="D23" s="46">
        <v>21028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2" si="5">SUM(D23:M23)</f>
        <v>21028</v>
      </c>
      <c r="O23" s="47">
        <f t="shared" si="1"/>
        <v>7.9321010939268204</v>
      </c>
      <c r="P23" s="9"/>
    </row>
    <row r="24" spans="1:16" ht="15.75">
      <c r="A24" s="29" t="s">
        <v>27</v>
      </c>
      <c r="B24" s="30"/>
      <c r="C24" s="31"/>
      <c r="D24" s="32">
        <f t="shared" ref="D24:M24" si="6">SUM(D25:D31)</f>
        <v>317040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317040</v>
      </c>
      <c r="O24" s="45">
        <f t="shared" si="1"/>
        <v>119.59260656356092</v>
      </c>
      <c r="P24" s="10"/>
    </row>
    <row r="25" spans="1:16">
      <c r="A25" s="12"/>
      <c r="B25" s="25">
        <v>331.5</v>
      </c>
      <c r="C25" s="20" t="s">
        <v>112</v>
      </c>
      <c r="D25" s="46">
        <v>75833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75833</v>
      </c>
      <c r="O25" s="47">
        <f t="shared" si="1"/>
        <v>28.605431912485855</v>
      </c>
      <c r="P25" s="9"/>
    </row>
    <row r="26" spans="1:16">
      <c r="A26" s="12"/>
      <c r="B26" s="25">
        <v>335.12</v>
      </c>
      <c r="C26" s="20" t="s">
        <v>87</v>
      </c>
      <c r="D26" s="46">
        <v>95505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95505</v>
      </c>
      <c r="O26" s="47">
        <f t="shared" si="1"/>
        <v>36.026027913994717</v>
      </c>
      <c r="P26" s="9"/>
    </row>
    <row r="27" spans="1:16">
      <c r="A27" s="12"/>
      <c r="B27" s="25">
        <v>335.14</v>
      </c>
      <c r="C27" s="20" t="s">
        <v>88</v>
      </c>
      <c r="D27" s="46">
        <v>6423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6423</v>
      </c>
      <c r="O27" s="47">
        <f t="shared" si="1"/>
        <v>2.4228592983779706</v>
      </c>
      <c r="P27" s="9"/>
    </row>
    <row r="28" spans="1:16">
      <c r="A28" s="12"/>
      <c r="B28" s="25">
        <v>335.15</v>
      </c>
      <c r="C28" s="20" t="s">
        <v>89</v>
      </c>
      <c r="D28" s="46">
        <v>783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783</v>
      </c>
      <c r="O28" s="47">
        <f t="shared" si="1"/>
        <v>0.29536024141833273</v>
      </c>
      <c r="P28" s="9"/>
    </row>
    <row r="29" spans="1:16">
      <c r="A29" s="12"/>
      <c r="B29" s="25">
        <v>335.18</v>
      </c>
      <c r="C29" s="20" t="s">
        <v>90</v>
      </c>
      <c r="D29" s="46">
        <v>135996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135996</v>
      </c>
      <c r="O29" s="47">
        <f t="shared" si="1"/>
        <v>51.299886835156542</v>
      </c>
      <c r="P29" s="9"/>
    </row>
    <row r="30" spans="1:16">
      <c r="A30" s="12"/>
      <c r="B30" s="25">
        <v>335.49</v>
      </c>
      <c r="C30" s="20" t="s">
        <v>33</v>
      </c>
      <c r="D30" s="46">
        <v>600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600</v>
      </c>
      <c r="O30" s="47">
        <f t="shared" si="1"/>
        <v>0.22632968691059976</v>
      </c>
      <c r="P30" s="9"/>
    </row>
    <row r="31" spans="1:16">
      <c r="A31" s="12"/>
      <c r="B31" s="25">
        <v>338</v>
      </c>
      <c r="C31" s="20" t="s">
        <v>80</v>
      </c>
      <c r="D31" s="46">
        <v>1900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1900</v>
      </c>
      <c r="O31" s="47">
        <f t="shared" si="1"/>
        <v>0.71671067521689924</v>
      </c>
      <c r="P31" s="9"/>
    </row>
    <row r="32" spans="1:16" ht="15.75">
      <c r="A32" s="29" t="s">
        <v>39</v>
      </c>
      <c r="B32" s="30"/>
      <c r="C32" s="31"/>
      <c r="D32" s="32">
        <f t="shared" ref="D32:M32" si="7">SUM(D33:D40)</f>
        <v>257336</v>
      </c>
      <c r="E32" s="32">
        <f t="shared" si="7"/>
        <v>46683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562239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5"/>
        <v>866258</v>
      </c>
      <c r="O32" s="45">
        <f t="shared" si="1"/>
        <v>326.76650320633723</v>
      </c>
      <c r="P32" s="10"/>
    </row>
    <row r="33" spans="1:16">
      <c r="A33" s="12"/>
      <c r="B33" s="25">
        <v>342.1</v>
      </c>
      <c r="C33" s="20" t="s">
        <v>92</v>
      </c>
      <c r="D33" s="46">
        <v>72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8">SUM(D33:M33)</f>
        <v>72</v>
      </c>
      <c r="O33" s="47">
        <f t="shared" si="1"/>
        <v>2.7159562429271974E-2</v>
      </c>
      <c r="P33" s="9"/>
    </row>
    <row r="34" spans="1:16">
      <c r="A34" s="12"/>
      <c r="B34" s="25">
        <v>342.9</v>
      </c>
      <c r="C34" s="20" t="s">
        <v>43</v>
      </c>
      <c r="D34" s="46">
        <v>612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612</v>
      </c>
      <c r="O34" s="47">
        <f t="shared" si="1"/>
        <v>0.23085628064881178</v>
      </c>
      <c r="P34" s="9"/>
    </row>
    <row r="35" spans="1:16">
      <c r="A35" s="12"/>
      <c r="B35" s="25">
        <v>343.3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562239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562239</v>
      </c>
      <c r="O35" s="47">
        <f t="shared" si="1"/>
        <v>212.08562806488118</v>
      </c>
      <c r="P35" s="9"/>
    </row>
    <row r="36" spans="1:16">
      <c r="A36" s="12"/>
      <c r="B36" s="25">
        <v>343.4</v>
      </c>
      <c r="C36" s="20" t="s">
        <v>45</v>
      </c>
      <c r="D36" s="46">
        <v>255188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255188</v>
      </c>
      <c r="O36" s="47">
        <f t="shared" si="1"/>
        <v>96.261033572236897</v>
      </c>
      <c r="P36" s="9"/>
    </row>
    <row r="37" spans="1:16">
      <c r="A37" s="12"/>
      <c r="B37" s="25">
        <v>343.9</v>
      </c>
      <c r="C37" s="20" t="s">
        <v>46</v>
      </c>
      <c r="D37" s="46">
        <v>0</v>
      </c>
      <c r="E37" s="46">
        <v>46683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46683</v>
      </c>
      <c r="O37" s="47">
        <f t="shared" ref="O37:O54" si="9">(N37/O$56)</f>
        <v>17.609581290079216</v>
      </c>
      <c r="P37" s="9"/>
    </row>
    <row r="38" spans="1:16">
      <c r="A38" s="12"/>
      <c r="B38" s="25">
        <v>346.4</v>
      </c>
      <c r="C38" s="20" t="s">
        <v>93</v>
      </c>
      <c r="D38" s="46">
        <v>10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10</v>
      </c>
      <c r="O38" s="47">
        <f t="shared" si="9"/>
        <v>3.7721614485099961E-3</v>
      </c>
      <c r="P38" s="9"/>
    </row>
    <row r="39" spans="1:16">
      <c r="A39" s="12"/>
      <c r="B39" s="25">
        <v>347.2</v>
      </c>
      <c r="C39" s="20" t="s">
        <v>81</v>
      </c>
      <c r="D39" s="46">
        <v>725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725</v>
      </c>
      <c r="O39" s="47">
        <f t="shared" si="9"/>
        <v>0.27348170501697472</v>
      </c>
      <c r="P39" s="9"/>
    </row>
    <row r="40" spans="1:16">
      <c r="A40" s="12"/>
      <c r="B40" s="25">
        <v>347.9</v>
      </c>
      <c r="C40" s="20" t="s">
        <v>47</v>
      </c>
      <c r="D40" s="46">
        <v>729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729</v>
      </c>
      <c r="O40" s="47">
        <f t="shared" si="9"/>
        <v>0.27499056959637874</v>
      </c>
      <c r="P40" s="9"/>
    </row>
    <row r="41" spans="1:16" ht="15.75">
      <c r="A41" s="29" t="s">
        <v>40</v>
      </c>
      <c r="B41" s="30"/>
      <c r="C41" s="31"/>
      <c r="D41" s="32">
        <f t="shared" ref="D41:M41" si="10">SUM(D42:D44)</f>
        <v>16984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ref="N41:N54" si="11">SUM(D41:M41)</f>
        <v>16984</v>
      </c>
      <c r="O41" s="45">
        <f t="shared" si="9"/>
        <v>6.4066390041493779</v>
      </c>
      <c r="P41" s="10"/>
    </row>
    <row r="42" spans="1:16">
      <c r="A42" s="13"/>
      <c r="B42" s="39">
        <v>351.9</v>
      </c>
      <c r="C42" s="21" t="s">
        <v>94</v>
      </c>
      <c r="D42" s="46">
        <v>12708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12708</v>
      </c>
      <c r="O42" s="47">
        <f t="shared" si="9"/>
        <v>4.7936627687665032</v>
      </c>
      <c r="P42" s="9"/>
    </row>
    <row r="43" spans="1:16">
      <c r="A43" s="13"/>
      <c r="B43" s="39">
        <v>354</v>
      </c>
      <c r="C43" s="21" t="s">
        <v>50</v>
      </c>
      <c r="D43" s="46">
        <v>441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441</v>
      </c>
      <c r="O43" s="47">
        <f t="shared" si="9"/>
        <v>0.16635231987929083</v>
      </c>
      <c r="P43" s="9"/>
    </row>
    <row r="44" spans="1:16">
      <c r="A44" s="13"/>
      <c r="B44" s="39">
        <v>359</v>
      </c>
      <c r="C44" s="21" t="s">
        <v>114</v>
      </c>
      <c r="D44" s="46">
        <v>3835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3835</v>
      </c>
      <c r="O44" s="47">
        <f t="shared" si="9"/>
        <v>1.4466239155035836</v>
      </c>
      <c r="P44" s="9"/>
    </row>
    <row r="45" spans="1:16" ht="15.75">
      <c r="A45" s="29" t="s">
        <v>3</v>
      </c>
      <c r="B45" s="30"/>
      <c r="C45" s="31"/>
      <c r="D45" s="32">
        <f t="shared" ref="D45:M45" si="12">SUM(D46:D51)</f>
        <v>174912</v>
      </c>
      <c r="E45" s="32">
        <f t="shared" si="12"/>
        <v>0</v>
      </c>
      <c r="F45" s="32">
        <f t="shared" si="12"/>
        <v>0</v>
      </c>
      <c r="G45" s="32">
        <f t="shared" si="12"/>
        <v>0</v>
      </c>
      <c r="H45" s="32">
        <f t="shared" si="12"/>
        <v>1193</v>
      </c>
      <c r="I45" s="32">
        <f t="shared" si="12"/>
        <v>4979</v>
      </c>
      <c r="J45" s="32">
        <f t="shared" si="12"/>
        <v>0</v>
      </c>
      <c r="K45" s="32">
        <f t="shared" si="12"/>
        <v>19469</v>
      </c>
      <c r="L45" s="32">
        <f t="shared" si="12"/>
        <v>0</v>
      </c>
      <c r="M45" s="32">
        <f t="shared" si="12"/>
        <v>0</v>
      </c>
      <c r="N45" s="32">
        <f t="shared" si="11"/>
        <v>200553</v>
      </c>
      <c r="O45" s="45">
        <f t="shared" si="9"/>
        <v>75.651829498302533</v>
      </c>
      <c r="P45" s="10"/>
    </row>
    <row r="46" spans="1:16">
      <c r="A46" s="12"/>
      <c r="B46" s="25">
        <v>361.1</v>
      </c>
      <c r="C46" s="20" t="s">
        <v>53</v>
      </c>
      <c r="D46" s="46">
        <v>1248</v>
      </c>
      <c r="E46" s="46">
        <v>0</v>
      </c>
      <c r="F46" s="46">
        <v>0</v>
      </c>
      <c r="G46" s="46">
        <v>0</v>
      </c>
      <c r="H46" s="46">
        <v>1193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2441</v>
      </c>
      <c r="O46" s="47">
        <f t="shared" si="9"/>
        <v>0.92078460958129005</v>
      </c>
      <c r="P46" s="9"/>
    </row>
    <row r="47" spans="1:16">
      <c r="A47" s="12"/>
      <c r="B47" s="25">
        <v>361.3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-350</v>
      </c>
      <c r="L47" s="46">
        <v>0</v>
      </c>
      <c r="M47" s="46">
        <v>0</v>
      </c>
      <c r="N47" s="46">
        <f t="shared" si="11"/>
        <v>-350</v>
      </c>
      <c r="O47" s="47">
        <f t="shared" si="9"/>
        <v>-0.13202565069784986</v>
      </c>
      <c r="P47" s="9"/>
    </row>
    <row r="48" spans="1:16">
      <c r="A48" s="12"/>
      <c r="B48" s="25">
        <v>362</v>
      </c>
      <c r="C48" s="20" t="s">
        <v>55</v>
      </c>
      <c r="D48" s="46">
        <v>12791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12791</v>
      </c>
      <c r="O48" s="47">
        <f t="shared" si="9"/>
        <v>4.8249717087891364</v>
      </c>
      <c r="P48" s="9"/>
    </row>
    <row r="49" spans="1:119">
      <c r="A49" s="12"/>
      <c r="B49" s="25">
        <v>366</v>
      </c>
      <c r="C49" s="20" t="s">
        <v>57</v>
      </c>
      <c r="D49" s="46">
        <v>89231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89231</v>
      </c>
      <c r="O49" s="47">
        <f t="shared" si="9"/>
        <v>33.659373821199544</v>
      </c>
      <c r="P49" s="9"/>
    </row>
    <row r="50" spans="1:119">
      <c r="A50" s="12"/>
      <c r="B50" s="25">
        <v>368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19819</v>
      </c>
      <c r="L50" s="46">
        <v>0</v>
      </c>
      <c r="M50" s="46">
        <v>0</v>
      </c>
      <c r="N50" s="46">
        <f t="shared" si="11"/>
        <v>19819</v>
      </c>
      <c r="O50" s="47">
        <f t="shared" si="9"/>
        <v>7.4760467748019614</v>
      </c>
      <c r="P50" s="9"/>
    </row>
    <row r="51" spans="1:119">
      <c r="A51" s="12"/>
      <c r="B51" s="25">
        <v>369.9</v>
      </c>
      <c r="C51" s="20" t="s">
        <v>59</v>
      </c>
      <c r="D51" s="46">
        <v>71642</v>
      </c>
      <c r="E51" s="46">
        <v>0</v>
      </c>
      <c r="F51" s="46">
        <v>0</v>
      </c>
      <c r="G51" s="46">
        <v>0</v>
      </c>
      <c r="H51" s="46">
        <v>0</v>
      </c>
      <c r="I51" s="46">
        <v>4979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76621</v>
      </c>
      <c r="O51" s="47">
        <f t="shared" si="9"/>
        <v>28.902678234628443</v>
      </c>
      <c r="P51" s="9"/>
    </row>
    <row r="52" spans="1:119" ht="15.75">
      <c r="A52" s="29" t="s">
        <v>41</v>
      </c>
      <c r="B52" s="30"/>
      <c r="C52" s="31"/>
      <c r="D52" s="32">
        <f t="shared" ref="D52:M52" si="13">SUM(D53:D53)</f>
        <v>1193</v>
      </c>
      <c r="E52" s="32">
        <f t="shared" si="13"/>
        <v>0</v>
      </c>
      <c r="F52" s="32">
        <f t="shared" si="13"/>
        <v>0</v>
      </c>
      <c r="G52" s="32">
        <f t="shared" si="13"/>
        <v>0</v>
      </c>
      <c r="H52" s="32">
        <f t="shared" si="13"/>
        <v>0</v>
      </c>
      <c r="I52" s="32">
        <f t="shared" si="13"/>
        <v>0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 t="shared" si="11"/>
        <v>1193</v>
      </c>
      <c r="O52" s="45">
        <f t="shared" si="9"/>
        <v>0.45001886080724257</v>
      </c>
      <c r="P52" s="9"/>
    </row>
    <row r="53" spans="1:119" ht="15.75" thickBot="1">
      <c r="A53" s="12"/>
      <c r="B53" s="25">
        <v>381</v>
      </c>
      <c r="C53" s="20" t="s">
        <v>60</v>
      </c>
      <c r="D53" s="46">
        <v>1193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1193</v>
      </c>
      <c r="O53" s="47">
        <f t="shared" si="9"/>
        <v>0.45001886080724257</v>
      </c>
      <c r="P53" s="9"/>
    </row>
    <row r="54" spans="1:119" ht="16.5" thickBot="1">
      <c r="A54" s="14" t="s">
        <v>48</v>
      </c>
      <c r="B54" s="23"/>
      <c r="C54" s="22"/>
      <c r="D54" s="15">
        <f t="shared" ref="D54:M54" si="14">SUM(D5,D14,D24,D32,D41,D45,D52)</f>
        <v>1801382</v>
      </c>
      <c r="E54" s="15">
        <f t="shared" si="14"/>
        <v>46683</v>
      </c>
      <c r="F54" s="15">
        <f t="shared" si="14"/>
        <v>0</v>
      </c>
      <c r="G54" s="15">
        <f t="shared" si="14"/>
        <v>0</v>
      </c>
      <c r="H54" s="15">
        <f t="shared" si="14"/>
        <v>1193</v>
      </c>
      <c r="I54" s="15">
        <f t="shared" si="14"/>
        <v>568218</v>
      </c>
      <c r="J54" s="15">
        <f t="shared" si="14"/>
        <v>0</v>
      </c>
      <c r="K54" s="15">
        <f t="shared" si="14"/>
        <v>19469</v>
      </c>
      <c r="L54" s="15">
        <f t="shared" si="14"/>
        <v>0</v>
      </c>
      <c r="M54" s="15">
        <f t="shared" si="14"/>
        <v>0</v>
      </c>
      <c r="N54" s="15">
        <f t="shared" si="11"/>
        <v>2436945</v>
      </c>
      <c r="O54" s="38">
        <f t="shared" si="9"/>
        <v>919.25499811391933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118</v>
      </c>
      <c r="M56" s="48"/>
      <c r="N56" s="48"/>
      <c r="O56" s="43">
        <v>2651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74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750470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750470</v>
      </c>
      <c r="O5" s="33">
        <f t="shared" ref="O5:O36" si="1">(N5/O$60)</f>
        <v>286.87691131498468</v>
      </c>
      <c r="P5" s="6"/>
    </row>
    <row r="6" spans="1:133">
      <c r="A6" s="12"/>
      <c r="B6" s="25">
        <v>311</v>
      </c>
      <c r="C6" s="20" t="s">
        <v>2</v>
      </c>
      <c r="D6" s="46">
        <v>428667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428667</v>
      </c>
      <c r="O6" s="47">
        <f t="shared" si="1"/>
        <v>163.86353211009174</v>
      </c>
      <c r="P6" s="9"/>
    </row>
    <row r="7" spans="1:133">
      <c r="A7" s="12"/>
      <c r="B7" s="25">
        <v>312.41000000000003</v>
      </c>
      <c r="C7" s="20" t="s">
        <v>11</v>
      </c>
      <c r="D7" s="46">
        <v>26655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26655</v>
      </c>
      <c r="O7" s="47">
        <f t="shared" si="1"/>
        <v>10.189220183486238</v>
      </c>
      <c r="P7" s="9"/>
    </row>
    <row r="8" spans="1:133">
      <c r="A8" s="12"/>
      <c r="B8" s="25">
        <v>312.42</v>
      </c>
      <c r="C8" s="20" t="s">
        <v>10</v>
      </c>
      <c r="D8" s="46">
        <v>19926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19926</v>
      </c>
      <c r="O8" s="47">
        <f t="shared" si="1"/>
        <v>7.6169724770642198</v>
      </c>
      <c r="P8" s="9"/>
    </row>
    <row r="9" spans="1:133">
      <c r="A9" s="12"/>
      <c r="B9" s="25">
        <v>312.52</v>
      </c>
      <c r="C9" s="20" t="s">
        <v>84</v>
      </c>
      <c r="D9" s="46">
        <v>18960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18960</v>
      </c>
      <c r="O9" s="47">
        <f t="shared" si="1"/>
        <v>7.2477064220183482</v>
      </c>
      <c r="P9" s="9"/>
    </row>
    <row r="10" spans="1:133">
      <c r="A10" s="12"/>
      <c r="B10" s="25">
        <v>314.10000000000002</v>
      </c>
      <c r="C10" s="20" t="s">
        <v>12</v>
      </c>
      <c r="D10" s="46">
        <v>173685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173685</v>
      </c>
      <c r="O10" s="47">
        <f t="shared" si="1"/>
        <v>66.393348623853214</v>
      </c>
      <c r="P10" s="9"/>
    </row>
    <row r="11" spans="1:133">
      <c r="A11" s="12"/>
      <c r="B11" s="25">
        <v>314.8</v>
      </c>
      <c r="C11" s="20" t="s">
        <v>15</v>
      </c>
      <c r="D11" s="46">
        <v>7331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7331</v>
      </c>
      <c r="O11" s="47">
        <f t="shared" si="1"/>
        <v>2.8023700305810397</v>
      </c>
      <c r="P11" s="9"/>
    </row>
    <row r="12" spans="1:133">
      <c r="A12" s="12"/>
      <c r="B12" s="25">
        <v>315</v>
      </c>
      <c r="C12" s="20" t="s">
        <v>85</v>
      </c>
      <c r="D12" s="46">
        <v>69710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69710</v>
      </c>
      <c r="O12" s="47">
        <f t="shared" si="1"/>
        <v>26.647553516819571</v>
      </c>
      <c r="P12" s="9"/>
    </row>
    <row r="13" spans="1:133">
      <c r="A13" s="12"/>
      <c r="B13" s="25">
        <v>316</v>
      </c>
      <c r="C13" s="20" t="s">
        <v>86</v>
      </c>
      <c r="D13" s="46">
        <v>5536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5536</v>
      </c>
      <c r="O13" s="47">
        <f t="shared" si="1"/>
        <v>2.1162079510703364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SUM(D15:D23)</f>
        <v>215097</v>
      </c>
      <c r="E14" s="32">
        <f t="shared" si="3"/>
        <v>89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2000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217186</v>
      </c>
      <c r="O14" s="45">
        <f t="shared" si="1"/>
        <v>83.022171253822634</v>
      </c>
      <c r="P14" s="10"/>
    </row>
    <row r="15" spans="1:133">
      <c r="A15" s="12"/>
      <c r="B15" s="25">
        <v>322</v>
      </c>
      <c r="C15" s="20" t="s">
        <v>0</v>
      </c>
      <c r="D15" s="46">
        <v>23603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23603</v>
      </c>
      <c r="O15" s="47">
        <f t="shared" si="1"/>
        <v>9.0225535168195723</v>
      </c>
      <c r="P15" s="9"/>
    </row>
    <row r="16" spans="1:133">
      <c r="A16" s="12"/>
      <c r="B16" s="25">
        <v>323.10000000000002</v>
      </c>
      <c r="C16" s="20" t="s">
        <v>19</v>
      </c>
      <c r="D16" s="46">
        <v>143832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143832</v>
      </c>
      <c r="O16" s="47">
        <f t="shared" si="1"/>
        <v>54.981651376146786</v>
      </c>
      <c r="P16" s="9"/>
    </row>
    <row r="17" spans="1:16">
      <c r="A17" s="12"/>
      <c r="B17" s="25">
        <v>323.7</v>
      </c>
      <c r="C17" s="20" t="s">
        <v>20</v>
      </c>
      <c r="D17" s="46">
        <v>33431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33431</v>
      </c>
      <c r="O17" s="47">
        <f t="shared" si="1"/>
        <v>12.779434250764526</v>
      </c>
      <c r="P17" s="9"/>
    </row>
    <row r="18" spans="1:16">
      <c r="A18" s="12"/>
      <c r="B18" s="25">
        <v>324.11</v>
      </c>
      <c r="C18" s="20" t="s">
        <v>21</v>
      </c>
      <c r="D18" s="46">
        <v>200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200</v>
      </c>
      <c r="O18" s="47">
        <f t="shared" si="1"/>
        <v>7.64525993883792E-2</v>
      </c>
      <c r="P18" s="9"/>
    </row>
    <row r="19" spans="1:16">
      <c r="A19" s="12"/>
      <c r="B19" s="25">
        <v>324.20999999999998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2000</v>
      </c>
      <c r="O19" s="47">
        <f t="shared" si="1"/>
        <v>0.76452599388379205</v>
      </c>
      <c r="P19" s="9"/>
    </row>
    <row r="20" spans="1:16">
      <c r="A20" s="12"/>
      <c r="B20" s="25">
        <v>324.31</v>
      </c>
      <c r="C20" s="20" t="s">
        <v>23</v>
      </c>
      <c r="D20" s="46">
        <v>550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550</v>
      </c>
      <c r="O20" s="47">
        <f t="shared" si="1"/>
        <v>0.21024464831804282</v>
      </c>
      <c r="P20" s="9"/>
    </row>
    <row r="21" spans="1:16">
      <c r="A21" s="12"/>
      <c r="B21" s="25">
        <v>324.61</v>
      </c>
      <c r="C21" s="20" t="s">
        <v>24</v>
      </c>
      <c r="D21" s="46">
        <v>200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200</v>
      </c>
      <c r="O21" s="47">
        <f t="shared" si="1"/>
        <v>7.64525993883792E-2</v>
      </c>
      <c r="P21" s="9"/>
    </row>
    <row r="22" spans="1:16">
      <c r="A22" s="12"/>
      <c r="B22" s="25">
        <v>324.70999999999998</v>
      </c>
      <c r="C22" s="20" t="s">
        <v>25</v>
      </c>
      <c r="D22" s="46">
        <v>200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200</v>
      </c>
      <c r="O22" s="47">
        <f t="shared" si="1"/>
        <v>7.64525993883792E-2</v>
      </c>
      <c r="P22" s="9"/>
    </row>
    <row r="23" spans="1:16">
      <c r="A23" s="12"/>
      <c r="B23" s="25">
        <v>329</v>
      </c>
      <c r="C23" s="20" t="s">
        <v>26</v>
      </c>
      <c r="D23" s="46">
        <v>13081</v>
      </c>
      <c r="E23" s="46">
        <v>89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13170</v>
      </c>
      <c r="O23" s="47">
        <f t="shared" si="1"/>
        <v>5.0344036697247709</v>
      </c>
      <c r="P23" s="9"/>
    </row>
    <row r="24" spans="1:16" ht="15.75">
      <c r="A24" s="29" t="s">
        <v>27</v>
      </c>
      <c r="B24" s="30"/>
      <c r="C24" s="31"/>
      <c r="D24" s="32">
        <f t="shared" ref="D24:M24" si="5">SUM(D25:D33)</f>
        <v>351233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351233</v>
      </c>
      <c r="O24" s="45">
        <f t="shared" si="1"/>
        <v>134.26337920489297</v>
      </c>
      <c r="P24" s="10"/>
    </row>
    <row r="25" spans="1:16">
      <c r="A25" s="12"/>
      <c r="B25" s="25">
        <v>331.5</v>
      </c>
      <c r="C25" s="20" t="s">
        <v>112</v>
      </c>
      <c r="D25" s="46">
        <v>114343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114343</v>
      </c>
      <c r="O25" s="47">
        <f t="shared" si="1"/>
        <v>43.709097859327215</v>
      </c>
      <c r="P25" s="9"/>
    </row>
    <row r="26" spans="1:16">
      <c r="A26" s="12"/>
      <c r="B26" s="25">
        <v>334.2</v>
      </c>
      <c r="C26" s="20" t="s">
        <v>113</v>
      </c>
      <c r="D26" s="46">
        <v>21841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21841</v>
      </c>
      <c r="O26" s="47">
        <f t="shared" si="1"/>
        <v>8.349006116207951</v>
      </c>
      <c r="P26" s="9"/>
    </row>
    <row r="27" spans="1:16">
      <c r="A27" s="12"/>
      <c r="B27" s="25">
        <v>334.39</v>
      </c>
      <c r="C27" s="20" t="s">
        <v>76</v>
      </c>
      <c r="D27" s="46">
        <v>10000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10000</v>
      </c>
      <c r="O27" s="47">
        <f t="shared" si="1"/>
        <v>3.8226299694189603</v>
      </c>
      <c r="P27" s="9"/>
    </row>
    <row r="28" spans="1:16">
      <c r="A28" s="12"/>
      <c r="B28" s="25">
        <v>335.12</v>
      </c>
      <c r="C28" s="20" t="s">
        <v>87</v>
      </c>
      <c r="D28" s="46">
        <v>89245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89245</v>
      </c>
      <c r="O28" s="47">
        <f t="shared" si="1"/>
        <v>34.115061162079513</v>
      </c>
      <c r="P28" s="9"/>
    </row>
    <row r="29" spans="1:16">
      <c r="A29" s="12"/>
      <c r="B29" s="25">
        <v>335.14</v>
      </c>
      <c r="C29" s="20" t="s">
        <v>88</v>
      </c>
      <c r="D29" s="46">
        <v>5843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5843</v>
      </c>
      <c r="O29" s="47">
        <f t="shared" si="1"/>
        <v>2.2335626911314983</v>
      </c>
      <c r="P29" s="9"/>
    </row>
    <row r="30" spans="1:16">
      <c r="A30" s="12"/>
      <c r="B30" s="25">
        <v>335.15</v>
      </c>
      <c r="C30" s="20" t="s">
        <v>89</v>
      </c>
      <c r="D30" s="46">
        <v>783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783</v>
      </c>
      <c r="O30" s="47">
        <f t="shared" si="1"/>
        <v>0.2993119266055046</v>
      </c>
      <c r="P30" s="9"/>
    </row>
    <row r="31" spans="1:16">
      <c r="A31" s="12"/>
      <c r="B31" s="25">
        <v>335.18</v>
      </c>
      <c r="C31" s="20" t="s">
        <v>90</v>
      </c>
      <c r="D31" s="46">
        <v>106990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106990</v>
      </c>
      <c r="O31" s="47">
        <f t="shared" si="1"/>
        <v>40.898318042813457</v>
      </c>
      <c r="P31" s="9"/>
    </row>
    <row r="32" spans="1:16">
      <c r="A32" s="12"/>
      <c r="B32" s="25">
        <v>335.49</v>
      </c>
      <c r="C32" s="20" t="s">
        <v>33</v>
      </c>
      <c r="D32" s="46">
        <v>946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946</v>
      </c>
      <c r="O32" s="47">
        <f t="shared" si="1"/>
        <v>0.36162079510703365</v>
      </c>
      <c r="P32" s="9"/>
    </row>
    <row r="33" spans="1:16">
      <c r="A33" s="12"/>
      <c r="B33" s="25">
        <v>338</v>
      </c>
      <c r="C33" s="20" t="s">
        <v>80</v>
      </c>
      <c r="D33" s="46">
        <v>1242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1242</v>
      </c>
      <c r="O33" s="47">
        <f t="shared" si="1"/>
        <v>0.47477064220183485</v>
      </c>
      <c r="P33" s="9"/>
    </row>
    <row r="34" spans="1:16" ht="15.75">
      <c r="A34" s="29" t="s">
        <v>39</v>
      </c>
      <c r="B34" s="30"/>
      <c r="C34" s="31"/>
      <c r="D34" s="32">
        <f t="shared" ref="D34:M34" si="7">SUM(D35:D43)</f>
        <v>335122</v>
      </c>
      <c r="E34" s="32">
        <f t="shared" si="7"/>
        <v>46200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501310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882632</v>
      </c>
      <c r="O34" s="45">
        <f t="shared" si="1"/>
        <v>337.39755351681958</v>
      </c>
      <c r="P34" s="10"/>
    </row>
    <row r="35" spans="1:16">
      <c r="A35" s="12"/>
      <c r="B35" s="25">
        <v>341.9</v>
      </c>
      <c r="C35" s="20" t="s">
        <v>91</v>
      </c>
      <c r="D35" s="46">
        <v>829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8">SUM(D35:M35)</f>
        <v>829</v>
      </c>
      <c r="O35" s="47">
        <f t="shared" si="1"/>
        <v>0.31689602446483178</v>
      </c>
      <c r="P35" s="9"/>
    </row>
    <row r="36" spans="1:16">
      <c r="A36" s="12"/>
      <c r="B36" s="25">
        <v>342.1</v>
      </c>
      <c r="C36" s="20" t="s">
        <v>92</v>
      </c>
      <c r="D36" s="46">
        <v>184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184</v>
      </c>
      <c r="O36" s="47">
        <f t="shared" si="1"/>
        <v>7.0336391437308868E-2</v>
      </c>
      <c r="P36" s="9"/>
    </row>
    <row r="37" spans="1:16">
      <c r="A37" s="12"/>
      <c r="B37" s="25">
        <v>342.9</v>
      </c>
      <c r="C37" s="20" t="s">
        <v>43</v>
      </c>
      <c r="D37" s="46">
        <v>-376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-376</v>
      </c>
      <c r="O37" s="47">
        <f t="shared" ref="O37:O58" si="9">(N37/O$60)</f>
        <v>-0.14373088685015289</v>
      </c>
      <c r="P37" s="9"/>
    </row>
    <row r="38" spans="1:16">
      <c r="A38" s="12"/>
      <c r="B38" s="25">
        <v>343.3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501310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501310</v>
      </c>
      <c r="O38" s="47">
        <f t="shared" si="9"/>
        <v>191.6322629969419</v>
      </c>
      <c r="P38" s="9"/>
    </row>
    <row r="39" spans="1:16">
      <c r="A39" s="12"/>
      <c r="B39" s="25">
        <v>343.4</v>
      </c>
      <c r="C39" s="20" t="s">
        <v>45</v>
      </c>
      <c r="D39" s="46">
        <v>252854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252854</v>
      </c>
      <c r="O39" s="47">
        <f t="shared" si="9"/>
        <v>96.65672782874617</v>
      </c>
      <c r="P39" s="9"/>
    </row>
    <row r="40" spans="1:16">
      <c r="A40" s="12"/>
      <c r="B40" s="25">
        <v>343.9</v>
      </c>
      <c r="C40" s="20" t="s">
        <v>46</v>
      </c>
      <c r="D40" s="46">
        <v>0</v>
      </c>
      <c r="E40" s="46">
        <v>46200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46200</v>
      </c>
      <c r="O40" s="47">
        <f t="shared" si="9"/>
        <v>17.660550458715598</v>
      </c>
      <c r="P40" s="9"/>
    </row>
    <row r="41" spans="1:16">
      <c r="A41" s="12"/>
      <c r="B41" s="25">
        <v>346.4</v>
      </c>
      <c r="C41" s="20" t="s">
        <v>93</v>
      </c>
      <c r="D41" s="46">
        <v>35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35</v>
      </c>
      <c r="O41" s="47">
        <f t="shared" si="9"/>
        <v>1.3379204892966361E-2</v>
      </c>
      <c r="P41" s="9"/>
    </row>
    <row r="42" spans="1:16">
      <c r="A42" s="12"/>
      <c r="B42" s="25">
        <v>347.2</v>
      </c>
      <c r="C42" s="20" t="s">
        <v>81</v>
      </c>
      <c r="D42" s="46">
        <v>980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980</v>
      </c>
      <c r="O42" s="47">
        <f t="shared" si="9"/>
        <v>0.37461773700305812</v>
      </c>
      <c r="P42" s="9"/>
    </row>
    <row r="43" spans="1:16">
      <c r="A43" s="12"/>
      <c r="B43" s="25">
        <v>347.9</v>
      </c>
      <c r="C43" s="20" t="s">
        <v>47</v>
      </c>
      <c r="D43" s="46">
        <v>80616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80616</v>
      </c>
      <c r="O43" s="47">
        <f t="shared" si="9"/>
        <v>30.816513761467888</v>
      </c>
      <c r="P43" s="9"/>
    </row>
    <row r="44" spans="1:16" ht="15.75">
      <c r="A44" s="29" t="s">
        <v>40</v>
      </c>
      <c r="B44" s="30"/>
      <c r="C44" s="31"/>
      <c r="D44" s="32">
        <f t="shared" ref="D44:M44" si="10">SUM(D45:D47)</f>
        <v>15997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49" si="11">SUM(D44:M44)</f>
        <v>15997</v>
      </c>
      <c r="O44" s="45">
        <f t="shared" si="9"/>
        <v>6.1150611620795106</v>
      </c>
      <c r="P44" s="10"/>
    </row>
    <row r="45" spans="1:16">
      <c r="A45" s="13"/>
      <c r="B45" s="39">
        <v>351.9</v>
      </c>
      <c r="C45" s="21" t="s">
        <v>94</v>
      </c>
      <c r="D45" s="46">
        <v>13298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13298</v>
      </c>
      <c r="O45" s="47">
        <f t="shared" si="9"/>
        <v>5.083333333333333</v>
      </c>
      <c r="P45" s="9"/>
    </row>
    <row r="46" spans="1:16">
      <c r="A46" s="13"/>
      <c r="B46" s="39">
        <v>354</v>
      </c>
      <c r="C46" s="21" t="s">
        <v>50</v>
      </c>
      <c r="D46" s="46">
        <v>1752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1752</v>
      </c>
      <c r="O46" s="47">
        <f t="shared" si="9"/>
        <v>0.66972477064220182</v>
      </c>
      <c r="P46" s="9"/>
    </row>
    <row r="47" spans="1:16">
      <c r="A47" s="13"/>
      <c r="B47" s="39">
        <v>359</v>
      </c>
      <c r="C47" s="21" t="s">
        <v>114</v>
      </c>
      <c r="D47" s="46">
        <v>947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947</v>
      </c>
      <c r="O47" s="47">
        <f t="shared" si="9"/>
        <v>0.36200305810397554</v>
      </c>
      <c r="P47" s="9"/>
    </row>
    <row r="48" spans="1:16" ht="15.75">
      <c r="A48" s="29" t="s">
        <v>3</v>
      </c>
      <c r="B48" s="30"/>
      <c r="C48" s="31"/>
      <c r="D48" s="32">
        <f t="shared" ref="D48:M48" si="12">SUM(D49:D55)</f>
        <v>66589</v>
      </c>
      <c r="E48" s="32">
        <f t="shared" si="12"/>
        <v>0</v>
      </c>
      <c r="F48" s="32">
        <f t="shared" si="12"/>
        <v>0</v>
      </c>
      <c r="G48" s="32">
        <f t="shared" si="12"/>
        <v>0</v>
      </c>
      <c r="H48" s="32">
        <f t="shared" si="12"/>
        <v>560</v>
      </c>
      <c r="I48" s="32">
        <f t="shared" si="12"/>
        <v>0</v>
      </c>
      <c r="J48" s="32">
        <f t="shared" si="12"/>
        <v>0</v>
      </c>
      <c r="K48" s="32">
        <f t="shared" si="12"/>
        <v>124026</v>
      </c>
      <c r="L48" s="32">
        <f t="shared" si="12"/>
        <v>0</v>
      </c>
      <c r="M48" s="32">
        <f t="shared" si="12"/>
        <v>0</v>
      </c>
      <c r="N48" s="32">
        <f t="shared" si="11"/>
        <v>191175</v>
      </c>
      <c r="O48" s="45">
        <f t="shared" si="9"/>
        <v>73.079128440366972</v>
      </c>
      <c r="P48" s="10"/>
    </row>
    <row r="49" spans="1:119">
      <c r="A49" s="12"/>
      <c r="B49" s="25">
        <v>361.1</v>
      </c>
      <c r="C49" s="20" t="s">
        <v>53</v>
      </c>
      <c r="D49" s="46">
        <v>1892</v>
      </c>
      <c r="E49" s="46">
        <v>0</v>
      </c>
      <c r="F49" s="46">
        <v>0</v>
      </c>
      <c r="G49" s="46">
        <v>0</v>
      </c>
      <c r="H49" s="46">
        <v>560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2452</v>
      </c>
      <c r="O49" s="47">
        <f t="shared" si="9"/>
        <v>0.93730886850152906</v>
      </c>
      <c r="P49" s="9"/>
    </row>
    <row r="50" spans="1:119">
      <c r="A50" s="12"/>
      <c r="B50" s="25">
        <v>361.3</v>
      </c>
      <c r="C50" s="20" t="s">
        <v>54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85465</v>
      </c>
      <c r="L50" s="46">
        <v>0</v>
      </c>
      <c r="M50" s="46">
        <v>0</v>
      </c>
      <c r="N50" s="46">
        <f t="shared" ref="N50:N55" si="13">SUM(D50:M50)</f>
        <v>85465</v>
      </c>
      <c r="O50" s="47">
        <f t="shared" si="9"/>
        <v>32.670107033639141</v>
      </c>
      <c r="P50" s="9"/>
    </row>
    <row r="51" spans="1:119">
      <c r="A51" s="12"/>
      <c r="B51" s="25">
        <v>362</v>
      </c>
      <c r="C51" s="20" t="s">
        <v>55</v>
      </c>
      <c r="D51" s="46">
        <v>6965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6965</v>
      </c>
      <c r="O51" s="47">
        <f t="shared" si="9"/>
        <v>2.662461773700306</v>
      </c>
      <c r="P51" s="9"/>
    </row>
    <row r="52" spans="1:119">
      <c r="A52" s="12"/>
      <c r="B52" s="25">
        <v>364</v>
      </c>
      <c r="C52" s="20" t="s">
        <v>115</v>
      </c>
      <c r="D52" s="46">
        <v>1650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1650</v>
      </c>
      <c r="O52" s="47">
        <f t="shared" si="9"/>
        <v>0.63073394495412849</v>
      </c>
      <c r="P52" s="9"/>
    </row>
    <row r="53" spans="1:119">
      <c r="A53" s="12"/>
      <c r="B53" s="25">
        <v>366</v>
      </c>
      <c r="C53" s="20" t="s">
        <v>57</v>
      </c>
      <c r="D53" s="46">
        <v>13658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13658</v>
      </c>
      <c r="O53" s="47">
        <f t="shared" si="9"/>
        <v>5.2209480122324159</v>
      </c>
      <c r="P53" s="9"/>
    </row>
    <row r="54" spans="1:119">
      <c r="A54" s="12"/>
      <c r="B54" s="25">
        <v>368</v>
      </c>
      <c r="C54" s="20" t="s">
        <v>58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38561</v>
      </c>
      <c r="L54" s="46">
        <v>0</v>
      </c>
      <c r="M54" s="46">
        <v>0</v>
      </c>
      <c r="N54" s="46">
        <f t="shared" si="13"/>
        <v>38561</v>
      </c>
      <c r="O54" s="47">
        <f t="shared" si="9"/>
        <v>14.740443425076453</v>
      </c>
      <c r="P54" s="9"/>
    </row>
    <row r="55" spans="1:119">
      <c r="A55" s="12"/>
      <c r="B55" s="25">
        <v>369.9</v>
      </c>
      <c r="C55" s="20" t="s">
        <v>59</v>
      </c>
      <c r="D55" s="46">
        <v>42424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42424</v>
      </c>
      <c r="O55" s="47">
        <f t="shared" si="9"/>
        <v>16.217125382262996</v>
      </c>
      <c r="P55" s="9"/>
    </row>
    <row r="56" spans="1:119" ht="15.75">
      <c r="A56" s="29" t="s">
        <v>41</v>
      </c>
      <c r="B56" s="30"/>
      <c r="C56" s="31"/>
      <c r="D56" s="32">
        <f t="shared" ref="D56:M56" si="14">SUM(D57:D57)</f>
        <v>10340</v>
      </c>
      <c r="E56" s="32">
        <f t="shared" si="14"/>
        <v>0</v>
      </c>
      <c r="F56" s="32">
        <f t="shared" si="14"/>
        <v>0</v>
      </c>
      <c r="G56" s="32">
        <f t="shared" si="14"/>
        <v>0</v>
      </c>
      <c r="H56" s="32">
        <f t="shared" si="14"/>
        <v>0</v>
      </c>
      <c r="I56" s="32">
        <f t="shared" si="14"/>
        <v>0</v>
      </c>
      <c r="J56" s="32">
        <f t="shared" si="14"/>
        <v>0</v>
      </c>
      <c r="K56" s="32">
        <f t="shared" si="14"/>
        <v>0</v>
      </c>
      <c r="L56" s="32">
        <f t="shared" si="14"/>
        <v>0</v>
      </c>
      <c r="M56" s="32">
        <f t="shared" si="14"/>
        <v>0</v>
      </c>
      <c r="N56" s="32">
        <f>SUM(D56:M56)</f>
        <v>10340</v>
      </c>
      <c r="O56" s="45">
        <f t="shared" si="9"/>
        <v>3.952599388379205</v>
      </c>
      <c r="P56" s="9"/>
    </row>
    <row r="57" spans="1:119" ht="15.75" thickBot="1">
      <c r="A57" s="12"/>
      <c r="B57" s="25">
        <v>381</v>
      </c>
      <c r="C57" s="20" t="s">
        <v>60</v>
      </c>
      <c r="D57" s="46">
        <v>10340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10340</v>
      </c>
      <c r="O57" s="47">
        <f t="shared" si="9"/>
        <v>3.952599388379205</v>
      </c>
      <c r="P57" s="9"/>
    </row>
    <row r="58" spans="1:119" ht="16.5" thickBot="1">
      <c r="A58" s="14" t="s">
        <v>48</v>
      </c>
      <c r="B58" s="23"/>
      <c r="C58" s="22"/>
      <c r="D58" s="15">
        <f t="shared" ref="D58:M58" si="15">SUM(D5,D14,D24,D34,D44,D48,D56)</f>
        <v>1744848</v>
      </c>
      <c r="E58" s="15">
        <f t="shared" si="15"/>
        <v>46289</v>
      </c>
      <c r="F58" s="15">
        <f t="shared" si="15"/>
        <v>0</v>
      </c>
      <c r="G58" s="15">
        <f t="shared" si="15"/>
        <v>0</v>
      </c>
      <c r="H58" s="15">
        <f t="shared" si="15"/>
        <v>560</v>
      </c>
      <c r="I58" s="15">
        <f t="shared" si="15"/>
        <v>503310</v>
      </c>
      <c r="J58" s="15">
        <f t="shared" si="15"/>
        <v>0</v>
      </c>
      <c r="K58" s="15">
        <f t="shared" si="15"/>
        <v>124026</v>
      </c>
      <c r="L58" s="15">
        <f t="shared" si="15"/>
        <v>0</v>
      </c>
      <c r="M58" s="15">
        <f t="shared" si="15"/>
        <v>0</v>
      </c>
      <c r="N58" s="15">
        <f>SUM(D58:M58)</f>
        <v>2419033</v>
      </c>
      <c r="O58" s="38">
        <f t="shared" si="9"/>
        <v>924.70680428134551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116</v>
      </c>
      <c r="M60" s="48"/>
      <c r="N60" s="48"/>
      <c r="O60" s="43">
        <v>2616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74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2023-05-19T20:16:55Z</cp:lastPrinted>
  <dcterms:created xsi:type="dcterms:W3CDTF">2000-08-31T21:26:31Z</dcterms:created>
  <dcterms:modified xsi:type="dcterms:W3CDTF">2023-05-19T20:16:58Z</dcterms:modified>
</cp:coreProperties>
</file>