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'2007'!$A$1:$O$41</definedName>
    <definedName name="_xlnm.Print_Area" localSheetId="13">'2008'!$A$1:$O$43</definedName>
    <definedName name="_xlnm.Print_Area" localSheetId="12">'2009'!$A$1:$O$35</definedName>
    <definedName name="_xlnm.Print_Area" localSheetId="11">'2010'!$A$1:$O$40</definedName>
    <definedName name="_xlnm.Print_Area" localSheetId="10">'2011'!$A$1:$O$42</definedName>
    <definedName name="_xlnm.Print_Area" localSheetId="9">'2012'!$A$1:$O$40</definedName>
    <definedName name="_xlnm.Print_Area" localSheetId="8">'2013'!$A$1:$O$39</definedName>
    <definedName name="_xlnm.Print_Area" localSheetId="7">'2014'!$A$1:$O$39</definedName>
    <definedName name="_xlnm.Print_Area" localSheetId="6">'2015'!$A$1:$O$39</definedName>
    <definedName name="_xlnm.Print_Area" localSheetId="5">'2016'!$A$1:$O$39</definedName>
    <definedName name="_xlnm.Print_Area" localSheetId="4">'2017'!$A$1:$O$39</definedName>
    <definedName name="_xlnm.Print_Area" localSheetId="3">'2018'!$A$1:$O$38</definedName>
    <definedName name="_xlnm.Print_Area" localSheetId="2">'2019'!$A$1:$O$42</definedName>
    <definedName name="_xlnm.Print_Area" localSheetId="1">'2020'!$A$1:$O$42</definedName>
    <definedName name="_xlnm.Print_Area" localSheetId="0">'2021'!$A$1:$P$41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7" i="47" l="1"/>
  <c r="F37" i="47"/>
  <c r="G37" i="47"/>
  <c r="H37" i="47"/>
  <c r="I37" i="47"/>
  <c r="J37" i="47"/>
  <c r="K37" i="47"/>
  <c r="L37" i="47"/>
  <c r="M37" i="47"/>
  <c r="N37" i="47"/>
  <c r="D37" i="47"/>
  <c r="O36" i="47"/>
  <c r="P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8" i="46"/>
  <c r="F38" i="46"/>
  <c r="G38" i="46"/>
  <c r="H38" i="46"/>
  <c r="I38" i="46"/>
  <c r="J38" i="46"/>
  <c r="K38" i="46"/>
  <c r="L38" i="46"/>
  <c r="M38" i="46"/>
  <c r="D38" i="46"/>
  <c r="N37" i="46"/>
  <c r="O37" i="46"/>
  <c r="N36" i="46"/>
  <c r="O36" i="46"/>
  <c r="M35" i="46"/>
  <c r="L35" i="46"/>
  <c r="K35" i="46"/>
  <c r="J35" i="46"/>
  <c r="I35" i="46"/>
  <c r="H35" i="46"/>
  <c r="G35" i="46"/>
  <c r="F35" i="46"/>
  <c r="E35" i="46"/>
  <c r="D35" i="46"/>
  <c r="N34" i="46"/>
  <c r="O34" i="46"/>
  <c r="N33" i="46"/>
  <c r="O33" i="46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8" i="45"/>
  <c r="F38" i="45"/>
  <c r="G38" i="45"/>
  <c r="H38" i="45"/>
  <c r="I38" i="45"/>
  <c r="J38" i="45"/>
  <c r="K38" i="45"/>
  <c r="L38" i="45"/>
  <c r="M38" i="45"/>
  <c r="D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4" i="44"/>
  <c r="F34" i="44"/>
  <c r="G34" i="44"/>
  <c r="H34" i="44"/>
  <c r="I34" i="44"/>
  <c r="J34" i="44"/>
  <c r="K34" i="44"/>
  <c r="L34" i="44"/>
  <c r="M34" i="44"/>
  <c r="N34" i="44"/>
  <c r="D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5" i="43"/>
  <c r="F35" i="43"/>
  <c r="G35" i="43"/>
  <c r="H35" i="43"/>
  <c r="I35" i="43"/>
  <c r="J35" i="43"/>
  <c r="K35" i="43"/>
  <c r="L35" i="43"/>
  <c r="M35" i="43"/>
  <c r="D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5" i="42"/>
  <c r="F35" i="42"/>
  <c r="G35" i="42"/>
  <c r="H35" i="42"/>
  <c r="I35" i="42"/>
  <c r="J35" i="42"/>
  <c r="K35" i="42"/>
  <c r="L35" i="42"/>
  <c r="M35" i="42"/>
  <c r="D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7" i="41"/>
  <c r="F37" i="41"/>
  <c r="G37" i="41"/>
  <c r="H37" i="41"/>
  <c r="I37" i="41"/>
  <c r="J37" i="41"/>
  <c r="K37" i="41"/>
  <c r="L37" i="41"/>
  <c r="M37" i="41"/>
  <c r="D37" i="4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5" i="40"/>
  <c r="F35" i="40"/>
  <c r="G35" i="40"/>
  <c r="H35" i="40"/>
  <c r="I35" i="40"/>
  <c r="J35" i="40"/>
  <c r="K35" i="40"/>
  <c r="L35" i="40"/>
  <c r="M35" i="40"/>
  <c r="D35" i="40"/>
  <c r="D5" i="38"/>
  <c r="E5" i="38"/>
  <c r="F5" i="38"/>
  <c r="G5" i="38"/>
  <c r="H5" i="38"/>
  <c r="I5" i="38"/>
  <c r="J5" i="38"/>
  <c r="K5" i="38"/>
  <c r="L5" i="38"/>
  <c r="M5" i="38"/>
  <c r="N5" i="38"/>
  <c r="O5" i="38"/>
  <c r="N6" i="38"/>
  <c r="O6" i="38"/>
  <c r="N7" i="38"/>
  <c r="O7" i="38"/>
  <c r="N8" i="38"/>
  <c r="O8" i="38"/>
  <c r="N9" i="38"/>
  <c r="O9" i="38"/>
  <c r="N10" i="38"/>
  <c r="O10" i="38"/>
  <c r="N11" i="38"/>
  <c r="O11" i="38"/>
  <c r="N12" i="38"/>
  <c r="O12" i="38"/>
  <c r="N13" i="38"/>
  <c r="O13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N15" i="38"/>
  <c r="O15" i="38"/>
  <c r="N16" i="38"/>
  <c r="O16" i="38"/>
  <c r="N17" i="38"/>
  <c r="O17" i="38"/>
  <c r="N18" i="38"/>
  <c r="O18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N20" i="38"/>
  <c r="O20" i="38"/>
  <c r="N21" i="38"/>
  <c r="O21" i="38"/>
  <c r="N22" i="38"/>
  <c r="O22" i="38"/>
  <c r="N23" i="38"/>
  <c r="O23" i="38"/>
  <c r="N24" i="38"/>
  <c r="O24" i="38"/>
  <c r="N25" i="38"/>
  <c r="O25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N27" i="38"/>
  <c r="O27" i="38"/>
  <c r="N28" i="38"/>
  <c r="O28" i="38"/>
  <c r="N29" i="38"/>
  <c r="O29" i="38"/>
  <c r="N30" i="38"/>
  <c r="O30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N32" i="38"/>
  <c r="O32" i="38"/>
  <c r="N33" i="38"/>
  <c r="O33" i="38"/>
  <c r="N34" i="38"/>
  <c r="O34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N36" i="38"/>
  <c r="O36" i="38"/>
  <c r="N37" i="38"/>
  <c r="O37" i="38"/>
  <c r="N38" i="38"/>
  <c r="O38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D5" i="33"/>
  <c r="E5" i="33"/>
  <c r="F5" i="33"/>
  <c r="G5" i="33"/>
  <c r="H5" i="33"/>
  <c r="I5" i="33"/>
  <c r="J5" i="33"/>
  <c r="K5" i="33"/>
  <c r="L5" i="33"/>
  <c r="M5" i="33"/>
  <c r="N5" i="33"/>
  <c r="O5" i="33"/>
  <c r="N6" i="33"/>
  <c r="O6" i="33"/>
  <c r="N7" i="33"/>
  <c r="O7" i="33"/>
  <c r="N8" i="33"/>
  <c r="O8" i="33"/>
  <c r="N9" i="33"/>
  <c r="O9" i="33"/>
  <c r="N10" i="33"/>
  <c r="O10" i="33"/>
  <c r="N11" i="33"/>
  <c r="O11" i="33"/>
  <c r="N12" i="33"/>
  <c r="O12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N14" i="33"/>
  <c r="O14" i="33"/>
  <c r="N15" i="33"/>
  <c r="O15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N23" i="33"/>
  <c r="O23" i="33"/>
  <c r="N24" i="33"/>
  <c r="O24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N26" i="33"/>
  <c r="O26" i="33"/>
  <c r="N27" i="33"/>
  <c r="O27" i="33"/>
  <c r="N28" i="33"/>
  <c r="O28" i="33"/>
  <c r="D29" i="33"/>
  <c r="E29" i="33"/>
  <c r="F29" i="33"/>
  <c r="G29" i="33"/>
  <c r="H29" i="33"/>
  <c r="I29" i="33"/>
  <c r="J29" i="33"/>
  <c r="K29" i="33"/>
  <c r="L29" i="33"/>
  <c r="M29" i="33"/>
  <c r="N29" i="33"/>
  <c r="O29" i="33"/>
  <c r="N30" i="33"/>
  <c r="O30" i="33"/>
  <c r="D31" i="33"/>
  <c r="E31" i="33"/>
  <c r="F31" i="33"/>
  <c r="G31" i="33"/>
  <c r="H31" i="33"/>
  <c r="I31" i="33"/>
  <c r="J31" i="33"/>
  <c r="K31" i="33"/>
  <c r="L31" i="33"/>
  <c r="M31" i="33"/>
  <c r="N31" i="33"/>
  <c r="O31" i="33"/>
  <c r="D5" i="34"/>
  <c r="E5" i="34"/>
  <c r="F5" i="34"/>
  <c r="G5" i="34"/>
  <c r="H5" i="34"/>
  <c r="I5" i="34"/>
  <c r="J5" i="34"/>
  <c r="K5" i="34"/>
  <c r="L5" i="34"/>
  <c r="M5" i="34"/>
  <c r="N5" i="34"/>
  <c r="O5" i="34"/>
  <c r="N6" i="34"/>
  <c r="O6" i="34"/>
  <c r="N7" i="34"/>
  <c r="O7" i="34"/>
  <c r="N8" i="34"/>
  <c r="O8" i="34"/>
  <c r="N9" i="34"/>
  <c r="O9" i="34"/>
  <c r="N10" i="34"/>
  <c r="O10" i="34"/>
  <c r="N11" i="34"/>
  <c r="O11" i="34"/>
  <c r="N12" i="34"/>
  <c r="O12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N14" i="34"/>
  <c r="O14" i="34"/>
  <c r="N15" i="34"/>
  <c r="O15" i="34"/>
  <c r="N16" i="34"/>
  <c r="O16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N18" i="34"/>
  <c r="O18" i="34"/>
  <c r="N19" i="34"/>
  <c r="O19" i="34"/>
  <c r="N20" i="34"/>
  <c r="O20" i="34"/>
  <c r="N21" i="34"/>
  <c r="O21" i="34"/>
  <c r="N22" i="34"/>
  <c r="O22" i="34"/>
  <c r="N23" i="34"/>
  <c r="O23" i="34"/>
  <c r="N24" i="34"/>
  <c r="O24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N26" i="34"/>
  <c r="O26" i="34"/>
  <c r="N27" i="34"/>
  <c r="O27" i="34"/>
  <c r="N28" i="34"/>
  <c r="O28" i="34"/>
  <c r="D29" i="34"/>
  <c r="E29" i="34"/>
  <c r="F29" i="34"/>
  <c r="G29" i="34"/>
  <c r="H29" i="34"/>
  <c r="I29" i="34"/>
  <c r="J29" i="34"/>
  <c r="K29" i="34"/>
  <c r="L29" i="34"/>
  <c r="M29" i="34"/>
  <c r="N29" i="34"/>
  <c r="O29" i="34"/>
  <c r="N30" i="34"/>
  <c r="O30" i="34"/>
  <c r="N31" i="34"/>
  <c r="O31" i="34"/>
  <c r="N32" i="34"/>
  <c r="O32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N34" i="34"/>
  <c r="O34" i="34"/>
  <c r="N35" i="34"/>
  <c r="O35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D5" i="35"/>
  <c r="E5" i="35"/>
  <c r="F5" i="35"/>
  <c r="G5" i="35"/>
  <c r="H5" i="35"/>
  <c r="I5" i="35"/>
  <c r="J5" i="35"/>
  <c r="K5" i="35"/>
  <c r="L5" i="35"/>
  <c r="M5" i="35"/>
  <c r="N5" i="35"/>
  <c r="O5" i="35"/>
  <c r="N6" i="35"/>
  <c r="O6" i="35"/>
  <c r="N7" i="35"/>
  <c r="O7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D15" i="35"/>
  <c r="E15" i="35"/>
  <c r="F15" i="35"/>
  <c r="G15" i="35"/>
  <c r="H15" i="35"/>
  <c r="I15" i="35"/>
  <c r="J15" i="35"/>
  <c r="K15" i="35"/>
  <c r="L15" i="35"/>
  <c r="M15" i="35"/>
  <c r="N15" i="35"/>
  <c r="O15" i="35"/>
  <c r="N16" i="35"/>
  <c r="O16" i="35"/>
  <c r="N17" i="35"/>
  <c r="O17" i="35"/>
  <c r="N18" i="35"/>
  <c r="O18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N20" i="35"/>
  <c r="O20" i="35"/>
  <c r="N21" i="35"/>
  <c r="O21" i="35"/>
  <c r="N22" i="35"/>
  <c r="O22" i="35"/>
  <c r="N23" i="35"/>
  <c r="O23" i="35"/>
  <c r="N24" i="35"/>
  <c r="O24" i="35"/>
  <c r="N25" i="35"/>
  <c r="O25" i="35"/>
  <c r="N26" i="35"/>
  <c r="O26" i="35"/>
  <c r="D27" i="35"/>
  <c r="E27" i="35"/>
  <c r="F27" i="35"/>
  <c r="G27" i="35"/>
  <c r="H27" i="35"/>
  <c r="I27" i="35"/>
  <c r="J27" i="35"/>
  <c r="K27" i="35"/>
  <c r="L27" i="35"/>
  <c r="M27" i="35"/>
  <c r="N27" i="35"/>
  <c r="O27" i="35"/>
  <c r="N28" i="35"/>
  <c r="O28" i="35"/>
  <c r="N29" i="35"/>
  <c r="O29" i="35"/>
  <c r="N30" i="35"/>
  <c r="O30" i="35"/>
  <c r="D31" i="35"/>
  <c r="E31" i="35"/>
  <c r="F31" i="35"/>
  <c r="G31" i="35"/>
  <c r="H31" i="35"/>
  <c r="I31" i="35"/>
  <c r="J31" i="35"/>
  <c r="K31" i="35"/>
  <c r="L31" i="35"/>
  <c r="M31" i="35"/>
  <c r="N31" i="35"/>
  <c r="O31" i="35"/>
  <c r="N32" i="35"/>
  <c r="O32" i="35"/>
  <c r="N33" i="35"/>
  <c r="O33" i="35"/>
  <c r="N34" i="35"/>
  <c r="O34" i="35"/>
  <c r="N35" i="35"/>
  <c r="O35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N37" i="35"/>
  <c r="O37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D5" i="36"/>
  <c r="E5" i="36"/>
  <c r="F5" i="36"/>
  <c r="G5" i="36"/>
  <c r="H5" i="36"/>
  <c r="I5" i="36"/>
  <c r="J5" i="36"/>
  <c r="K5" i="36"/>
  <c r="L5" i="36"/>
  <c r="M5" i="36"/>
  <c r="N5" i="36"/>
  <c r="O5" i="36"/>
  <c r="N6" i="36"/>
  <c r="O6" i="36"/>
  <c r="N7" i="36"/>
  <c r="O7" i="36"/>
  <c r="N8" i="36"/>
  <c r="O8" i="36"/>
  <c r="N9" i="36"/>
  <c r="O9" i="36"/>
  <c r="N10" i="36"/>
  <c r="O10" i="36"/>
  <c r="N11" i="36"/>
  <c r="O11" i="36"/>
  <c r="N12" i="36"/>
  <c r="O12" i="36"/>
  <c r="N13" i="36"/>
  <c r="O13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N15" i="36"/>
  <c r="O15" i="36"/>
  <c r="N16" i="36"/>
  <c r="O16" i="36"/>
  <c r="N17" i="36"/>
  <c r="O17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N19" i="36"/>
  <c r="O19" i="36"/>
  <c r="N20" i="36"/>
  <c r="O20" i="36"/>
  <c r="N21" i="36"/>
  <c r="O21" i="36"/>
  <c r="N22" i="36"/>
  <c r="O22" i="36"/>
  <c r="N23" i="36"/>
  <c r="O23" i="36"/>
  <c r="N24" i="36"/>
  <c r="O24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N26" i="36"/>
  <c r="O26" i="36"/>
  <c r="N27" i="36"/>
  <c r="O27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N29" i="36"/>
  <c r="O29" i="36"/>
  <c r="N30" i="36"/>
  <c r="O30" i="36"/>
  <c r="N31" i="36"/>
  <c r="O31" i="36"/>
  <c r="N32" i="36"/>
  <c r="O32" i="36"/>
  <c r="N33" i="36"/>
  <c r="O33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N35" i="36"/>
  <c r="O35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D5" i="37"/>
  <c r="E5" i="37"/>
  <c r="F5" i="37"/>
  <c r="G5" i="37"/>
  <c r="H5" i="37"/>
  <c r="I5" i="37"/>
  <c r="J5" i="37"/>
  <c r="K5" i="37"/>
  <c r="L5" i="37"/>
  <c r="M5" i="37"/>
  <c r="N5" i="37"/>
  <c r="O5" i="37"/>
  <c r="N6" i="37"/>
  <c r="O6" i="37"/>
  <c r="N7" i="37"/>
  <c r="O7" i="37"/>
  <c r="N8" i="37"/>
  <c r="O8" i="37"/>
  <c r="N9" i="37"/>
  <c r="O9" i="37"/>
  <c r="N10" i="37"/>
  <c r="O10" i="37"/>
  <c r="N11" i="37"/>
  <c r="O11" i="37"/>
  <c r="N12" i="37"/>
  <c r="O12" i="37"/>
  <c r="N13" i="37"/>
  <c r="O13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N15" i="37"/>
  <c r="O15" i="37"/>
  <c r="N16" i="37"/>
  <c r="O16" i="37"/>
  <c r="N17" i="37"/>
  <c r="O17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N19" i="37"/>
  <c r="O19" i="37"/>
  <c r="N20" i="37"/>
  <c r="O20" i="37"/>
  <c r="N21" i="37"/>
  <c r="O21" i="37"/>
  <c r="N22" i="37"/>
  <c r="O22" i="37"/>
  <c r="N23" i="37"/>
  <c r="O23" i="37"/>
  <c r="N24" i="37"/>
  <c r="O24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N26" i="37"/>
  <c r="O26" i="37"/>
  <c r="N27" i="37"/>
  <c r="O27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N29" i="37"/>
  <c r="O29" i="37"/>
  <c r="N30" i="37"/>
  <c r="O30" i="37"/>
  <c r="N31" i="37"/>
  <c r="O31" i="37"/>
  <c r="N32" i="37"/>
  <c r="O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N34" i="37"/>
  <c r="O34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D5" i="39"/>
  <c r="E5" i="39"/>
  <c r="F5" i="39"/>
  <c r="G5" i="39"/>
  <c r="H5" i="39"/>
  <c r="I5" i="39"/>
  <c r="J5" i="39"/>
  <c r="K5" i="39"/>
  <c r="L5" i="39"/>
  <c r="M5" i="39"/>
  <c r="N5" i="39"/>
  <c r="O5" i="39"/>
  <c r="N6" i="39"/>
  <c r="O6" i="39"/>
  <c r="N7" i="39"/>
  <c r="O7" i="39"/>
  <c r="N8" i="39"/>
  <c r="O8" i="39"/>
  <c r="N9" i="39"/>
  <c r="O9" i="39"/>
  <c r="N10" i="39"/>
  <c r="O10" i="39"/>
  <c r="N11" i="39"/>
  <c r="O11" i="39"/>
  <c r="N12" i="39"/>
  <c r="O12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N14" i="39"/>
  <c r="O14" i="39"/>
  <c r="N15" i="39"/>
  <c r="O15" i="39"/>
  <c r="N16" i="39"/>
  <c r="O16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N18" i="39"/>
  <c r="O18" i="39"/>
  <c r="N19" i="39"/>
  <c r="O19" i="39"/>
  <c r="N20" i="39"/>
  <c r="O20" i="39"/>
  <c r="N21" i="39"/>
  <c r="O21" i="39"/>
  <c r="N22" i="39"/>
  <c r="O22" i="39"/>
  <c r="N23" i="39"/>
  <c r="O23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N25" i="39"/>
  <c r="O25" i="39"/>
  <c r="N26" i="39"/>
  <c r="O26" i="39"/>
  <c r="N27" i="39"/>
  <c r="O27" i="39"/>
  <c r="D28" i="39"/>
  <c r="E28" i="39"/>
  <c r="F28" i="39"/>
  <c r="G28" i="39"/>
  <c r="H28" i="39"/>
  <c r="I28" i="39"/>
  <c r="J28" i="39"/>
  <c r="K28" i="39"/>
  <c r="L28" i="39"/>
  <c r="M28" i="39"/>
  <c r="N28" i="39"/>
  <c r="O28" i="39"/>
  <c r="N29" i="39"/>
  <c r="O29" i="39"/>
  <c r="N30" i="39"/>
  <c r="O30" i="39"/>
  <c r="N31" i="39"/>
  <c r="O31" i="39"/>
  <c r="N32" i="39"/>
  <c r="O32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N34" i="39"/>
  <c r="O34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D5" i="40"/>
  <c r="E5" i="40"/>
  <c r="F5" i="40"/>
  <c r="G5" i="40"/>
  <c r="H5" i="40"/>
  <c r="I5" i="40"/>
  <c r="J5" i="40"/>
  <c r="K5" i="40"/>
  <c r="L5" i="40"/>
  <c r="M5" i="40"/>
  <c r="N6" i="40"/>
  <c r="O6" i="40"/>
  <c r="N7" i="40"/>
  <c r="O7" i="40"/>
  <c r="N8" i="40"/>
  <c r="O8" i="40"/>
  <c r="N9" i="40"/>
  <c r="O9" i="40"/>
  <c r="N10" i="40"/>
  <c r="O10" i="40"/>
  <c r="N11" i="40"/>
  <c r="O11" i="40"/>
  <c r="N12" i="40"/>
  <c r="O12" i="40"/>
  <c r="D13" i="40"/>
  <c r="E13" i="40"/>
  <c r="F13" i="40"/>
  <c r="G13" i="40"/>
  <c r="H13" i="40"/>
  <c r="I13" i="40"/>
  <c r="J13" i="40"/>
  <c r="K13" i="40"/>
  <c r="L13" i="40"/>
  <c r="M13" i="40"/>
  <c r="N14" i="40"/>
  <c r="O14" i="40"/>
  <c r="N15" i="40"/>
  <c r="O15" i="40"/>
  <c r="N16" i="40"/>
  <c r="O16" i="40"/>
  <c r="D17" i="40"/>
  <c r="E17" i="40"/>
  <c r="F17" i="40"/>
  <c r="G17" i="40"/>
  <c r="H17" i="40"/>
  <c r="I17" i="40"/>
  <c r="J17" i="40"/>
  <c r="K17" i="40"/>
  <c r="L17" i="40"/>
  <c r="M17" i="40"/>
  <c r="N18" i="40"/>
  <c r="O18" i="40"/>
  <c r="N19" i="40"/>
  <c r="O19" i="40"/>
  <c r="N20" i="40"/>
  <c r="O20" i="40"/>
  <c r="N21" i="40"/>
  <c r="O21" i="40"/>
  <c r="N22" i="40"/>
  <c r="O22" i="40"/>
  <c r="N23" i="40"/>
  <c r="O23" i="40"/>
  <c r="D24" i="40"/>
  <c r="E24" i="40"/>
  <c r="F24" i="40"/>
  <c r="G24" i="40"/>
  <c r="H24" i="40"/>
  <c r="I24" i="40"/>
  <c r="J24" i="40"/>
  <c r="K24" i="40"/>
  <c r="L24" i="40"/>
  <c r="M24" i="40"/>
  <c r="N25" i="40"/>
  <c r="O25" i="40"/>
  <c r="N26" i="40"/>
  <c r="O26" i="40"/>
  <c r="N27" i="40"/>
  <c r="O27" i="40"/>
  <c r="D28" i="40"/>
  <c r="E28" i="40"/>
  <c r="F28" i="40"/>
  <c r="G28" i="40"/>
  <c r="H28" i="40"/>
  <c r="I28" i="40"/>
  <c r="J28" i="40"/>
  <c r="K28" i="40"/>
  <c r="L28" i="40"/>
  <c r="M28" i="40"/>
  <c r="N29" i="40"/>
  <c r="O29" i="40"/>
  <c r="N30" i="40"/>
  <c r="O30" i="40"/>
  <c r="N31" i="40"/>
  <c r="O31" i="40"/>
  <c r="N32" i="40"/>
  <c r="O32" i="40"/>
  <c r="D33" i="40"/>
  <c r="E33" i="40"/>
  <c r="F33" i="40"/>
  <c r="G33" i="40"/>
  <c r="H33" i="40"/>
  <c r="I33" i="40"/>
  <c r="J33" i="40"/>
  <c r="K33" i="40"/>
  <c r="L33" i="40"/>
  <c r="M33" i="40"/>
  <c r="N34" i="40"/>
  <c r="O34" i="40"/>
  <c r="N28" i="40"/>
  <c r="O28" i="40"/>
  <c r="N5" i="40"/>
  <c r="O5" i="40"/>
  <c r="N13" i="40"/>
  <c r="O13" i="40"/>
  <c r="N24" i="40"/>
  <c r="O24" i="40"/>
  <c r="N17" i="40"/>
  <c r="O17" i="40"/>
  <c r="N33" i="40"/>
  <c r="O33" i="40"/>
  <c r="N35" i="40"/>
  <c r="O35" i="40"/>
  <c r="N34" i="41"/>
  <c r="O34" i="41"/>
  <c r="N29" i="41"/>
  <c r="O29" i="41"/>
  <c r="N31" i="41"/>
  <c r="O31" i="41"/>
  <c r="N25" i="41"/>
  <c r="O25" i="41"/>
  <c r="N19" i="41"/>
  <c r="O19" i="41"/>
  <c r="N14" i="41"/>
  <c r="O14" i="41"/>
  <c r="N5" i="41"/>
  <c r="O5" i="41"/>
  <c r="N37" i="41"/>
  <c r="O37" i="41"/>
  <c r="N33" i="42"/>
  <c r="O33" i="42"/>
  <c r="N28" i="42"/>
  <c r="O28" i="42"/>
  <c r="N24" i="42"/>
  <c r="O24" i="42"/>
  <c r="N17" i="42"/>
  <c r="O17" i="42"/>
  <c r="N13" i="42"/>
  <c r="O13" i="42"/>
  <c r="N5" i="42"/>
  <c r="O5" i="42"/>
  <c r="N35" i="42"/>
  <c r="O35" i="42"/>
  <c r="N32" i="43"/>
  <c r="O32" i="43"/>
  <c r="N27" i="43"/>
  <c r="O27" i="43"/>
  <c r="N24" i="43"/>
  <c r="O24" i="43"/>
  <c r="N17" i="43"/>
  <c r="O17" i="43"/>
  <c r="N13" i="43"/>
  <c r="O13" i="43"/>
  <c r="N5" i="43"/>
  <c r="O5" i="43"/>
  <c r="N35" i="43"/>
  <c r="O35" i="43"/>
  <c r="N32" i="44"/>
  <c r="O32" i="44"/>
  <c r="N26" i="44"/>
  <c r="O26" i="44"/>
  <c r="N23" i="44"/>
  <c r="O23" i="44"/>
  <c r="N17" i="44"/>
  <c r="O17" i="44"/>
  <c r="N13" i="44"/>
  <c r="O13" i="44"/>
  <c r="N5" i="44"/>
  <c r="O5" i="44"/>
  <c r="O34" i="44"/>
  <c r="N36" i="45"/>
  <c r="O36" i="45"/>
  <c r="N30" i="45"/>
  <c r="O30" i="45"/>
  <c r="N27" i="45"/>
  <c r="O27" i="45"/>
  <c r="N23" i="45"/>
  <c r="O23" i="45"/>
  <c r="N17" i="45"/>
  <c r="O17" i="45"/>
  <c r="N13" i="45"/>
  <c r="O13" i="45"/>
  <c r="N5" i="45"/>
  <c r="O5" i="45"/>
  <c r="N38" i="45"/>
  <c r="O38" i="45"/>
  <c r="N28" i="46"/>
  <c r="O28" i="46"/>
  <c r="N35" i="46"/>
  <c r="O35" i="46"/>
  <c r="N30" i="46"/>
  <c r="O30" i="46"/>
  <c r="N24" i="46"/>
  <c r="O24" i="46"/>
  <c r="N17" i="46"/>
  <c r="O17" i="46"/>
  <c r="N13" i="46"/>
  <c r="O13" i="46"/>
  <c r="N5" i="46"/>
  <c r="O5" i="46"/>
  <c r="N38" i="46"/>
  <c r="O38" i="46"/>
  <c r="O33" i="47"/>
  <c r="P33" i="47"/>
  <c r="O26" i="47"/>
  <c r="P26" i="47"/>
  <c r="O28" i="47"/>
  <c r="P28" i="47"/>
  <c r="O22" i="47"/>
  <c r="P22" i="47"/>
  <c r="O15" i="47"/>
  <c r="P15" i="47"/>
  <c r="O12" i="47"/>
  <c r="P12" i="47"/>
  <c r="O5" i="47"/>
  <c r="P5" i="47"/>
  <c r="O37" i="47"/>
  <c r="P37" i="47"/>
</calcChain>
</file>

<file path=xl/sharedStrings.xml><?xml version="1.0" encoding="utf-8"?>
<sst xmlns="http://schemas.openxmlformats.org/spreadsheetml/2006/main" count="780" uniqueCount="108">
  <si>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</si>
  <si>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</si>
  <si>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</si>
  <si>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</si>
  <si>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</si>
  <si>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</si>
  <si>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</si>
  <si>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</si>
  <si>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</si>
  <si>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</si>
  <si>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</si>
  <si>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</si>
  <si>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</si>
  <si>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</si>
  <si>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</si>
  <si>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</si>
  <si>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</si>
  <si>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</si>
  <si>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</si>
  <si>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</si>
  <si>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</si>
  <si>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</si>
  <si>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</si>
  <si>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</si>
  <si>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</si>
  <si>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</si>
  <si>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</si>
  <si>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</si>
  <si>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</si>
  <si>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</si>
  <si>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</si>
  <si>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</si>
  <si>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</si>
  <si>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</si>
  <si>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</si>
  <si>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</si>
  <si>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</si>
  <si>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Other Transportation Systems / Services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</si>
  <si>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</si>
  <si>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</si>
  <si>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</si>
  <si>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</si>
  <si>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</si>
  <si>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</si>
  <si>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</si>
  <si>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Local Fiscal Year Ended September 30, 2010</t>
  </si>
  <si>
    <t>Debt Service Payments</t>
  </si>
  <si>
    <t>Other Public Safety</t>
  </si>
  <si>
    <t>Conservation and Resource Management</t>
  </si>
  <si>
    <t>Other Physical Environment</t>
  </si>
  <si>
    <t>Parking Facilities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</si>
  <si>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</si>
  <si>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</si>
  <si>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</si>
  <si>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</si>
  <si>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</si>
  <si>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Other Culture / Recreation</t>
  </si>
  <si>
    <t>2011 Municipal Population:</t>
  </si>
  <si>
    <t>Local Fiscal Year Ended September 30, 2012</t>
  </si>
  <si>
    <t>Cultural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</si>
  <si>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</si>
  <si>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</si>
  <si>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</si>
  <si>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</si>
  <si>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Protective Inspections</t>
  </si>
  <si>
    <t>Water-Sewer Combination Services</t>
  </si>
  <si>
    <t>Mass Transit Systems</t>
  </si>
  <si>
    <t>Special Events</t>
  </si>
  <si>
    <t>Proprietary - Other Non-Operating Disbursements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</si>
  <si>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</si>
  <si>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</si>
  <si>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</si>
  <si>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</si>
  <si>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</si>
  <si>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</si>
  <si>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</si>
  <si>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</si>
  <si>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</si>
  <si>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</si>
  <si>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</si>
  <si>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</si>
  <si>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</si>
  <si>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</si>
  <si>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</si>
  <si>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</si>
  <si>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Economic Environment</t>
  </si>
  <si>
    <t>Other Economic Environment</t>
  </si>
  <si>
    <t>2007 Municipal Population:</t>
  </si>
  <si>
    <t>Local Fiscal Year Ended September 30, 2016</t>
  </si>
  <si>
    <t>2016 Municipal Population:</t>
  </si>
  <si>
    <t>Local Fiscal Year Ended September 30, 2017</t>
  </si>
  <si>
    <t>Other Non-Operating Disbursements</t>
  </si>
  <si>
    <t>2017 Municipal Population:</t>
  </si>
  <si>
    <t>Local Fiscal Year Ended September 30, 2018</t>
  </si>
  <si>
    <t>2018 Municipal Population:</t>
  </si>
  <si>
    <t>Lake Worth Beach Expenditures Reported by Account Code and Fund Type</t>
  </si>
  <si>
    <t>Local Fiscal Year Ended September 30, 2019</t>
  </si>
  <si>
    <t>Industry Development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</si>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</sst>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104</v>
      </c>
      <c r="N4" s="32" t="s">
        <v>5</v>
      </c>
      <c r="O4" s="32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15043897</v>
      </c>
      <c r="E5" s="24">
        <f t="shared" si="0"/>
        <v>1649929</v>
      </c>
      <c r="F5" s="24">
        <f t="shared" si="0"/>
        <v>2152588</v>
      </c>
      <c r="G5" s="24">
        <f t="shared" si="0"/>
        <v>815496</v>
      </c>
      <c r="H5" s="24">
        <f t="shared" si="0"/>
        <v>0</v>
      </c>
      <c r="I5" s="24">
        <f t="shared" si="0"/>
        <v>4260135</v>
      </c>
      <c r="J5" s="24">
        <f t="shared" si="0"/>
        <v>14872598</v>
      </c>
      <c r="K5" s="24">
        <f t="shared" si="0"/>
        <v>19638116</v>
      </c>
      <c r="L5" s="24">
        <f t="shared" si="0"/>
        <v>0</v>
      </c>
      <c r="M5" s="24">
        <f t="shared" si="0"/>
        <v>0</v>
      </c>
      <c r="N5" s="24">
        <f t="shared" si="0"/>
        <v>6218478</v>
      </c>
      <c r="O5" s="25">
        <f t="shared" ref="O5:O21" si="1">SUM(D5:N5)</f>
        <v>64651237</v>
      </c>
      <c r="P5" s="30">
        <f t="shared" ref="P5:P37" si="2">(O5/P$39)</f>
        <v>1518.6328337874659</v>
      </c>
      <c r="Q5" s="6"/>
    </row>
    <row r="6" spans="1:134">
      <c r="A6" s="12"/>
      <c r="B6" s="42">
        <v>511</v>
      </c>
      <c r="C6" s="19" t="s">
        <v>19</v>
      </c>
      <c r="D6" s="43">
        <v>1081162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1081162</v>
      </c>
      <c r="P6" s="44">
        <f t="shared" si="2"/>
        <v>25.396081931786149</v>
      </c>
      <c r="Q6" s="9"/>
    </row>
    <row r="7" spans="1:134">
      <c r="A7" s="12"/>
      <c r="B7" s="42">
        <v>512</v>
      </c>
      <c r="C7" s="19" t="s">
        <v>20</v>
      </c>
      <c r="D7" s="43">
        <v>702339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702339</v>
      </c>
      <c r="P7" s="44">
        <f t="shared" si="2"/>
        <v>16.497674527858685</v>
      </c>
      <c r="Q7" s="9"/>
    </row>
    <row r="8" spans="1:134">
      <c r="A8" s="12"/>
      <c r="B8" s="42">
        <v>513</v>
      </c>
      <c r="C8" s="19" t="s">
        <v>21</v>
      </c>
      <c r="D8" s="43">
        <v>2506290</v>
      </c>
      <c r="E8" s="43">
        <v>223799</v>
      </c>
      <c r="F8" s="43">
        <v>0</v>
      </c>
      <c r="G8" s="43">
        <v>0</v>
      </c>
      <c r="H8" s="43">
        <v>0</v>
      </c>
      <c r="I8" s="43">
        <v>2288486</v>
      </c>
      <c r="J8" s="43">
        <v>12635286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17653861</v>
      </c>
      <c r="P8" s="44">
        <f t="shared" si="2"/>
        <v>414.68244385981399</v>
      </c>
      <c r="Q8" s="9"/>
    </row>
    <row r="9" spans="1:134">
      <c r="A9" s="12"/>
      <c r="B9" s="42">
        <v>514</v>
      </c>
      <c r="C9" s="19" t="s">
        <v>22</v>
      </c>
      <c r="D9" s="43">
        <v>370802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370802</v>
      </c>
      <c r="P9" s="44">
        <f t="shared" si="2"/>
        <v>8.709997181245889</v>
      </c>
      <c r="Q9" s="9"/>
    </row>
    <row r="10" spans="1:134">
      <c r="A10" s="12"/>
      <c r="B10" s="42">
        <v>515</v>
      </c>
      <c r="C10" s="19" t="s">
        <v>23</v>
      </c>
      <c r="D10" s="43">
        <v>2209175</v>
      </c>
      <c r="E10" s="43">
        <v>1376820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6214086</v>
      </c>
      <c r="O10" s="43">
        <f t="shared" si="1"/>
        <v>9800081</v>
      </c>
      <c r="P10" s="44">
        <f t="shared" si="2"/>
        <v>230.2001550314761</v>
      </c>
      <c r="Q10" s="9"/>
    </row>
    <row r="11" spans="1:134">
      <c r="A11" s="12"/>
      <c r="B11" s="42">
        <v>519</v>
      </c>
      <c r="C11" s="19" t="s">
        <v>25</v>
      </c>
      <c r="D11" s="43">
        <v>8174129</v>
      </c>
      <c r="E11" s="43">
        <v>49310</v>
      </c>
      <c r="F11" s="43">
        <v>2152588</v>
      </c>
      <c r="G11" s="43">
        <v>815496</v>
      </c>
      <c r="H11" s="43">
        <v>0</v>
      </c>
      <c r="I11" s="43">
        <v>1971649</v>
      </c>
      <c r="J11" s="43">
        <v>2237312</v>
      </c>
      <c r="K11" s="43">
        <v>19638116</v>
      </c>
      <c r="L11" s="43">
        <v>0</v>
      </c>
      <c r="M11" s="43">
        <v>0</v>
      </c>
      <c r="N11" s="43">
        <v>4392</v>
      </c>
      <c r="O11" s="43">
        <f t="shared" si="1"/>
        <v>35042992</v>
      </c>
      <c r="P11" s="44">
        <f t="shared" si="2"/>
        <v>823.14648125528515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SUM(D13:D14)</f>
        <v>20943294</v>
      </c>
      <c r="E12" s="29">
        <f t="shared" si="3"/>
        <v>0</v>
      </c>
      <c r="F12" s="29">
        <f t="shared" si="3"/>
        <v>0</v>
      </c>
      <c r="G12" s="29">
        <f t="shared" si="3"/>
        <v>74795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21018089</v>
      </c>
      <c r="P12" s="41">
        <f t="shared" si="2"/>
        <v>493.70687306210652</v>
      </c>
      <c r="Q12" s="10"/>
    </row>
    <row r="13" spans="1:134">
      <c r="A13" s="12"/>
      <c r="B13" s="42">
        <v>521</v>
      </c>
      <c r="C13" s="19" t="s">
        <v>27</v>
      </c>
      <c r="D13" s="43">
        <v>17481651</v>
      </c>
      <c r="E13" s="43">
        <v>0</v>
      </c>
      <c r="F13" s="43">
        <v>0</v>
      </c>
      <c r="G13" s="43">
        <v>52732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17534383</v>
      </c>
      <c r="P13" s="44">
        <f t="shared" si="2"/>
        <v>411.87595132951236</v>
      </c>
      <c r="Q13" s="9"/>
    </row>
    <row r="14" spans="1:134">
      <c r="A14" s="12"/>
      <c r="B14" s="42">
        <v>522</v>
      </c>
      <c r="C14" s="19" t="s">
        <v>28</v>
      </c>
      <c r="D14" s="43">
        <v>3461643</v>
      </c>
      <c r="E14" s="43">
        <v>0</v>
      </c>
      <c r="F14" s="43">
        <v>0</v>
      </c>
      <c r="G14" s="43">
        <v>22063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3483706</v>
      </c>
      <c r="P14" s="44">
        <f t="shared" si="2"/>
        <v>81.830921732594192</v>
      </c>
      <c r="Q14" s="9"/>
    </row>
    <row r="15" spans="1:134" ht="15.75">
      <c r="A15" s="26" t="s">
        <v>29</v>
      </c>
      <c r="B15" s="27"/>
      <c r="C15" s="28"/>
      <c r="D15" s="29">
        <f t="shared" ref="D15:N15" si="4">SUM(D16:D21)</f>
        <v>0</v>
      </c>
      <c r="E15" s="29">
        <f t="shared" si="4"/>
        <v>42779</v>
      </c>
      <c r="F15" s="29">
        <f t="shared" si="4"/>
        <v>0</v>
      </c>
      <c r="G15" s="29">
        <f t="shared" si="4"/>
        <v>25163</v>
      </c>
      <c r="H15" s="29">
        <f t="shared" si="4"/>
        <v>0</v>
      </c>
      <c r="I15" s="29">
        <f t="shared" si="4"/>
        <v>92811997</v>
      </c>
      <c r="J15" s="29">
        <f t="shared" si="4"/>
        <v>6183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92886122</v>
      </c>
      <c r="P15" s="41">
        <f t="shared" si="2"/>
        <v>2181.8594851075823</v>
      </c>
      <c r="Q15" s="10"/>
    </row>
    <row r="16" spans="1:134">
      <c r="A16" s="12"/>
      <c r="B16" s="42">
        <v>531</v>
      </c>
      <c r="C16" s="19" t="s">
        <v>30</v>
      </c>
      <c r="D16" s="43">
        <v>0</v>
      </c>
      <c r="E16" s="43">
        <v>42779</v>
      </c>
      <c r="F16" s="43">
        <v>0</v>
      </c>
      <c r="G16" s="43">
        <v>0</v>
      </c>
      <c r="H16" s="43">
        <v>0</v>
      </c>
      <c r="I16" s="43">
        <v>51454105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51496884</v>
      </c>
      <c r="P16" s="44">
        <f t="shared" si="2"/>
        <v>1209.6421121864137</v>
      </c>
      <c r="Q16" s="9"/>
    </row>
    <row r="17" spans="1:17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15517208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15517208</v>
      </c>
      <c r="P17" s="44">
        <f t="shared" si="2"/>
        <v>364.49328196936955</v>
      </c>
      <c r="Q17" s="9"/>
    </row>
    <row r="18" spans="1:17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5942425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5942425</v>
      </c>
      <c r="P18" s="44">
        <f t="shared" si="2"/>
        <v>139.58529080146576</v>
      </c>
      <c r="Q18" s="9"/>
    </row>
    <row r="19" spans="1:17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18289544</v>
      </c>
      <c r="J19" s="43">
        <v>6183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18295727</v>
      </c>
      <c r="P19" s="44">
        <f t="shared" si="2"/>
        <v>429.75963074321152</v>
      </c>
      <c r="Q19" s="9"/>
    </row>
    <row r="20" spans="1:17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1608715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1608715</v>
      </c>
      <c r="P20" s="44">
        <f t="shared" si="2"/>
        <v>37.788100159729403</v>
      </c>
      <c r="Q20" s="9"/>
    </row>
    <row r="21" spans="1:17">
      <c r="A21" s="12"/>
      <c r="B21" s="42">
        <v>539</v>
      </c>
      <c r="C21" s="19" t="s">
        <v>49</v>
      </c>
      <c r="D21" s="43">
        <v>0</v>
      </c>
      <c r="E21" s="43">
        <v>0</v>
      </c>
      <c r="F21" s="43">
        <v>0</v>
      </c>
      <c r="G21" s="43">
        <v>25163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25163</v>
      </c>
      <c r="P21" s="44">
        <f t="shared" si="2"/>
        <v>0.59106924739265243</v>
      </c>
      <c r="Q21" s="9"/>
    </row>
    <row r="22" spans="1:17" ht="15.75">
      <c r="A22" s="26" t="s">
        <v>35</v>
      </c>
      <c r="B22" s="27"/>
      <c r="C22" s="28"/>
      <c r="D22" s="29">
        <f t="shared" ref="D22:N22" si="5">SUM(D23:D25)</f>
        <v>11947</v>
      </c>
      <c r="E22" s="29">
        <f t="shared" si="5"/>
        <v>0</v>
      </c>
      <c r="F22" s="29">
        <f t="shared" si="5"/>
        <v>0</v>
      </c>
      <c r="G22" s="29">
        <f t="shared" si="5"/>
        <v>6203905</v>
      </c>
      <c r="H22" s="29">
        <f t="shared" si="5"/>
        <v>0</v>
      </c>
      <c r="I22" s="29">
        <f t="shared" si="5"/>
        <v>0</v>
      </c>
      <c r="J22" s="29">
        <f t="shared" si="5"/>
        <v>1458809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ref="O22:O27" si="6">SUM(D22:N22)</f>
        <v>7674661</v>
      </c>
      <c r="P22" s="41">
        <f t="shared" si="2"/>
        <v>180.27485201540918</v>
      </c>
      <c r="Q22" s="10"/>
    </row>
    <row r="23" spans="1:17">
      <c r="A23" s="12"/>
      <c r="B23" s="42">
        <v>541</v>
      </c>
      <c r="C23" s="19" t="s">
        <v>36</v>
      </c>
      <c r="D23" s="43">
        <v>0</v>
      </c>
      <c r="E23" s="43">
        <v>0</v>
      </c>
      <c r="F23" s="43">
        <v>0</v>
      </c>
      <c r="G23" s="43">
        <v>6190926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6190926</v>
      </c>
      <c r="P23" s="44">
        <f t="shared" si="2"/>
        <v>145.42248426195621</v>
      </c>
      <c r="Q23" s="9"/>
    </row>
    <row r="24" spans="1:17">
      <c r="A24" s="12"/>
      <c r="B24" s="42">
        <v>545</v>
      </c>
      <c r="C24" s="19" t="s">
        <v>50</v>
      </c>
      <c r="D24" s="43">
        <v>11947</v>
      </c>
      <c r="E24" s="43">
        <v>0</v>
      </c>
      <c r="F24" s="43">
        <v>0</v>
      </c>
      <c r="G24" s="43">
        <v>12979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24926</v>
      </c>
      <c r="P24" s="44">
        <f t="shared" si="2"/>
        <v>0.58550220802405339</v>
      </c>
      <c r="Q24" s="9"/>
    </row>
    <row r="25" spans="1:17">
      <c r="A25" s="12"/>
      <c r="B25" s="42">
        <v>549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1458809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1458809</v>
      </c>
      <c r="P25" s="44">
        <f t="shared" si="2"/>
        <v>34.266865545428921</v>
      </c>
      <c r="Q25" s="9"/>
    </row>
    <row r="26" spans="1:17" ht="15.75">
      <c r="A26" s="26" t="s">
        <v>85</v>
      </c>
      <c r="B26" s="27"/>
      <c r="C26" s="28"/>
      <c r="D26" s="29">
        <f t="shared" ref="D26:N26" si="7">SUM(D27:D27)</f>
        <v>95775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6"/>
        <v>95775</v>
      </c>
      <c r="P26" s="41">
        <f t="shared" si="2"/>
        <v>2.2497181245889317</v>
      </c>
      <c r="Q26" s="10"/>
    </row>
    <row r="27" spans="1:17">
      <c r="A27" s="90"/>
      <c r="B27" s="91">
        <v>559</v>
      </c>
      <c r="C27" s="92" t="s">
        <v>86</v>
      </c>
      <c r="D27" s="43">
        <v>95775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95775</v>
      </c>
      <c r="P27" s="44">
        <f t="shared" si="2"/>
        <v>2.2497181245889317</v>
      </c>
      <c r="Q27" s="9"/>
    </row>
    <row r="28" spans="1:17" ht="15.75">
      <c r="A28" s="26" t="s">
        <v>38</v>
      </c>
      <c r="B28" s="27"/>
      <c r="C28" s="28"/>
      <c r="D28" s="29">
        <f t="shared" ref="D28:N28" si="8">SUM(D29:D32)</f>
        <v>2256952</v>
      </c>
      <c r="E28" s="29">
        <f t="shared" si="8"/>
        <v>4732547</v>
      </c>
      <c r="F28" s="29">
        <f t="shared" si="8"/>
        <v>0</v>
      </c>
      <c r="G28" s="29">
        <f t="shared" si="8"/>
        <v>185385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ref="O28:O37" si="9">SUM(D28:N28)</f>
        <v>7174884</v>
      </c>
      <c r="P28" s="41">
        <f t="shared" si="2"/>
        <v>168.53528140561872</v>
      </c>
      <c r="Q28" s="9"/>
    </row>
    <row r="29" spans="1:17">
      <c r="A29" s="12"/>
      <c r="B29" s="42">
        <v>571</v>
      </c>
      <c r="C29" s="19" t="s">
        <v>39</v>
      </c>
      <c r="D29" s="43">
        <v>462650</v>
      </c>
      <c r="E29" s="43">
        <v>0</v>
      </c>
      <c r="F29" s="43">
        <v>0</v>
      </c>
      <c r="G29" s="43">
        <v>1375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9"/>
        <v>464025</v>
      </c>
      <c r="P29" s="44">
        <f t="shared" si="2"/>
        <v>10.899769801747627</v>
      </c>
      <c r="Q29" s="9"/>
    </row>
    <row r="30" spans="1:17">
      <c r="A30" s="12"/>
      <c r="B30" s="42">
        <v>572</v>
      </c>
      <c r="C30" s="19" t="s">
        <v>40</v>
      </c>
      <c r="D30" s="43">
        <v>1794302</v>
      </c>
      <c r="E30" s="43">
        <v>1000765</v>
      </c>
      <c r="F30" s="43">
        <v>0</v>
      </c>
      <c r="G30" s="43">
        <v>71416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9"/>
        <v>2866483</v>
      </c>
      <c r="P30" s="44">
        <f t="shared" si="2"/>
        <v>67.332589495443017</v>
      </c>
      <c r="Q30" s="9"/>
    </row>
    <row r="31" spans="1:17">
      <c r="A31" s="12"/>
      <c r="B31" s="42">
        <v>575</v>
      </c>
      <c r="C31" s="19" t="s">
        <v>41</v>
      </c>
      <c r="D31" s="43">
        <v>0</v>
      </c>
      <c r="E31" s="43">
        <v>2757807</v>
      </c>
      <c r="F31" s="43">
        <v>0</v>
      </c>
      <c r="G31" s="43">
        <v>112594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9"/>
        <v>2870401</v>
      </c>
      <c r="P31" s="44">
        <f t="shared" si="2"/>
        <v>67.424621817156819</v>
      </c>
      <c r="Q31" s="9"/>
    </row>
    <row r="32" spans="1:17">
      <c r="A32" s="12"/>
      <c r="B32" s="42">
        <v>579</v>
      </c>
      <c r="C32" s="19" t="s">
        <v>56</v>
      </c>
      <c r="D32" s="43">
        <v>0</v>
      </c>
      <c r="E32" s="43">
        <v>973975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9"/>
        <v>973975</v>
      </c>
      <c r="P32" s="44">
        <f t="shared" si="2"/>
        <v>22.878300291271259</v>
      </c>
      <c r="Q32" s="9"/>
    </row>
    <row r="33" spans="1:120" ht="15.75">
      <c r="A33" s="26" t="s">
        <v>43</v>
      </c>
      <c r="B33" s="27"/>
      <c r="C33" s="28"/>
      <c r="D33" s="29">
        <f t="shared" ref="D33:N33" si="10">SUM(D34:D36)</f>
        <v>2128599</v>
      </c>
      <c r="E33" s="29">
        <f t="shared" si="10"/>
        <v>408498</v>
      </c>
      <c r="F33" s="29">
        <f t="shared" si="10"/>
        <v>0</v>
      </c>
      <c r="G33" s="29">
        <f t="shared" si="10"/>
        <v>106695</v>
      </c>
      <c r="H33" s="29">
        <f t="shared" si="10"/>
        <v>0</v>
      </c>
      <c r="I33" s="29">
        <f t="shared" si="10"/>
        <v>57035</v>
      </c>
      <c r="J33" s="29">
        <f t="shared" si="10"/>
        <v>459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10"/>
        <v>0</v>
      </c>
      <c r="O33" s="29">
        <f t="shared" si="9"/>
        <v>2701286</v>
      </c>
      <c r="P33" s="41">
        <f t="shared" si="2"/>
        <v>63.452175138588743</v>
      </c>
      <c r="Q33" s="9"/>
    </row>
    <row r="34" spans="1:120">
      <c r="A34" s="12"/>
      <c r="B34" s="42">
        <v>581</v>
      </c>
      <c r="C34" s="19" t="s">
        <v>106</v>
      </c>
      <c r="D34" s="43">
        <v>1840000</v>
      </c>
      <c r="E34" s="43">
        <v>280000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9"/>
        <v>2120000</v>
      </c>
      <c r="P34" s="44">
        <f t="shared" si="2"/>
        <v>49.797989288734378</v>
      </c>
      <c r="Q34" s="9"/>
    </row>
    <row r="35" spans="1:120">
      <c r="A35" s="12"/>
      <c r="B35" s="42">
        <v>590</v>
      </c>
      <c r="C35" s="19" t="s">
        <v>68</v>
      </c>
      <c r="D35" s="43">
        <v>288599</v>
      </c>
      <c r="E35" s="43">
        <v>128498</v>
      </c>
      <c r="F35" s="43">
        <v>0</v>
      </c>
      <c r="G35" s="43">
        <v>106695</v>
      </c>
      <c r="H35" s="43">
        <v>0</v>
      </c>
      <c r="I35" s="43">
        <v>31881</v>
      </c>
      <c r="J35" s="43">
        <v>459</v>
      </c>
      <c r="K35" s="43">
        <v>0</v>
      </c>
      <c r="L35" s="43">
        <v>0</v>
      </c>
      <c r="M35" s="43">
        <v>0</v>
      </c>
      <c r="N35" s="43">
        <v>0</v>
      </c>
      <c r="O35" s="43">
        <f t="shared" si="9"/>
        <v>556132</v>
      </c>
      <c r="P35" s="44">
        <f t="shared" si="2"/>
        <v>13.063328009020013</v>
      </c>
      <c r="Q35" s="9"/>
    </row>
    <row r="36" spans="1:120" ht="15.75" thickBot="1">
      <c r="A36" s="12"/>
      <c r="B36" s="42">
        <v>591</v>
      </c>
      <c r="C36" s="19" t="s">
        <v>51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25154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9"/>
        <v>25154</v>
      </c>
      <c r="P36" s="44">
        <f t="shared" si="2"/>
        <v>0.59085784083435122</v>
      </c>
      <c r="Q36" s="9"/>
    </row>
    <row r="37" spans="1:120" ht="16.5" thickBot="1">
      <c r="A37" s="13" t="s">
        <v>10</v>
      </c>
      <c r="B37" s="21"/>
      <c r="C37" s="20"/>
      <c r="D37" s="14">
        <f>SUM(D5,D12,D15,D22,D26,D28,D33)</f>
        <v>40480464</v>
      </c>
      <c r="E37" s="14">
        <f t="shared" ref="E37:N37" si="11">SUM(E5,E12,E15,E22,E26,E28,E33)</f>
        <v>6833753</v>
      </c>
      <c r="F37" s="14">
        <f t="shared" si="11"/>
        <v>2152588</v>
      </c>
      <c r="G37" s="14">
        <f t="shared" si="11"/>
        <v>7411439</v>
      </c>
      <c r="H37" s="14">
        <f t="shared" si="11"/>
        <v>0</v>
      </c>
      <c r="I37" s="14">
        <f t="shared" si="11"/>
        <v>97129167</v>
      </c>
      <c r="J37" s="14">
        <f t="shared" si="11"/>
        <v>16338049</v>
      </c>
      <c r="K37" s="14">
        <f t="shared" si="11"/>
        <v>19638116</v>
      </c>
      <c r="L37" s="14">
        <f t="shared" si="11"/>
        <v>0</v>
      </c>
      <c r="M37" s="14">
        <f t="shared" si="11"/>
        <v>0</v>
      </c>
      <c r="N37" s="14">
        <f t="shared" si="11"/>
        <v>6218478</v>
      </c>
      <c r="O37" s="14">
        <f t="shared" si="9"/>
        <v>196202054</v>
      </c>
      <c r="P37" s="35">
        <f t="shared" si="2"/>
        <v>4608.7112186413606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93" t="s">
        <v>107</v>
      </c>
      <c r="N39" s="93"/>
      <c r="O39" s="93"/>
      <c r="P39" s="39">
        <v>42572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7776699</v>
      </c>
      <c r="E5" s="24">
        <f t="shared" si="0"/>
        <v>657262</v>
      </c>
      <c r="F5" s="24">
        <f t="shared" si="0"/>
        <v>0</v>
      </c>
      <c r="G5" s="24">
        <f t="shared" si="0"/>
        <v>82318</v>
      </c>
      <c r="H5" s="24">
        <f t="shared" si="0"/>
        <v>0</v>
      </c>
      <c r="I5" s="24">
        <f t="shared" si="0"/>
        <v>1518403</v>
      </c>
      <c r="J5" s="24">
        <f t="shared" si="0"/>
        <v>9329956</v>
      </c>
      <c r="K5" s="24">
        <f t="shared" si="0"/>
        <v>15022194</v>
      </c>
      <c r="L5" s="24">
        <f t="shared" si="0"/>
        <v>0</v>
      </c>
      <c r="M5" s="24">
        <f t="shared" si="0"/>
        <v>4196339</v>
      </c>
      <c r="N5" s="25">
        <f>SUM(D5:M5)</f>
        <v>38583171</v>
      </c>
      <c r="O5" s="30">
        <f t="shared" ref="O5:O36" si="1">(N5/O$38)</f>
        <v>1098.9225576758759</v>
      </c>
      <c r="P5" s="6"/>
    </row>
    <row r="6" spans="1:133">
      <c r="A6" s="12"/>
      <c r="B6" s="42">
        <v>511</v>
      </c>
      <c r="C6" s="19" t="s">
        <v>19</v>
      </c>
      <c r="D6" s="43">
        <v>185697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185697</v>
      </c>
      <c r="O6" s="44">
        <f t="shared" si="1"/>
        <v>5.289005981201937</v>
      </c>
      <c r="P6" s="9"/>
    </row>
    <row r="7" spans="1:133">
      <c r="A7" s="12"/>
      <c r="B7" s="42">
        <v>512</v>
      </c>
      <c r="C7" s="19" t="s">
        <v>20</v>
      </c>
      <c r="D7" s="43">
        <v>924990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924990</v>
      </c>
      <c r="O7" s="44">
        <f t="shared" si="1"/>
        <v>26.345485616633439</v>
      </c>
      <c r="P7" s="9"/>
    </row>
    <row r="8" spans="1:133">
      <c r="A8" s="12"/>
      <c r="B8" s="42">
        <v>513</v>
      </c>
      <c r="C8" s="19" t="s">
        <v>21</v>
      </c>
      <c r="D8" s="43">
        <v>1800926</v>
      </c>
      <c r="E8" s="43">
        <v>0</v>
      </c>
      <c r="F8" s="43">
        <v>0</v>
      </c>
      <c r="G8" s="43">
        <v>0</v>
      </c>
      <c r="H8" s="43">
        <v>0</v>
      </c>
      <c r="I8" s="43">
        <v>1518403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3319329</v>
      </c>
      <c r="O8" s="44">
        <f t="shared" si="1"/>
        <v>94.540843064653941</v>
      </c>
      <c r="P8" s="9"/>
    </row>
    <row r="9" spans="1:133">
      <c r="A9" s="12"/>
      <c r="B9" s="42">
        <v>514</v>
      </c>
      <c r="C9" s="19" t="s">
        <v>22</v>
      </c>
      <c r="D9" s="43">
        <v>1046648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1046648</v>
      </c>
      <c r="O9" s="44">
        <f t="shared" si="1"/>
        <v>29.810538308174308</v>
      </c>
      <c r="P9" s="9"/>
    </row>
    <row r="10" spans="1:133">
      <c r="A10" s="12"/>
      <c r="B10" s="42">
        <v>515</v>
      </c>
      <c r="C10" s="19" t="s">
        <v>23</v>
      </c>
      <c r="D10" s="43">
        <v>476324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4040324</v>
      </c>
      <c r="N10" s="43">
        <f t="shared" si="2"/>
        <v>4516648</v>
      </c>
      <c r="O10" s="44">
        <f t="shared" si="1"/>
        <v>128.64277983480491</v>
      </c>
      <c r="P10" s="9"/>
    </row>
    <row r="11" spans="1:133">
      <c r="A11" s="12"/>
      <c r="B11" s="42">
        <v>516</v>
      </c>
      <c r="C11" s="19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156015</v>
      </c>
      <c r="N11" s="43">
        <f t="shared" si="2"/>
        <v>156015</v>
      </c>
      <c r="O11" s="44">
        <f t="shared" si="1"/>
        <v>4.4436058103104532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15022194</v>
      </c>
      <c r="L12" s="43">
        <v>0</v>
      </c>
      <c r="M12" s="43">
        <v>0</v>
      </c>
      <c r="N12" s="43">
        <f t="shared" si="2"/>
        <v>15022194</v>
      </c>
      <c r="O12" s="44">
        <f t="shared" si="1"/>
        <v>427.86083736827112</v>
      </c>
      <c r="P12" s="9"/>
    </row>
    <row r="13" spans="1:133">
      <c r="A13" s="12"/>
      <c r="B13" s="42">
        <v>519</v>
      </c>
      <c r="C13" s="19" t="s">
        <v>25</v>
      </c>
      <c r="D13" s="43">
        <v>3342114</v>
      </c>
      <c r="E13" s="43">
        <v>657262</v>
      </c>
      <c r="F13" s="43">
        <v>0</v>
      </c>
      <c r="G13" s="43">
        <v>82318</v>
      </c>
      <c r="H13" s="43">
        <v>0</v>
      </c>
      <c r="I13" s="43">
        <v>0</v>
      </c>
      <c r="J13" s="43">
        <v>9329956</v>
      </c>
      <c r="K13" s="43">
        <v>0</v>
      </c>
      <c r="L13" s="43">
        <v>0</v>
      </c>
      <c r="M13" s="43">
        <v>0</v>
      </c>
      <c r="N13" s="43">
        <f t="shared" si="2"/>
        <v>13411650</v>
      </c>
      <c r="O13" s="44">
        <f t="shared" si="1"/>
        <v>381.98946169182568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17490833</v>
      </c>
      <c r="E14" s="29">
        <f t="shared" si="3"/>
        <v>778304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6" si="4">SUM(D14:M14)</f>
        <v>18269137</v>
      </c>
      <c r="O14" s="41">
        <f t="shared" si="1"/>
        <v>520.33998860723443</v>
      </c>
      <c r="P14" s="10"/>
    </row>
    <row r="15" spans="1:133">
      <c r="A15" s="12"/>
      <c r="B15" s="42">
        <v>521</v>
      </c>
      <c r="C15" s="19" t="s">
        <v>27</v>
      </c>
      <c r="D15" s="43">
        <v>14346352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14346352</v>
      </c>
      <c r="O15" s="44">
        <f t="shared" si="1"/>
        <v>408.61156365707774</v>
      </c>
      <c r="P15" s="9"/>
    </row>
    <row r="16" spans="1:133">
      <c r="A16" s="12"/>
      <c r="B16" s="42">
        <v>522</v>
      </c>
      <c r="C16" s="19" t="s">
        <v>28</v>
      </c>
      <c r="D16" s="43">
        <v>2061277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2061277</v>
      </c>
      <c r="O16" s="44">
        <f t="shared" si="1"/>
        <v>58.709114212475079</v>
      </c>
      <c r="P16" s="9"/>
    </row>
    <row r="17" spans="1:16">
      <c r="A17" s="12"/>
      <c r="B17" s="42">
        <v>529</v>
      </c>
      <c r="C17" s="19" t="s">
        <v>47</v>
      </c>
      <c r="D17" s="43">
        <v>1083204</v>
      </c>
      <c r="E17" s="43">
        <v>778304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1861508</v>
      </c>
      <c r="O17" s="44">
        <f t="shared" si="1"/>
        <v>53.019310737681572</v>
      </c>
      <c r="P17" s="9"/>
    </row>
    <row r="18" spans="1:16" ht="15.75">
      <c r="A18" s="26" t="s">
        <v>29</v>
      </c>
      <c r="B18" s="27"/>
      <c r="C18" s="28"/>
      <c r="D18" s="29">
        <f t="shared" ref="D18:M18" si="5">SUM(D19:D24)</f>
        <v>309388</v>
      </c>
      <c r="E18" s="29">
        <f t="shared" si="5"/>
        <v>2419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74952846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75264653</v>
      </c>
      <c r="O18" s="41">
        <f t="shared" si="1"/>
        <v>2143.6813728282541</v>
      </c>
      <c r="P18" s="10"/>
    </row>
    <row r="19" spans="1:16">
      <c r="A19" s="12"/>
      <c r="B19" s="42">
        <v>531</v>
      </c>
      <c r="C19" s="19" t="s">
        <v>30</v>
      </c>
      <c r="D19" s="43">
        <v>0</v>
      </c>
      <c r="E19" s="43">
        <v>869</v>
      </c>
      <c r="F19" s="43">
        <v>0</v>
      </c>
      <c r="G19" s="43">
        <v>0</v>
      </c>
      <c r="H19" s="43">
        <v>0</v>
      </c>
      <c r="I19" s="43">
        <v>47605490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47606359</v>
      </c>
      <c r="O19" s="44">
        <f t="shared" si="1"/>
        <v>1355.9202221589292</v>
      </c>
      <c r="P19" s="9"/>
    </row>
    <row r="20" spans="1:16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10210685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10210685</v>
      </c>
      <c r="O20" s="44">
        <f t="shared" si="1"/>
        <v>290.8198518940473</v>
      </c>
      <c r="P20" s="9"/>
    </row>
    <row r="21" spans="1:16">
      <c r="A21" s="12"/>
      <c r="B21" s="42">
        <v>534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3856488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3856488</v>
      </c>
      <c r="O21" s="44">
        <f t="shared" si="1"/>
        <v>109.84015949871831</v>
      </c>
      <c r="P21" s="9"/>
    </row>
    <row r="22" spans="1:16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11281941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11281941</v>
      </c>
      <c r="O22" s="44">
        <f t="shared" si="1"/>
        <v>321.33127314155513</v>
      </c>
      <c r="P22" s="9"/>
    </row>
    <row r="23" spans="1:16">
      <c r="A23" s="12"/>
      <c r="B23" s="42">
        <v>538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1998242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1998242</v>
      </c>
      <c r="O23" s="44">
        <f t="shared" si="1"/>
        <v>56.913756764454568</v>
      </c>
      <c r="P23" s="9"/>
    </row>
    <row r="24" spans="1:16">
      <c r="A24" s="12"/>
      <c r="B24" s="42">
        <v>539</v>
      </c>
      <c r="C24" s="19" t="s">
        <v>49</v>
      </c>
      <c r="D24" s="43">
        <v>309388</v>
      </c>
      <c r="E24" s="43">
        <v>1550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310938</v>
      </c>
      <c r="O24" s="44">
        <f t="shared" si="1"/>
        <v>8.8561093705497012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SUM(D26:D27)</f>
        <v>789845</v>
      </c>
      <c r="E25" s="29">
        <f t="shared" si="6"/>
        <v>82950</v>
      </c>
      <c r="F25" s="29">
        <f t="shared" si="6"/>
        <v>0</v>
      </c>
      <c r="G25" s="29">
        <f t="shared" si="6"/>
        <v>113605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986400</v>
      </c>
      <c r="O25" s="41">
        <f t="shared" si="1"/>
        <v>28.094559954428938</v>
      </c>
      <c r="P25" s="10"/>
    </row>
    <row r="26" spans="1:16">
      <c r="A26" s="12"/>
      <c r="B26" s="42">
        <v>541</v>
      </c>
      <c r="C26" s="19" t="s">
        <v>36</v>
      </c>
      <c r="D26" s="43">
        <v>787933</v>
      </c>
      <c r="E26" s="43">
        <v>0</v>
      </c>
      <c r="F26" s="43">
        <v>0</v>
      </c>
      <c r="G26" s="43">
        <v>111841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899774</v>
      </c>
      <c r="O26" s="44">
        <f t="shared" si="1"/>
        <v>25.627285673597267</v>
      </c>
      <c r="P26" s="9"/>
    </row>
    <row r="27" spans="1:16">
      <c r="A27" s="12"/>
      <c r="B27" s="42">
        <v>545</v>
      </c>
      <c r="C27" s="19" t="s">
        <v>50</v>
      </c>
      <c r="D27" s="43">
        <v>1912</v>
      </c>
      <c r="E27" s="43">
        <v>82950</v>
      </c>
      <c r="F27" s="43">
        <v>0</v>
      </c>
      <c r="G27" s="43">
        <v>1764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86626</v>
      </c>
      <c r="O27" s="44">
        <f t="shared" si="1"/>
        <v>2.4672742808316719</v>
      </c>
      <c r="P27" s="9"/>
    </row>
    <row r="28" spans="1:16" ht="15.75">
      <c r="A28" s="26" t="s">
        <v>38</v>
      </c>
      <c r="B28" s="27"/>
      <c r="C28" s="28"/>
      <c r="D28" s="29">
        <f t="shared" ref="D28:M28" si="7">SUM(D29:D33)</f>
        <v>1446913</v>
      </c>
      <c r="E28" s="29">
        <f t="shared" si="7"/>
        <v>3029695</v>
      </c>
      <c r="F28" s="29">
        <f t="shared" si="7"/>
        <v>0</v>
      </c>
      <c r="G28" s="29">
        <f t="shared" si="7"/>
        <v>7645078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12121686</v>
      </c>
      <c r="O28" s="41">
        <f t="shared" si="1"/>
        <v>345.24881800056966</v>
      </c>
      <c r="P28" s="9"/>
    </row>
    <row r="29" spans="1:16">
      <c r="A29" s="12"/>
      <c r="B29" s="42">
        <v>571</v>
      </c>
      <c r="C29" s="19" t="s">
        <v>39</v>
      </c>
      <c r="D29" s="43">
        <v>532728</v>
      </c>
      <c r="E29" s="43">
        <v>647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533375</v>
      </c>
      <c r="O29" s="44">
        <f t="shared" si="1"/>
        <v>15.191540871546568</v>
      </c>
      <c r="P29" s="9"/>
    </row>
    <row r="30" spans="1:16">
      <c r="A30" s="12"/>
      <c r="B30" s="42">
        <v>572</v>
      </c>
      <c r="C30" s="19" t="s">
        <v>40</v>
      </c>
      <c r="D30" s="43">
        <v>914185</v>
      </c>
      <c r="E30" s="43">
        <v>1468722</v>
      </c>
      <c r="F30" s="43">
        <v>0</v>
      </c>
      <c r="G30" s="43">
        <v>7462075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9844982</v>
      </c>
      <c r="O30" s="44">
        <f t="shared" si="1"/>
        <v>280.4039305041299</v>
      </c>
      <c r="P30" s="9"/>
    </row>
    <row r="31" spans="1:16">
      <c r="A31" s="12"/>
      <c r="B31" s="42">
        <v>573</v>
      </c>
      <c r="C31" s="19" t="s">
        <v>59</v>
      </c>
      <c r="D31" s="43">
        <v>0</v>
      </c>
      <c r="E31" s="43">
        <v>730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730</v>
      </c>
      <c r="O31" s="44">
        <f t="shared" si="1"/>
        <v>2.0791797208772431E-2</v>
      </c>
      <c r="P31" s="9"/>
    </row>
    <row r="32" spans="1:16">
      <c r="A32" s="12"/>
      <c r="B32" s="42">
        <v>575</v>
      </c>
      <c r="C32" s="19" t="s">
        <v>41</v>
      </c>
      <c r="D32" s="43">
        <v>0</v>
      </c>
      <c r="E32" s="43">
        <v>1437643</v>
      </c>
      <c r="F32" s="43">
        <v>0</v>
      </c>
      <c r="G32" s="43">
        <v>183003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1620646</v>
      </c>
      <c r="O32" s="44">
        <f t="shared" si="1"/>
        <v>46.159099971518089</v>
      </c>
      <c r="P32" s="9"/>
    </row>
    <row r="33" spans="1:119">
      <c r="A33" s="12"/>
      <c r="B33" s="42">
        <v>579</v>
      </c>
      <c r="C33" s="19" t="s">
        <v>56</v>
      </c>
      <c r="D33" s="43">
        <v>0</v>
      </c>
      <c r="E33" s="43">
        <v>121953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121953</v>
      </c>
      <c r="O33" s="44">
        <f t="shared" si="1"/>
        <v>3.4734548561663345</v>
      </c>
      <c r="P33" s="9"/>
    </row>
    <row r="34" spans="1:119" ht="15.75">
      <c r="A34" s="26" t="s">
        <v>43</v>
      </c>
      <c r="B34" s="27"/>
      <c r="C34" s="28"/>
      <c r="D34" s="29">
        <f t="shared" ref="D34:M34" si="8">SUM(D35:D35)</f>
        <v>5360438</v>
      </c>
      <c r="E34" s="29">
        <f t="shared" si="8"/>
        <v>545508</v>
      </c>
      <c r="F34" s="29">
        <f t="shared" si="8"/>
        <v>250208</v>
      </c>
      <c r="G34" s="29">
        <f t="shared" si="8"/>
        <v>946052</v>
      </c>
      <c r="H34" s="29">
        <f t="shared" si="8"/>
        <v>0</v>
      </c>
      <c r="I34" s="29">
        <f t="shared" si="8"/>
        <v>11817575</v>
      </c>
      <c r="J34" s="29">
        <f t="shared" si="8"/>
        <v>923387</v>
      </c>
      <c r="K34" s="29">
        <f t="shared" si="8"/>
        <v>0</v>
      </c>
      <c r="L34" s="29">
        <f t="shared" si="8"/>
        <v>0</v>
      </c>
      <c r="M34" s="29">
        <f t="shared" si="8"/>
        <v>25000</v>
      </c>
      <c r="N34" s="29">
        <f t="shared" si="4"/>
        <v>19868168</v>
      </c>
      <c r="O34" s="41">
        <f t="shared" si="1"/>
        <v>565.88345200797494</v>
      </c>
      <c r="P34" s="9"/>
    </row>
    <row r="35" spans="1:119" ht="15.75" thickBot="1">
      <c r="A35" s="12"/>
      <c r="B35" s="42">
        <v>581</v>
      </c>
      <c r="C35" s="19" t="s">
        <v>42</v>
      </c>
      <c r="D35" s="43">
        <v>5360438</v>
      </c>
      <c r="E35" s="43">
        <v>545508</v>
      </c>
      <c r="F35" s="43">
        <v>250208</v>
      </c>
      <c r="G35" s="43">
        <v>946052</v>
      </c>
      <c r="H35" s="43">
        <v>0</v>
      </c>
      <c r="I35" s="43">
        <v>11817575</v>
      </c>
      <c r="J35" s="43">
        <v>923387</v>
      </c>
      <c r="K35" s="43">
        <v>0</v>
      </c>
      <c r="L35" s="43">
        <v>0</v>
      </c>
      <c r="M35" s="43">
        <v>25000</v>
      </c>
      <c r="N35" s="43">
        <f t="shared" si="4"/>
        <v>19868168</v>
      </c>
      <c r="O35" s="44">
        <f t="shared" si="1"/>
        <v>565.88345200797494</v>
      </c>
      <c r="P35" s="9"/>
    </row>
    <row r="36" spans="1:119" ht="16.5" thickBot="1">
      <c r="A36" s="13" t="s">
        <v>10</v>
      </c>
      <c r="B36" s="21"/>
      <c r="C36" s="20"/>
      <c r="D36" s="14">
        <f>SUM(D5,D14,D18,D25,D28,D34)</f>
        <v>33174116</v>
      </c>
      <c r="E36" s="14">
        <f t="shared" ref="E36:M36" si="9">SUM(E5,E14,E18,E25,E28,E34)</f>
        <v>5096138</v>
      </c>
      <c r="F36" s="14">
        <f t="shared" si="9"/>
        <v>250208</v>
      </c>
      <c r="G36" s="14">
        <f t="shared" si="9"/>
        <v>8787053</v>
      </c>
      <c r="H36" s="14">
        <f t="shared" si="9"/>
        <v>0</v>
      </c>
      <c r="I36" s="14">
        <f t="shared" si="9"/>
        <v>88288824</v>
      </c>
      <c r="J36" s="14">
        <f t="shared" si="9"/>
        <v>10253343</v>
      </c>
      <c r="K36" s="14">
        <f t="shared" si="9"/>
        <v>15022194</v>
      </c>
      <c r="L36" s="14">
        <f t="shared" si="9"/>
        <v>0</v>
      </c>
      <c r="M36" s="14">
        <f t="shared" si="9"/>
        <v>4221339</v>
      </c>
      <c r="N36" s="14">
        <f t="shared" si="4"/>
        <v>165093215</v>
      </c>
      <c r="O36" s="35">
        <f t="shared" si="1"/>
        <v>4702.1707490743374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60</v>
      </c>
      <c r="M38" s="93"/>
      <c r="N38" s="93"/>
      <c r="O38" s="39">
        <v>35110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5195433</v>
      </c>
      <c r="E5" s="24">
        <f t="shared" ref="E5:M5" si="0">SUM(E6:E14)</f>
        <v>591992</v>
      </c>
      <c r="F5" s="24">
        <f t="shared" si="0"/>
        <v>433006</v>
      </c>
      <c r="G5" s="24">
        <f t="shared" si="0"/>
        <v>212704</v>
      </c>
      <c r="H5" s="24">
        <f t="shared" si="0"/>
        <v>0</v>
      </c>
      <c r="I5" s="24">
        <f t="shared" si="0"/>
        <v>1695952</v>
      </c>
      <c r="J5" s="24">
        <f t="shared" si="0"/>
        <v>3442557</v>
      </c>
      <c r="K5" s="24">
        <f t="shared" si="0"/>
        <v>15946262</v>
      </c>
      <c r="L5" s="24">
        <f t="shared" si="0"/>
        <v>0</v>
      </c>
      <c r="M5" s="24">
        <f t="shared" si="0"/>
        <v>3700998</v>
      </c>
      <c r="N5" s="25">
        <f>SUM(D5:M5)</f>
        <v>31218904</v>
      </c>
      <c r="O5" s="30">
        <f t="shared" ref="O5:O38" si="1">(N5/O$40)</f>
        <v>894.49883957479733</v>
      </c>
      <c r="P5" s="6"/>
    </row>
    <row r="6" spans="1:133">
      <c r="A6" s="12"/>
      <c r="B6" s="42">
        <v>511</v>
      </c>
      <c r="C6" s="19" t="s">
        <v>19</v>
      </c>
      <c r="D6" s="43">
        <v>176386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176386</v>
      </c>
      <c r="O6" s="44">
        <f t="shared" si="1"/>
        <v>5.0538953038594885</v>
      </c>
      <c r="P6" s="9"/>
    </row>
    <row r="7" spans="1:133">
      <c r="A7" s="12"/>
      <c r="B7" s="42">
        <v>512</v>
      </c>
      <c r="C7" s="19" t="s">
        <v>20</v>
      </c>
      <c r="D7" s="43">
        <v>778933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778933</v>
      </c>
      <c r="O7" s="44">
        <f t="shared" si="1"/>
        <v>22.318357640182231</v>
      </c>
      <c r="P7" s="9"/>
    </row>
    <row r="8" spans="1:133">
      <c r="A8" s="12"/>
      <c r="B8" s="42">
        <v>513</v>
      </c>
      <c r="C8" s="19" t="s">
        <v>21</v>
      </c>
      <c r="D8" s="43">
        <v>2003439</v>
      </c>
      <c r="E8" s="43">
        <v>0</v>
      </c>
      <c r="F8" s="43">
        <v>0</v>
      </c>
      <c r="G8" s="43">
        <v>27138</v>
      </c>
      <c r="H8" s="43">
        <v>0</v>
      </c>
      <c r="I8" s="43">
        <v>1695952</v>
      </c>
      <c r="J8" s="43">
        <v>1505777</v>
      </c>
      <c r="K8" s="43">
        <v>0</v>
      </c>
      <c r="L8" s="43">
        <v>0</v>
      </c>
      <c r="M8" s="43">
        <v>0</v>
      </c>
      <c r="N8" s="43">
        <f t="shared" si="2"/>
        <v>5232306</v>
      </c>
      <c r="O8" s="44">
        <f t="shared" si="1"/>
        <v>149.91851236354259</v>
      </c>
      <c r="P8" s="9"/>
    </row>
    <row r="9" spans="1:133">
      <c r="A9" s="12"/>
      <c r="B9" s="42">
        <v>514</v>
      </c>
      <c r="C9" s="19" t="s">
        <v>22</v>
      </c>
      <c r="D9" s="43">
        <v>715557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715557</v>
      </c>
      <c r="O9" s="44">
        <f t="shared" si="1"/>
        <v>20.50247843901321</v>
      </c>
      <c r="P9" s="9"/>
    </row>
    <row r="10" spans="1:133">
      <c r="A10" s="12"/>
      <c r="B10" s="42">
        <v>515</v>
      </c>
      <c r="C10" s="19" t="s">
        <v>23</v>
      </c>
      <c r="D10" s="43">
        <v>404231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2245606</v>
      </c>
      <c r="N10" s="43">
        <f t="shared" si="2"/>
        <v>2649837</v>
      </c>
      <c r="O10" s="44">
        <f t="shared" si="1"/>
        <v>75.924386120741531</v>
      </c>
      <c r="P10" s="9"/>
    </row>
    <row r="11" spans="1:133">
      <c r="A11" s="12"/>
      <c r="B11" s="42">
        <v>516</v>
      </c>
      <c r="C11" s="19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1455392</v>
      </c>
      <c r="N11" s="43">
        <f t="shared" si="2"/>
        <v>1455392</v>
      </c>
      <c r="O11" s="44">
        <f t="shared" si="1"/>
        <v>41.700581645225064</v>
      </c>
      <c r="P11" s="9"/>
    </row>
    <row r="12" spans="1:133">
      <c r="A12" s="12"/>
      <c r="B12" s="42">
        <v>517</v>
      </c>
      <c r="C12" s="19" t="s">
        <v>46</v>
      </c>
      <c r="D12" s="43">
        <v>0</v>
      </c>
      <c r="E12" s="43">
        <v>0</v>
      </c>
      <c r="F12" s="43">
        <v>432140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432140</v>
      </c>
      <c r="O12" s="44">
        <f t="shared" si="1"/>
        <v>12.381880175353142</v>
      </c>
      <c r="P12" s="9"/>
    </row>
    <row r="13" spans="1:133">
      <c r="A13" s="12"/>
      <c r="B13" s="42">
        <v>518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15946262</v>
      </c>
      <c r="L13" s="43">
        <v>0</v>
      </c>
      <c r="M13" s="43">
        <v>0</v>
      </c>
      <c r="N13" s="43">
        <f t="shared" si="2"/>
        <v>15946262</v>
      </c>
      <c r="O13" s="44">
        <f t="shared" si="1"/>
        <v>456.89985960287669</v>
      </c>
      <c r="P13" s="9"/>
    </row>
    <row r="14" spans="1:133">
      <c r="A14" s="12"/>
      <c r="B14" s="42">
        <v>519</v>
      </c>
      <c r="C14" s="19" t="s">
        <v>25</v>
      </c>
      <c r="D14" s="43">
        <v>1116887</v>
      </c>
      <c r="E14" s="43">
        <v>591992</v>
      </c>
      <c r="F14" s="43">
        <v>866</v>
      </c>
      <c r="G14" s="43">
        <v>185566</v>
      </c>
      <c r="H14" s="43">
        <v>0</v>
      </c>
      <c r="I14" s="43">
        <v>0</v>
      </c>
      <c r="J14" s="43">
        <v>1936780</v>
      </c>
      <c r="K14" s="43">
        <v>0</v>
      </c>
      <c r="L14" s="43">
        <v>0</v>
      </c>
      <c r="M14" s="43">
        <v>0</v>
      </c>
      <c r="N14" s="43">
        <f t="shared" si="2"/>
        <v>3832091</v>
      </c>
      <c r="O14" s="44">
        <f t="shared" si="1"/>
        <v>109.79888828400333</v>
      </c>
      <c r="P14" s="9"/>
    </row>
    <row r="15" spans="1:133" ht="15.75">
      <c r="A15" s="26" t="s">
        <v>26</v>
      </c>
      <c r="B15" s="27"/>
      <c r="C15" s="28"/>
      <c r="D15" s="29">
        <f t="shared" ref="D15:M15" si="3">SUM(D16:D18)</f>
        <v>18244309</v>
      </c>
      <c r="E15" s="29">
        <f t="shared" si="3"/>
        <v>854863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0" si="4">SUM(D15:M15)</f>
        <v>19099172</v>
      </c>
      <c r="O15" s="41">
        <f t="shared" si="1"/>
        <v>547.23853184722498</v>
      </c>
      <c r="P15" s="10"/>
    </row>
    <row r="16" spans="1:133">
      <c r="A16" s="12"/>
      <c r="B16" s="42">
        <v>521</v>
      </c>
      <c r="C16" s="19" t="s">
        <v>27</v>
      </c>
      <c r="D16" s="43">
        <v>15212788</v>
      </c>
      <c r="E16" s="43">
        <v>30843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15243631</v>
      </c>
      <c r="O16" s="44">
        <f t="shared" si="1"/>
        <v>436.7677430446119</v>
      </c>
      <c r="P16" s="9"/>
    </row>
    <row r="17" spans="1:16">
      <c r="A17" s="12"/>
      <c r="B17" s="42">
        <v>522</v>
      </c>
      <c r="C17" s="19" t="s">
        <v>28</v>
      </c>
      <c r="D17" s="43">
        <v>2101918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2101918</v>
      </c>
      <c r="O17" s="44">
        <f t="shared" si="1"/>
        <v>60.225151141801092</v>
      </c>
      <c r="P17" s="9"/>
    </row>
    <row r="18" spans="1:16">
      <c r="A18" s="12"/>
      <c r="B18" s="42">
        <v>529</v>
      </c>
      <c r="C18" s="19" t="s">
        <v>47</v>
      </c>
      <c r="D18" s="43">
        <v>929603</v>
      </c>
      <c r="E18" s="43">
        <v>824020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1753623</v>
      </c>
      <c r="O18" s="44">
        <f t="shared" si="1"/>
        <v>50.245637660812008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SUM(D20:D26)</f>
        <v>2346503</v>
      </c>
      <c r="E19" s="29">
        <f t="shared" si="5"/>
        <v>327278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71040419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73714200</v>
      </c>
      <c r="O19" s="41">
        <f t="shared" si="1"/>
        <v>2112.0942093349759</v>
      </c>
      <c r="P19" s="10"/>
    </row>
    <row r="20" spans="1:16">
      <c r="A20" s="12"/>
      <c r="B20" s="42">
        <v>531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47747379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47747379</v>
      </c>
      <c r="O20" s="44">
        <f t="shared" si="1"/>
        <v>1368.0805421048108</v>
      </c>
      <c r="P20" s="9"/>
    </row>
    <row r="21" spans="1:16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8695335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8695335</v>
      </c>
      <c r="O21" s="44">
        <f t="shared" si="1"/>
        <v>249.14286123606774</v>
      </c>
      <c r="P21" s="9"/>
    </row>
    <row r="22" spans="1:16">
      <c r="A22" s="12"/>
      <c r="B22" s="42">
        <v>534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3240910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3240910</v>
      </c>
      <c r="O22" s="44">
        <f t="shared" si="1"/>
        <v>92.860089968768804</v>
      </c>
      <c r="P22" s="9"/>
    </row>
    <row r="23" spans="1:16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9276130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9276130</v>
      </c>
      <c r="O23" s="44">
        <f t="shared" si="1"/>
        <v>265.78407495487238</v>
      </c>
      <c r="P23" s="9"/>
    </row>
    <row r="24" spans="1:16">
      <c r="A24" s="12"/>
      <c r="B24" s="42">
        <v>537</v>
      </c>
      <c r="C24" s="19" t="s">
        <v>48</v>
      </c>
      <c r="D24" s="43">
        <v>0</v>
      </c>
      <c r="E24" s="43">
        <v>268825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268825</v>
      </c>
      <c r="O24" s="44">
        <f t="shared" si="1"/>
        <v>7.7025013609925219</v>
      </c>
      <c r="P24" s="9"/>
    </row>
    <row r="25" spans="1:16">
      <c r="A25" s="12"/>
      <c r="B25" s="42">
        <v>538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2080665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2080665</v>
      </c>
      <c r="O25" s="44">
        <f t="shared" si="1"/>
        <v>59.616200108879404</v>
      </c>
      <c r="P25" s="9"/>
    </row>
    <row r="26" spans="1:16">
      <c r="A26" s="12"/>
      <c r="B26" s="42">
        <v>539</v>
      </c>
      <c r="C26" s="19" t="s">
        <v>49</v>
      </c>
      <c r="D26" s="43">
        <v>2346503</v>
      </c>
      <c r="E26" s="43">
        <v>58453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2404956</v>
      </c>
      <c r="O26" s="44">
        <f t="shared" si="1"/>
        <v>68.907939600584513</v>
      </c>
      <c r="P26" s="9"/>
    </row>
    <row r="27" spans="1:16" ht="15.75">
      <c r="A27" s="26" t="s">
        <v>35</v>
      </c>
      <c r="B27" s="27"/>
      <c r="C27" s="28"/>
      <c r="D27" s="29">
        <f t="shared" ref="D27:M27" si="7">SUM(D28:D30)</f>
        <v>1029494</v>
      </c>
      <c r="E27" s="29">
        <f t="shared" si="7"/>
        <v>20296</v>
      </c>
      <c r="F27" s="29">
        <f t="shared" si="7"/>
        <v>0</v>
      </c>
      <c r="G27" s="29">
        <f t="shared" si="7"/>
        <v>596297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38" si="8">SUM(D27:M27)</f>
        <v>1646087</v>
      </c>
      <c r="O27" s="41">
        <f t="shared" si="1"/>
        <v>47.164465201570152</v>
      </c>
      <c r="P27" s="10"/>
    </row>
    <row r="28" spans="1:16">
      <c r="A28" s="12"/>
      <c r="B28" s="42">
        <v>541</v>
      </c>
      <c r="C28" s="19" t="s">
        <v>36</v>
      </c>
      <c r="D28" s="43">
        <v>1027417</v>
      </c>
      <c r="E28" s="43">
        <v>0</v>
      </c>
      <c r="F28" s="43">
        <v>0</v>
      </c>
      <c r="G28" s="43">
        <v>507385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1534802</v>
      </c>
      <c r="O28" s="44">
        <f t="shared" si="1"/>
        <v>43.975874616773162</v>
      </c>
      <c r="P28" s="9"/>
    </row>
    <row r="29" spans="1:16">
      <c r="A29" s="12"/>
      <c r="B29" s="42">
        <v>545</v>
      </c>
      <c r="C29" s="19" t="s">
        <v>50</v>
      </c>
      <c r="D29" s="43">
        <v>2077</v>
      </c>
      <c r="E29" s="43">
        <v>20293</v>
      </c>
      <c r="F29" s="43">
        <v>0</v>
      </c>
      <c r="G29" s="43">
        <v>88912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111282</v>
      </c>
      <c r="O29" s="44">
        <f t="shared" si="1"/>
        <v>3.1885046273745736</v>
      </c>
      <c r="P29" s="9"/>
    </row>
    <row r="30" spans="1:16">
      <c r="A30" s="12"/>
      <c r="B30" s="42">
        <v>549</v>
      </c>
      <c r="C30" s="19" t="s">
        <v>37</v>
      </c>
      <c r="D30" s="43">
        <v>0</v>
      </c>
      <c r="E30" s="43">
        <v>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</v>
      </c>
      <c r="O30" s="44">
        <f t="shared" si="1"/>
        <v>8.5957422423426266E-5</v>
      </c>
      <c r="P30" s="9"/>
    </row>
    <row r="31" spans="1:16" ht="15.75">
      <c r="A31" s="26" t="s">
        <v>38</v>
      </c>
      <c r="B31" s="27"/>
      <c r="C31" s="28"/>
      <c r="D31" s="29">
        <f t="shared" ref="D31:M31" si="9">SUM(D32:D35)</f>
        <v>1468378</v>
      </c>
      <c r="E31" s="29">
        <f t="shared" si="9"/>
        <v>1080367</v>
      </c>
      <c r="F31" s="29">
        <f t="shared" si="9"/>
        <v>0</v>
      </c>
      <c r="G31" s="29">
        <f t="shared" si="9"/>
        <v>1733602</v>
      </c>
      <c r="H31" s="29">
        <f t="shared" si="9"/>
        <v>0</v>
      </c>
      <c r="I31" s="29">
        <f t="shared" si="9"/>
        <v>1333000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8"/>
        <v>5615347</v>
      </c>
      <c r="O31" s="41">
        <f t="shared" si="1"/>
        <v>160.89358471103981</v>
      </c>
      <c r="P31" s="9"/>
    </row>
    <row r="32" spans="1:16">
      <c r="A32" s="12"/>
      <c r="B32" s="42">
        <v>571</v>
      </c>
      <c r="C32" s="19" t="s">
        <v>39</v>
      </c>
      <c r="D32" s="43">
        <v>557844</v>
      </c>
      <c r="E32" s="43">
        <v>1627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559471</v>
      </c>
      <c r="O32" s="44">
        <f t="shared" si="1"/>
        <v>16.030228360218906</v>
      </c>
      <c r="P32" s="9"/>
    </row>
    <row r="33" spans="1:119">
      <c r="A33" s="12"/>
      <c r="B33" s="42">
        <v>572</v>
      </c>
      <c r="C33" s="19" t="s">
        <v>40</v>
      </c>
      <c r="D33" s="43">
        <v>910534</v>
      </c>
      <c r="E33" s="43">
        <v>903705</v>
      </c>
      <c r="F33" s="43">
        <v>0</v>
      </c>
      <c r="G33" s="43">
        <v>1733602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3547841</v>
      </c>
      <c r="O33" s="44">
        <f t="shared" si="1"/>
        <v>101.65442250938368</v>
      </c>
      <c r="P33" s="9"/>
    </row>
    <row r="34" spans="1:119">
      <c r="A34" s="12"/>
      <c r="B34" s="42">
        <v>575</v>
      </c>
      <c r="C34" s="19" t="s">
        <v>41</v>
      </c>
      <c r="D34" s="43">
        <v>0</v>
      </c>
      <c r="E34" s="43">
        <v>84974</v>
      </c>
      <c r="F34" s="43">
        <v>0</v>
      </c>
      <c r="G34" s="43">
        <v>0</v>
      </c>
      <c r="H34" s="43">
        <v>0</v>
      </c>
      <c r="I34" s="43">
        <v>1333000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1417974</v>
      </c>
      <c r="O34" s="44">
        <f t="shared" si="1"/>
        <v>40.628463367811811</v>
      </c>
      <c r="P34" s="9"/>
    </row>
    <row r="35" spans="1:119">
      <c r="A35" s="12"/>
      <c r="B35" s="42">
        <v>579</v>
      </c>
      <c r="C35" s="19" t="s">
        <v>56</v>
      </c>
      <c r="D35" s="43">
        <v>0</v>
      </c>
      <c r="E35" s="43">
        <v>90061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90061</v>
      </c>
      <c r="O35" s="44">
        <f t="shared" si="1"/>
        <v>2.5804704736253976</v>
      </c>
      <c r="P35" s="9"/>
    </row>
    <row r="36" spans="1:119" ht="15.75">
      <c r="A36" s="26" t="s">
        <v>43</v>
      </c>
      <c r="B36" s="27"/>
      <c r="C36" s="28"/>
      <c r="D36" s="29">
        <f t="shared" ref="D36:M36" si="10">SUM(D37:D37)</f>
        <v>1166303</v>
      </c>
      <c r="E36" s="29">
        <f t="shared" si="10"/>
        <v>197174</v>
      </c>
      <c r="F36" s="29">
        <f t="shared" si="10"/>
        <v>0</v>
      </c>
      <c r="G36" s="29">
        <f t="shared" si="10"/>
        <v>834898</v>
      </c>
      <c r="H36" s="29">
        <f t="shared" si="10"/>
        <v>0</v>
      </c>
      <c r="I36" s="29">
        <f t="shared" si="10"/>
        <v>6732812</v>
      </c>
      <c r="J36" s="29">
        <f t="shared" si="10"/>
        <v>750000</v>
      </c>
      <c r="K36" s="29">
        <f t="shared" si="10"/>
        <v>0</v>
      </c>
      <c r="L36" s="29">
        <f t="shared" si="10"/>
        <v>0</v>
      </c>
      <c r="M36" s="29">
        <f t="shared" si="10"/>
        <v>0</v>
      </c>
      <c r="N36" s="29">
        <f t="shared" si="8"/>
        <v>9681187</v>
      </c>
      <c r="O36" s="41">
        <f t="shared" si="1"/>
        <v>277.38996017306096</v>
      </c>
      <c r="P36" s="9"/>
    </row>
    <row r="37" spans="1:119" ht="15.75" thickBot="1">
      <c r="A37" s="12"/>
      <c r="B37" s="42">
        <v>581</v>
      </c>
      <c r="C37" s="19" t="s">
        <v>42</v>
      </c>
      <c r="D37" s="43">
        <v>1166303</v>
      </c>
      <c r="E37" s="43">
        <v>197174</v>
      </c>
      <c r="F37" s="43">
        <v>0</v>
      </c>
      <c r="G37" s="43">
        <v>834898</v>
      </c>
      <c r="H37" s="43">
        <v>0</v>
      </c>
      <c r="I37" s="43">
        <v>6732812</v>
      </c>
      <c r="J37" s="43">
        <v>750000</v>
      </c>
      <c r="K37" s="43">
        <v>0</v>
      </c>
      <c r="L37" s="43">
        <v>0</v>
      </c>
      <c r="M37" s="43">
        <v>0</v>
      </c>
      <c r="N37" s="43">
        <f t="shared" si="8"/>
        <v>9681187</v>
      </c>
      <c r="O37" s="44">
        <f t="shared" si="1"/>
        <v>277.38996017306096</v>
      </c>
      <c r="P37" s="9"/>
    </row>
    <row r="38" spans="1:119" ht="16.5" thickBot="1">
      <c r="A38" s="13" t="s">
        <v>10</v>
      </c>
      <c r="B38" s="21"/>
      <c r="C38" s="20"/>
      <c r="D38" s="14">
        <f>SUM(D5,D15,D19,D27,D31,D36)</f>
        <v>29450420</v>
      </c>
      <c r="E38" s="14">
        <f t="shared" ref="E38:M38" si="11">SUM(E5,E15,E19,E27,E31,E36)</f>
        <v>3071970</v>
      </c>
      <c r="F38" s="14">
        <f t="shared" si="11"/>
        <v>433006</v>
      </c>
      <c r="G38" s="14">
        <f t="shared" si="11"/>
        <v>3377501</v>
      </c>
      <c r="H38" s="14">
        <f t="shared" si="11"/>
        <v>0</v>
      </c>
      <c r="I38" s="14">
        <f t="shared" si="11"/>
        <v>80802183</v>
      </c>
      <c r="J38" s="14">
        <f t="shared" si="11"/>
        <v>4192557</v>
      </c>
      <c r="K38" s="14">
        <f t="shared" si="11"/>
        <v>15946262</v>
      </c>
      <c r="L38" s="14">
        <f t="shared" si="11"/>
        <v>0</v>
      </c>
      <c r="M38" s="14">
        <f t="shared" si="11"/>
        <v>3700998</v>
      </c>
      <c r="N38" s="14">
        <f t="shared" si="8"/>
        <v>140974897</v>
      </c>
      <c r="O38" s="35">
        <f t="shared" si="1"/>
        <v>4039.2795908426692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57</v>
      </c>
      <c r="M40" s="93"/>
      <c r="N40" s="93"/>
      <c r="O40" s="39">
        <v>34901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5167066</v>
      </c>
      <c r="E5" s="24">
        <f t="shared" si="0"/>
        <v>1164089</v>
      </c>
      <c r="F5" s="24">
        <f t="shared" si="0"/>
        <v>434370</v>
      </c>
      <c r="G5" s="24">
        <f t="shared" si="0"/>
        <v>1024833</v>
      </c>
      <c r="H5" s="24">
        <f t="shared" si="0"/>
        <v>0</v>
      </c>
      <c r="I5" s="24">
        <f t="shared" si="0"/>
        <v>1192078</v>
      </c>
      <c r="J5" s="24">
        <f t="shared" si="0"/>
        <v>2690778</v>
      </c>
      <c r="K5" s="24">
        <f t="shared" si="0"/>
        <v>0</v>
      </c>
      <c r="L5" s="24">
        <f t="shared" si="0"/>
        <v>0</v>
      </c>
      <c r="M5" s="24">
        <f t="shared" si="0"/>
        <v>3757620</v>
      </c>
      <c r="N5" s="25">
        <f>SUM(D5:M5)</f>
        <v>15430834</v>
      </c>
      <c r="O5" s="30">
        <f t="shared" ref="O5:O36" si="1">(N5/O$38)</f>
        <v>442.01758808364366</v>
      </c>
      <c r="P5" s="6"/>
    </row>
    <row r="6" spans="1:133">
      <c r="A6" s="12"/>
      <c r="B6" s="42">
        <v>511</v>
      </c>
      <c r="C6" s="19" t="s">
        <v>19</v>
      </c>
      <c r="D6" s="43">
        <v>568959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568959</v>
      </c>
      <c r="O6" s="44">
        <f t="shared" si="1"/>
        <v>16.297880263534804</v>
      </c>
      <c r="P6" s="9"/>
    </row>
    <row r="7" spans="1:133">
      <c r="A7" s="12"/>
      <c r="B7" s="42">
        <v>512</v>
      </c>
      <c r="C7" s="19" t="s">
        <v>20</v>
      </c>
      <c r="D7" s="43">
        <v>410193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410193</v>
      </c>
      <c r="O7" s="44">
        <f t="shared" si="1"/>
        <v>11.750014322543684</v>
      </c>
      <c r="P7" s="9"/>
    </row>
    <row r="8" spans="1:133">
      <c r="A8" s="12"/>
      <c r="B8" s="42">
        <v>513</v>
      </c>
      <c r="C8" s="19" t="s">
        <v>21</v>
      </c>
      <c r="D8" s="43">
        <v>2145731</v>
      </c>
      <c r="E8" s="43">
        <v>301749</v>
      </c>
      <c r="F8" s="43">
        <v>0</v>
      </c>
      <c r="G8" s="43">
        <v>51793</v>
      </c>
      <c r="H8" s="43">
        <v>0</v>
      </c>
      <c r="I8" s="43">
        <v>801480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3300753</v>
      </c>
      <c r="O8" s="44">
        <f t="shared" si="1"/>
        <v>94.5503580635921</v>
      </c>
      <c r="P8" s="9"/>
    </row>
    <row r="9" spans="1:133">
      <c r="A9" s="12"/>
      <c r="B9" s="42">
        <v>514</v>
      </c>
      <c r="C9" s="19" t="s">
        <v>22</v>
      </c>
      <c r="D9" s="43">
        <v>493795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493795</v>
      </c>
      <c r="O9" s="44">
        <f t="shared" si="1"/>
        <v>14.144800916642795</v>
      </c>
      <c r="P9" s="9"/>
    </row>
    <row r="10" spans="1:133">
      <c r="A10" s="12"/>
      <c r="B10" s="42">
        <v>515</v>
      </c>
      <c r="C10" s="19" t="s">
        <v>23</v>
      </c>
      <c r="D10" s="43">
        <v>166564</v>
      </c>
      <c r="E10" s="43">
        <v>772831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3750977</v>
      </c>
      <c r="N10" s="43">
        <f t="shared" si="2"/>
        <v>4690372</v>
      </c>
      <c r="O10" s="44">
        <f t="shared" si="1"/>
        <v>134.35611572615298</v>
      </c>
      <c r="P10" s="9"/>
    </row>
    <row r="11" spans="1:133">
      <c r="A11" s="12"/>
      <c r="B11" s="42">
        <v>517</v>
      </c>
      <c r="C11" s="19" t="s">
        <v>46</v>
      </c>
      <c r="D11" s="43">
        <v>0</v>
      </c>
      <c r="E11" s="43">
        <v>0</v>
      </c>
      <c r="F11" s="43">
        <v>433102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433102</v>
      </c>
      <c r="O11" s="44">
        <f t="shared" si="1"/>
        <v>12.406244629046119</v>
      </c>
      <c r="P11" s="9"/>
    </row>
    <row r="12" spans="1:133">
      <c r="A12" s="12"/>
      <c r="B12" s="42">
        <v>519</v>
      </c>
      <c r="C12" s="19" t="s">
        <v>25</v>
      </c>
      <c r="D12" s="43">
        <v>1381824</v>
      </c>
      <c r="E12" s="43">
        <v>89509</v>
      </c>
      <c r="F12" s="43">
        <v>1268</v>
      </c>
      <c r="G12" s="43">
        <v>973040</v>
      </c>
      <c r="H12" s="43">
        <v>0</v>
      </c>
      <c r="I12" s="43">
        <v>390598</v>
      </c>
      <c r="J12" s="43">
        <v>2690778</v>
      </c>
      <c r="K12" s="43">
        <v>0</v>
      </c>
      <c r="L12" s="43">
        <v>0</v>
      </c>
      <c r="M12" s="43">
        <v>6643</v>
      </c>
      <c r="N12" s="43">
        <f t="shared" si="2"/>
        <v>5533660</v>
      </c>
      <c r="O12" s="44">
        <f t="shared" si="1"/>
        <v>158.5121741621312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19078816</v>
      </c>
      <c r="E13" s="29">
        <f t="shared" si="3"/>
        <v>24626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19103442</v>
      </c>
      <c r="O13" s="41">
        <f t="shared" si="1"/>
        <v>547.21976511028356</v>
      </c>
      <c r="P13" s="10"/>
    </row>
    <row r="14" spans="1:133">
      <c r="A14" s="12"/>
      <c r="B14" s="42">
        <v>521</v>
      </c>
      <c r="C14" s="19" t="s">
        <v>27</v>
      </c>
      <c r="D14" s="43">
        <v>15729610</v>
      </c>
      <c r="E14" s="43">
        <v>24626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15754236</v>
      </c>
      <c r="O14" s="44">
        <f t="shared" si="1"/>
        <v>451.2814666284732</v>
      </c>
      <c r="P14" s="9"/>
    </row>
    <row r="15" spans="1:133">
      <c r="A15" s="12"/>
      <c r="B15" s="42">
        <v>522</v>
      </c>
      <c r="C15" s="19" t="s">
        <v>28</v>
      </c>
      <c r="D15" s="43">
        <v>2285474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2285474</v>
      </c>
      <c r="O15" s="44">
        <f t="shared" si="1"/>
        <v>65.467602406187339</v>
      </c>
      <c r="P15" s="9"/>
    </row>
    <row r="16" spans="1:133">
      <c r="A16" s="12"/>
      <c r="B16" s="42">
        <v>529</v>
      </c>
      <c r="C16" s="19" t="s">
        <v>47</v>
      </c>
      <c r="D16" s="43">
        <v>1063732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1063732</v>
      </c>
      <c r="O16" s="44">
        <f t="shared" si="1"/>
        <v>30.470696075623032</v>
      </c>
      <c r="P16" s="9"/>
    </row>
    <row r="17" spans="1:16" ht="15.75">
      <c r="A17" s="26" t="s">
        <v>29</v>
      </c>
      <c r="B17" s="27"/>
      <c r="C17" s="28"/>
      <c r="D17" s="29">
        <f>SUM(D18:D24)</f>
        <v>2360970</v>
      </c>
      <c r="E17" s="29">
        <f t="shared" ref="E17:M17" si="5">SUM(E18:E24)</f>
        <v>667683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73644578</v>
      </c>
      <c r="J17" s="29">
        <f t="shared" si="5"/>
        <v>624178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77297409</v>
      </c>
      <c r="O17" s="41">
        <f t="shared" si="1"/>
        <v>2214.1910340876539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49022787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49022787</v>
      </c>
      <c r="O18" s="44">
        <f t="shared" si="1"/>
        <v>1404.2620166141508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8312318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6">SUM(D19:M19)</f>
        <v>8312318</v>
      </c>
      <c r="O19" s="44">
        <f t="shared" si="1"/>
        <v>238.10707533657978</v>
      </c>
      <c r="P19" s="9"/>
    </row>
    <row r="20" spans="1:16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3349319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3349319</v>
      </c>
      <c r="O20" s="44">
        <f t="shared" si="1"/>
        <v>95.941535376682893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9697832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9697832</v>
      </c>
      <c r="O21" s="44">
        <f t="shared" si="1"/>
        <v>277.79524491549699</v>
      </c>
      <c r="P21" s="9"/>
    </row>
    <row r="22" spans="1:16">
      <c r="A22" s="12"/>
      <c r="B22" s="42">
        <v>537</v>
      </c>
      <c r="C22" s="19" t="s">
        <v>48</v>
      </c>
      <c r="D22" s="43">
        <v>0</v>
      </c>
      <c r="E22" s="43">
        <v>15540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15540</v>
      </c>
      <c r="O22" s="44">
        <f t="shared" si="1"/>
        <v>0.44514465769120598</v>
      </c>
      <c r="P22" s="9"/>
    </row>
    <row r="23" spans="1:16">
      <c r="A23" s="12"/>
      <c r="B23" s="42">
        <v>538</v>
      </c>
      <c r="C23" s="19" t="s">
        <v>34</v>
      </c>
      <c r="D23" s="43">
        <v>0</v>
      </c>
      <c r="E23" s="43">
        <v>652143</v>
      </c>
      <c r="F23" s="43">
        <v>0</v>
      </c>
      <c r="G23" s="43">
        <v>0</v>
      </c>
      <c r="H23" s="43">
        <v>0</v>
      </c>
      <c r="I23" s="43">
        <v>1017948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1670091</v>
      </c>
      <c r="O23" s="44">
        <f t="shared" si="1"/>
        <v>47.83990260670295</v>
      </c>
      <c r="P23" s="9"/>
    </row>
    <row r="24" spans="1:16">
      <c r="A24" s="12"/>
      <c r="B24" s="42">
        <v>539</v>
      </c>
      <c r="C24" s="19" t="s">
        <v>49</v>
      </c>
      <c r="D24" s="43">
        <v>2360970</v>
      </c>
      <c r="E24" s="43">
        <v>0</v>
      </c>
      <c r="F24" s="43">
        <v>0</v>
      </c>
      <c r="G24" s="43">
        <v>0</v>
      </c>
      <c r="H24" s="43">
        <v>0</v>
      </c>
      <c r="I24" s="43">
        <v>2244374</v>
      </c>
      <c r="J24" s="43">
        <v>624178</v>
      </c>
      <c r="K24" s="43">
        <v>0</v>
      </c>
      <c r="L24" s="43">
        <v>0</v>
      </c>
      <c r="M24" s="43">
        <v>0</v>
      </c>
      <c r="N24" s="43">
        <f t="shared" si="6"/>
        <v>5229522</v>
      </c>
      <c r="O24" s="44">
        <f t="shared" si="1"/>
        <v>149.80011458034946</v>
      </c>
      <c r="P24" s="9"/>
    </row>
    <row r="25" spans="1:16" ht="15.75">
      <c r="A25" s="26" t="s">
        <v>35</v>
      </c>
      <c r="B25" s="27"/>
      <c r="C25" s="28"/>
      <c r="D25" s="29">
        <f>SUM(D26:D28)</f>
        <v>1697654</v>
      </c>
      <c r="E25" s="29">
        <f t="shared" ref="E25:M25" si="7">SUM(E26:E28)</f>
        <v>1524</v>
      </c>
      <c r="F25" s="29">
        <f t="shared" si="7"/>
        <v>0</v>
      </c>
      <c r="G25" s="29">
        <f t="shared" si="7"/>
        <v>319122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6" si="8">SUM(D25:M25)</f>
        <v>2018300</v>
      </c>
      <c r="O25" s="41">
        <f t="shared" si="1"/>
        <v>57.814379833858496</v>
      </c>
      <c r="P25" s="10"/>
    </row>
    <row r="26" spans="1:16">
      <c r="A26" s="12"/>
      <c r="B26" s="42">
        <v>541</v>
      </c>
      <c r="C26" s="19" t="s">
        <v>36</v>
      </c>
      <c r="D26" s="43">
        <v>583799</v>
      </c>
      <c r="E26" s="43">
        <v>0</v>
      </c>
      <c r="F26" s="43">
        <v>0</v>
      </c>
      <c r="G26" s="43">
        <v>319122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902921</v>
      </c>
      <c r="O26" s="44">
        <f t="shared" si="1"/>
        <v>25.864250930965341</v>
      </c>
      <c r="P26" s="9"/>
    </row>
    <row r="27" spans="1:16">
      <c r="A27" s="12"/>
      <c r="B27" s="42">
        <v>545</v>
      </c>
      <c r="C27" s="19" t="s">
        <v>50</v>
      </c>
      <c r="D27" s="43">
        <v>22330</v>
      </c>
      <c r="E27" s="43">
        <v>1254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23584</v>
      </c>
      <c r="O27" s="44">
        <f t="shared" si="1"/>
        <v>0.67556574047550844</v>
      </c>
      <c r="P27" s="9"/>
    </row>
    <row r="28" spans="1:16">
      <c r="A28" s="12"/>
      <c r="B28" s="42">
        <v>549</v>
      </c>
      <c r="C28" s="19" t="s">
        <v>37</v>
      </c>
      <c r="D28" s="43">
        <v>1091525</v>
      </c>
      <c r="E28" s="43">
        <v>270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1091795</v>
      </c>
      <c r="O28" s="44">
        <f t="shared" si="1"/>
        <v>31.274563162417646</v>
      </c>
      <c r="P28" s="9"/>
    </row>
    <row r="29" spans="1:16" ht="15.75">
      <c r="A29" s="26" t="s">
        <v>38</v>
      </c>
      <c r="B29" s="27"/>
      <c r="C29" s="28"/>
      <c r="D29" s="29">
        <f t="shared" ref="D29:M29" si="9">SUM(D30:D32)</f>
        <v>2449179</v>
      </c>
      <c r="E29" s="29">
        <f t="shared" si="9"/>
        <v>420098</v>
      </c>
      <c r="F29" s="29">
        <f t="shared" si="9"/>
        <v>0</v>
      </c>
      <c r="G29" s="29">
        <f t="shared" si="9"/>
        <v>82288</v>
      </c>
      <c r="H29" s="29">
        <f t="shared" si="9"/>
        <v>0</v>
      </c>
      <c r="I29" s="29">
        <f t="shared" si="9"/>
        <v>1428875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8"/>
        <v>4380440</v>
      </c>
      <c r="O29" s="41">
        <f t="shared" si="1"/>
        <v>125.47808650816386</v>
      </c>
      <c r="P29" s="9"/>
    </row>
    <row r="30" spans="1:16">
      <c r="A30" s="12"/>
      <c r="B30" s="42">
        <v>571</v>
      </c>
      <c r="C30" s="19" t="s">
        <v>39</v>
      </c>
      <c r="D30" s="43">
        <v>539678</v>
      </c>
      <c r="E30" s="43">
        <v>15996</v>
      </c>
      <c r="F30" s="43">
        <v>0</v>
      </c>
      <c r="G30" s="43">
        <v>11304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566978</v>
      </c>
      <c r="O30" s="44">
        <f t="shared" si="1"/>
        <v>16.241134345459752</v>
      </c>
      <c r="P30" s="9"/>
    </row>
    <row r="31" spans="1:16">
      <c r="A31" s="12"/>
      <c r="B31" s="42">
        <v>572</v>
      </c>
      <c r="C31" s="19" t="s">
        <v>40</v>
      </c>
      <c r="D31" s="43">
        <v>1909501</v>
      </c>
      <c r="E31" s="43">
        <v>404102</v>
      </c>
      <c r="F31" s="43">
        <v>0</v>
      </c>
      <c r="G31" s="43">
        <v>70984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2384587</v>
      </c>
      <c r="O31" s="44">
        <f t="shared" si="1"/>
        <v>68.306702950444006</v>
      </c>
      <c r="P31" s="9"/>
    </row>
    <row r="32" spans="1:16">
      <c r="A32" s="12"/>
      <c r="B32" s="42">
        <v>575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1428875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1428875</v>
      </c>
      <c r="O32" s="44">
        <f t="shared" si="1"/>
        <v>40.930249212260101</v>
      </c>
      <c r="P32" s="9"/>
    </row>
    <row r="33" spans="1:119" ht="15.75">
      <c r="A33" s="26" t="s">
        <v>43</v>
      </c>
      <c r="B33" s="27"/>
      <c r="C33" s="28"/>
      <c r="D33" s="29">
        <f t="shared" ref="D33:M33" si="10">SUM(D34:D35)</f>
        <v>2066728</v>
      </c>
      <c r="E33" s="29">
        <f t="shared" si="10"/>
        <v>640249</v>
      </c>
      <c r="F33" s="29">
        <f t="shared" si="10"/>
        <v>0</v>
      </c>
      <c r="G33" s="29">
        <f t="shared" si="10"/>
        <v>1935980</v>
      </c>
      <c r="H33" s="29">
        <f t="shared" si="10"/>
        <v>0</v>
      </c>
      <c r="I33" s="29">
        <f t="shared" si="10"/>
        <v>12213300</v>
      </c>
      <c r="J33" s="29">
        <f t="shared" si="10"/>
        <v>16499</v>
      </c>
      <c r="K33" s="29">
        <f t="shared" si="10"/>
        <v>0</v>
      </c>
      <c r="L33" s="29">
        <f t="shared" si="10"/>
        <v>0</v>
      </c>
      <c r="M33" s="29">
        <f t="shared" si="10"/>
        <v>1264187</v>
      </c>
      <c r="N33" s="29">
        <f t="shared" si="8"/>
        <v>18136943</v>
      </c>
      <c r="O33" s="41">
        <f t="shared" si="1"/>
        <v>519.53431681466634</v>
      </c>
      <c r="P33" s="9"/>
    </row>
    <row r="34" spans="1:119">
      <c r="A34" s="12"/>
      <c r="B34" s="42">
        <v>581</v>
      </c>
      <c r="C34" s="19" t="s">
        <v>42</v>
      </c>
      <c r="D34" s="43">
        <v>2066728</v>
      </c>
      <c r="E34" s="43">
        <v>640249</v>
      </c>
      <c r="F34" s="43">
        <v>0</v>
      </c>
      <c r="G34" s="43">
        <v>1935980</v>
      </c>
      <c r="H34" s="43">
        <v>0</v>
      </c>
      <c r="I34" s="43">
        <v>12130666</v>
      </c>
      <c r="J34" s="43">
        <v>16499</v>
      </c>
      <c r="K34" s="43">
        <v>0</v>
      </c>
      <c r="L34" s="43">
        <v>0</v>
      </c>
      <c r="M34" s="43">
        <v>1264187</v>
      </c>
      <c r="N34" s="43">
        <f t="shared" si="8"/>
        <v>18054309</v>
      </c>
      <c r="O34" s="44">
        <f t="shared" si="1"/>
        <v>517.16725866513889</v>
      </c>
      <c r="P34" s="9"/>
    </row>
    <row r="35" spans="1:119" ht="15.75" thickBot="1">
      <c r="A35" s="12"/>
      <c r="B35" s="42">
        <v>591</v>
      </c>
      <c r="C35" s="19" t="s">
        <v>51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82634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82634</v>
      </c>
      <c r="O35" s="44">
        <f t="shared" si="1"/>
        <v>2.3670581495273559</v>
      </c>
      <c r="P35" s="9"/>
    </row>
    <row r="36" spans="1:119" ht="16.5" thickBot="1">
      <c r="A36" s="13" t="s">
        <v>10</v>
      </c>
      <c r="B36" s="21"/>
      <c r="C36" s="20"/>
      <c r="D36" s="14">
        <f>SUM(D5,D13,D17,D25,D29,D33)</f>
        <v>32820413</v>
      </c>
      <c r="E36" s="14">
        <f t="shared" ref="E36:M36" si="11">SUM(E5,E13,E17,E25,E29,E33)</f>
        <v>2918269</v>
      </c>
      <c r="F36" s="14">
        <f t="shared" si="11"/>
        <v>434370</v>
      </c>
      <c r="G36" s="14">
        <f t="shared" si="11"/>
        <v>3362223</v>
      </c>
      <c r="H36" s="14">
        <f t="shared" si="11"/>
        <v>0</v>
      </c>
      <c r="I36" s="14">
        <f t="shared" si="11"/>
        <v>88478831</v>
      </c>
      <c r="J36" s="14">
        <f t="shared" si="11"/>
        <v>3331455</v>
      </c>
      <c r="K36" s="14">
        <f t="shared" si="11"/>
        <v>0</v>
      </c>
      <c r="L36" s="14">
        <f t="shared" si="11"/>
        <v>0</v>
      </c>
      <c r="M36" s="14">
        <f t="shared" si="11"/>
        <v>5021807</v>
      </c>
      <c r="N36" s="14">
        <f t="shared" si="8"/>
        <v>136367368</v>
      </c>
      <c r="O36" s="35">
        <f t="shared" si="1"/>
        <v>3906.2551704382699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52</v>
      </c>
      <c r="M38" s="93"/>
      <c r="N38" s="93"/>
      <c r="O38" s="39">
        <v>34910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5374502</v>
      </c>
      <c r="E5" s="24">
        <f t="shared" ref="E5:M5" si="0">SUM(E6:E12)</f>
        <v>1629431</v>
      </c>
      <c r="F5" s="24">
        <f t="shared" si="0"/>
        <v>433336</v>
      </c>
      <c r="G5" s="24">
        <f t="shared" si="0"/>
        <v>132685</v>
      </c>
      <c r="H5" s="24">
        <f t="shared" si="0"/>
        <v>0</v>
      </c>
      <c r="I5" s="24">
        <f t="shared" si="0"/>
        <v>2084197</v>
      </c>
      <c r="J5" s="24">
        <f t="shared" si="0"/>
        <v>2510626</v>
      </c>
      <c r="K5" s="24">
        <f t="shared" si="0"/>
        <v>12430836</v>
      </c>
      <c r="L5" s="24">
        <f t="shared" si="0"/>
        <v>0</v>
      </c>
      <c r="M5" s="24">
        <f t="shared" si="0"/>
        <v>9940938</v>
      </c>
      <c r="N5" s="25">
        <f>SUM(D5:M5)</f>
        <v>34536551</v>
      </c>
      <c r="O5" s="30">
        <f t="shared" ref="O5:O31" si="1">(N5/O$33)</f>
        <v>954.76048433914798</v>
      </c>
      <c r="P5" s="6"/>
    </row>
    <row r="6" spans="1:133">
      <c r="A6" s="12"/>
      <c r="B6" s="42">
        <v>511</v>
      </c>
      <c r="C6" s="19" t="s">
        <v>19</v>
      </c>
      <c r="D6" s="43">
        <v>129597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129597</v>
      </c>
      <c r="O6" s="44">
        <f t="shared" si="1"/>
        <v>3.5826998037210074</v>
      </c>
      <c r="P6" s="9"/>
    </row>
    <row r="7" spans="1:133">
      <c r="A7" s="12"/>
      <c r="B7" s="42">
        <v>512</v>
      </c>
      <c r="C7" s="19" t="s">
        <v>20</v>
      </c>
      <c r="D7" s="43">
        <v>413150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413150</v>
      </c>
      <c r="O7" s="44">
        <f t="shared" si="1"/>
        <v>11.421502225416747</v>
      </c>
      <c r="P7" s="9"/>
    </row>
    <row r="8" spans="1:133">
      <c r="A8" s="12"/>
      <c r="B8" s="42">
        <v>513</v>
      </c>
      <c r="C8" s="19" t="s">
        <v>21</v>
      </c>
      <c r="D8" s="43">
        <v>859228</v>
      </c>
      <c r="E8" s="43">
        <v>1752</v>
      </c>
      <c r="F8" s="43">
        <v>0</v>
      </c>
      <c r="G8" s="43">
        <v>96246</v>
      </c>
      <c r="H8" s="43">
        <v>0</v>
      </c>
      <c r="I8" s="43">
        <v>2084197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3041423</v>
      </c>
      <c r="O8" s="44">
        <f t="shared" si="1"/>
        <v>84.07992148840296</v>
      </c>
      <c r="P8" s="9"/>
    </row>
    <row r="9" spans="1:133">
      <c r="A9" s="12"/>
      <c r="B9" s="42">
        <v>514</v>
      </c>
      <c r="C9" s="19" t="s">
        <v>22</v>
      </c>
      <c r="D9" s="43">
        <v>264765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264765</v>
      </c>
      <c r="O9" s="44">
        <f t="shared" si="1"/>
        <v>7.3194095043264316</v>
      </c>
      <c r="P9" s="9"/>
    </row>
    <row r="10" spans="1:133">
      <c r="A10" s="12"/>
      <c r="B10" s="42">
        <v>515</v>
      </c>
      <c r="C10" s="19" t="s">
        <v>23</v>
      </c>
      <c r="D10" s="43">
        <v>1296077</v>
      </c>
      <c r="E10" s="43">
        <v>1374883</v>
      </c>
      <c r="F10" s="43">
        <v>0</v>
      </c>
      <c r="G10" s="43">
        <v>5844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9718162</v>
      </c>
      <c r="N10" s="43">
        <f t="shared" si="2"/>
        <v>12394966</v>
      </c>
      <c r="O10" s="44">
        <f t="shared" si="1"/>
        <v>342.65794929920105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12430836</v>
      </c>
      <c r="L11" s="43">
        <v>0</v>
      </c>
      <c r="M11" s="43">
        <v>222776</v>
      </c>
      <c r="N11" s="43">
        <f t="shared" si="2"/>
        <v>12653612</v>
      </c>
      <c r="O11" s="44">
        <f t="shared" si="1"/>
        <v>349.80819948580432</v>
      </c>
      <c r="P11" s="9"/>
    </row>
    <row r="12" spans="1:133">
      <c r="A12" s="12"/>
      <c r="B12" s="42">
        <v>519</v>
      </c>
      <c r="C12" s="19" t="s">
        <v>25</v>
      </c>
      <c r="D12" s="43">
        <v>2411685</v>
      </c>
      <c r="E12" s="43">
        <v>252796</v>
      </c>
      <c r="F12" s="43">
        <v>433336</v>
      </c>
      <c r="G12" s="43">
        <v>30595</v>
      </c>
      <c r="H12" s="43">
        <v>0</v>
      </c>
      <c r="I12" s="43">
        <v>0</v>
      </c>
      <c r="J12" s="43">
        <v>2510626</v>
      </c>
      <c r="K12" s="43">
        <v>0</v>
      </c>
      <c r="L12" s="43">
        <v>0</v>
      </c>
      <c r="M12" s="43">
        <v>0</v>
      </c>
      <c r="N12" s="43">
        <f t="shared" si="2"/>
        <v>5639038</v>
      </c>
      <c r="O12" s="44">
        <f t="shared" si="1"/>
        <v>155.89080253227544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25888997</v>
      </c>
      <c r="E13" s="29">
        <f t="shared" si="3"/>
        <v>379441</v>
      </c>
      <c r="F13" s="29">
        <f t="shared" si="3"/>
        <v>0</v>
      </c>
      <c r="G13" s="29">
        <f t="shared" si="3"/>
        <v>187808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26456246</v>
      </c>
      <c r="O13" s="41">
        <f t="shared" si="1"/>
        <v>731.38103005003734</v>
      </c>
      <c r="P13" s="10"/>
    </row>
    <row r="14" spans="1:133">
      <c r="A14" s="12"/>
      <c r="B14" s="42">
        <v>521</v>
      </c>
      <c r="C14" s="19" t="s">
        <v>27</v>
      </c>
      <c r="D14" s="43">
        <v>15354108</v>
      </c>
      <c r="E14" s="43">
        <v>379441</v>
      </c>
      <c r="F14" s="43">
        <v>0</v>
      </c>
      <c r="G14" s="43">
        <v>187808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15921357</v>
      </c>
      <c r="O14" s="44">
        <f t="shared" si="1"/>
        <v>440.14477649075275</v>
      </c>
      <c r="P14" s="9"/>
    </row>
    <row r="15" spans="1:133">
      <c r="A15" s="12"/>
      <c r="B15" s="42">
        <v>522</v>
      </c>
      <c r="C15" s="19" t="s">
        <v>28</v>
      </c>
      <c r="D15" s="43">
        <v>10534889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10534889</v>
      </c>
      <c r="O15" s="44">
        <f t="shared" si="1"/>
        <v>291.23625355928453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SUM(D17:D21)</f>
        <v>0</v>
      </c>
      <c r="E16" s="29">
        <f t="shared" si="5"/>
        <v>805106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79948827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80753933</v>
      </c>
      <c r="O16" s="41">
        <f t="shared" si="1"/>
        <v>2232.4367069361124</v>
      </c>
      <c r="P16" s="10"/>
    </row>
    <row r="17" spans="1:119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54454964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54454964</v>
      </c>
      <c r="O17" s="44">
        <f t="shared" si="1"/>
        <v>1505.4035883117242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5000</v>
      </c>
      <c r="F18" s="43">
        <v>0</v>
      </c>
      <c r="G18" s="43">
        <v>0</v>
      </c>
      <c r="H18" s="43">
        <v>0</v>
      </c>
      <c r="I18" s="43">
        <v>9303537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9308537</v>
      </c>
      <c r="O18" s="44">
        <f t="shared" si="1"/>
        <v>257.33384015702319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3597073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3597073</v>
      </c>
      <c r="O19" s="44">
        <f t="shared" si="1"/>
        <v>99.440826030464706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11501661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11501661</v>
      </c>
      <c r="O20" s="44">
        <f t="shared" si="1"/>
        <v>317.96259641168825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800106</v>
      </c>
      <c r="F21" s="43">
        <v>0</v>
      </c>
      <c r="G21" s="43">
        <v>0</v>
      </c>
      <c r="H21" s="43">
        <v>0</v>
      </c>
      <c r="I21" s="43">
        <v>1091592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1891698</v>
      </c>
      <c r="O21" s="44">
        <f t="shared" si="1"/>
        <v>52.295856025212174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1276444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611957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1888401</v>
      </c>
      <c r="O22" s="41">
        <f t="shared" si="1"/>
        <v>52.204710695822854</v>
      </c>
      <c r="P22" s="10"/>
    </row>
    <row r="23" spans="1:119">
      <c r="A23" s="12"/>
      <c r="B23" s="42">
        <v>541</v>
      </c>
      <c r="C23" s="19" t="s">
        <v>36</v>
      </c>
      <c r="D23" s="43">
        <v>1276444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1276444</v>
      </c>
      <c r="O23" s="44">
        <f t="shared" si="1"/>
        <v>35.287203162579821</v>
      </c>
      <c r="P23" s="9"/>
    </row>
    <row r="24" spans="1:119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611957</v>
      </c>
      <c r="K24" s="43">
        <v>0</v>
      </c>
      <c r="L24" s="43">
        <v>0</v>
      </c>
      <c r="M24" s="43">
        <v>0</v>
      </c>
      <c r="N24" s="43">
        <f t="shared" si="4"/>
        <v>611957</v>
      </c>
      <c r="O24" s="44">
        <f t="shared" si="1"/>
        <v>16.917507533243025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SUM(D26:D28)</f>
        <v>2373208</v>
      </c>
      <c r="E25" s="29">
        <f t="shared" si="7"/>
        <v>250106</v>
      </c>
      <c r="F25" s="29">
        <f t="shared" si="7"/>
        <v>0</v>
      </c>
      <c r="G25" s="29">
        <f t="shared" si="7"/>
        <v>1452117</v>
      </c>
      <c r="H25" s="29">
        <f t="shared" si="7"/>
        <v>0</v>
      </c>
      <c r="I25" s="29">
        <f t="shared" si="7"/>
        <v>1684193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5759624</v>
      </c>
      <c r="O25" s="41">
        <f t="shared" si="1"/>
        <v>159.2243938849418</v>
      </c>
      <c r="P25" s="9"/>
    </row>
    <row r="26" spans="1:119">
      <c r="A26" s="12"/>
      <c r="B26" s="42">
        <v>571</v>
      </c>
      <c r="C26" s="19" t="s">
        <v>39</v>
      </c>
      <c r="D26" s="43">
        <v>544779</v>
      </c>
      <c r="E26" s="43">
        <v>19302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564081</v>
      </c>
      <c r="O26" s="44">
        <f t="shared" si="1"/>
        <v>15.593978934564454</v>
      </c>
      <c r="P26" s="9"/>
    </row>
    <row r="27" spans="1:119">
      <c r="A27" s="12"/>
      <c r="B27" s="42">
        <v>572</v>
      </c>
      <c r="C27" s="19" t="s">
        <v>40</v>
      </c>
      <c r="D27" s="43">
        <v>1814685</v>
      </c>
      <c r="E27" s="43">
        <v>230804</v>
      </c>
      <c r="F27" s="43">
        <v>0</v>
      </c>
      <c r="G27" s="43">
        <v>1452117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3497606</v>
      </c>
      <c r="O27" s="44">
        <f t="shared" si="1"/>
        <v>96.691067923589415</v>
      </c>
      <c r="P27" s="9"/>
    </row>
    <row r="28" spans="1:119">
      <c r="A28" s="12"/>
      <c r="B28" s="42">
        <v>575</v>
      </c>
      <c r="C28" s="19" t="s">
        <v>41</v>
      </c>
      <c r="D28" s="43">
        <v>13744</v>
      </c>
      <c r="E28" s="43">
        <v>0</v>
      </c>
      <c r="F28" s="43">
        <v>0</v>
      </c>
      <c r="G28" s="43">
        <v>0</v>
      </c>
      <c r="H28" s="43">
        <v>0</v>
      </c>
      <c r="I28" s="43">
        <v>1684193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1697937</v>
      </c>
      <c r="O28" s="44">
        <f t="shared" si="1"/>
        <v>46.939347026787935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6017471</v>
      </c>
      <c r="E29" s="29">
        <f t="shared" si="8"/>
        <v>159000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5957217</v>
      </c>
      <c r="J29" s="29">
        <f t="shared" si="8"/>
        <v>425764</v>
      </c>
      <c r="K29" s="29">
        <f t="shared" si="8"/>
        <v>0</v>
      </c>
      <c r="L29" s="29">
        <f t="shared" si="8"/>
        <v>0</v>
      </c>
      <c r="M29" s="29">
        <f t="shared" si="8"/>
        <v>9360807</v>
      </c>
      <c r="N29" s="29">
        <f t="shared" si="4"/>
        <v>21920259</v>
      </c>
      <c r="O29" s="41">
        <f t="shared" si="1"/>
        <v>605.98399358637653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6017471</v>
      </c>
      <c r="E30" s="43">
        <v>159000</v>
      </c>
      <c r="F30" s="43">
        <v>0</v>
      </c>
      <c r="G30" s="43">
        <v>0</v>
      </c>
      <c r="H30" s="43">
        <v>0</v>
      </c>
      <c r="I30" s="43">
        <v>5957217</v>
      </c>
      <c r="J30" s="43">
        <v>425764</v>
      </c>
      <c r="K30" s="43">
        <v>0</v>
      </c>
      <c r="L30" s="43">
        <v>0</v>
      </c>
      <c r="M30" s="43">
        <v>9360807</v>
      </c>
      <c r="N30" s="43">
        <f t="shared" si="4"/>
        <v>21920259</v>
      </c>
      <c r="O30" s="44">
        <f t="shared" si="1"/>
        <v>605.98399358637653</v>
      </c>
      <c r="P30" s="9"/>
    </row>
    <row r="31" spans="1:119" ht="16.5" thickBot="1">
      <c r="A31" s="13" t="s">
        <v>10</v>
      </c>
      <c r="B31" s="21"/>
      <c r="C31" s="20"/>
      <c r="D31" s="14">
        <f>SUM(D5,D13,D16,D22,D25,D29)</f>
        <v>40930622</v>
      </c>
      <c r="E31" s="14">
        <f t="shared" ref="E31:M31" si="9">SUM(E5,E13,E16,E22,E25,E29)</f>
        <v>3223084</v>
      </c>
      <c r="F31" s="14">
        <f t="shared" si="9"/>
        <v>433336</v>
      </c>
      <c r="G31" s="14">
        <f t="shared" si="9"/>
        <v>1772610</v>
      </c>
      <c r="H31" s="14">
        <f t="shared" si="9"/>
        <v>0</v>
      </c>
      <c r="I31" s="14">
        <f t="shared" si="9"/>
        <v>89674434</v>
      </c>
      <c r="J31" s="14">
        <f t="shared" si="9"/>
        <v>3548347</v>
      </c>
      <c r="K31" s="14">
        <f t="shared" si="9"/>
        <v>12430836</v>
      </c>
      <c r="L31" s="14">
        <f t="shared" si="9"/>
        <v>0</v>
      </c>
      <c r="M31" s="14">
        <f t="shared" si="9"/>
        <v>19301745</v>
      </c>
      <c r="N31" s="14">
        <f t="shared" si="4"/>
        <v>171315014</v>
      </c>
      <c r="O31" s="35">
        <f t="shared" si="1"/>
        <v>4735.9913194924393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36173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5529262</v>
      </c>
      <c r="E5" s="24">
        <f t="shared" si="0"/>
        <v>19920</v>
      </c>
      <c r="F5" s="24">
        <f t="shared" si="0"/>
        <v>350000</v>
      </c>
      <c r="G5" s="24">
        <f t="shared" si="0"/>
        <v>0</v>
      </c>
      <c r="H5" s="24">
        <f t="shared" si="0"/>
        <v>0</v>
      </c>
      <c r="I5" s="24">
        <f t="shared" si="0"/>
        <v>14003150</v>
      </c>
      <c r="J5" s="24">
        <f t="shared" si="0"/>
        <v>5046970</v>
      </c>
      <c r="K5" s="24">
        <f t="shared" si="0"/>
        <v>12960752</v>
      </c>
      <c r="L5" s="24">
        <f t="shared" si="0"/>
        <v>0</v>
      </c>
      <c r="M5" s="24">
        <f t="shared" si="0"/>
        <v>2180692</v>
      </c>
      <c r="N5" s="25">
        <f>SUM(D5:M5)</f>
        <v>40090746</v>
      </c>
      <c r="O5" s="30">
        <f t="shared" ref="O5:O39" si="1">(N5/O$41)</f>
        <v>1091.647270251872</v>
      </c>
      <c r="P5" s="6"/>
    </row>
    <row r="6" spans="1:133">
      <c r="A6" s="12"/>
      <c r="B6" s="42">
        <v>511</v>
      </c>
      <c r="C6" s="19" t="s">
        <v>19</v>
      </c>
      <c r="D6" s="43">
        <v>261508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261508</v>
      </c>
      <c r="O6" s="44">
        <f t="shared" si="1"/>
        <v>7.1207079646017695</v>
      </c>
      <c r="P6" s="9"/>
    </row>
    <row r="7" spans="1:133">
      <c r="A7" s="12"/>
      <c r="B7" s="42">
        <v>512</v>
      </c>
      <c r="C7" s="19" t="s">
        <v>20</v>
      </c>
      <c r="D7" s="43">
        <v>875442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875442</v>
      </c>
      <c r="O7" s="44">
        <f t="shared" si="1"/>
        <v>23.83776718856365</v>
      </c>
      <c r="P7" s="9"/>
    </row>
    <row r="8" spans="1:133">
      <c r="A8" s="12"/>
      <c r="B8" s="42">
        <v>513</v>
      </c>
      <c r="C8" s="19" t="s">
        <v>21</v>
      </c>
      <c r="D8" s="43">
        <v>1958731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1958731</v>
      </c>
      <c r="O8" s="44">
        <f t="shared" si="1"/>
        <v>53.335085091899252</v>
      </c>
      <c r="P8" s="9"/>
    </row>
    <row r="9" spans="1:133">
      <c r="A9" s="12"/>
      <c r="B9" s="42">
        <v>514</v>
      </c>
      <c r="C9" s="19" t="s">
        <v>22</v>
      </c>
      <c r="D9" s="43">
        <v>668728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668728</v>
      </c>
      <c r="O9" s="44">
        <f t="shared" si="1"/>
        <v>18.209067392784206</v>
      </c>
      <c r="P9" s="9"/>
    </row>
    <row r="10" spans="1:133">
      <c r="A10" s="12"/>
      <c r="B10" s="42">
        <v>515</v>
      </c>
      <c r="C10" s="19" t="s">
        <v>23</v>
      </c>
      <c r="D10" s="43">
        <v>473651</v>
      </c>
      <c r="E10" s="43">
        <v>12147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485798</v>
      </c>
      <c r="O10" s="44">
        <f t="shared" si="1"/>
        <v>13.227991831177672</v>
      </c>
      <c r="P10" s="9"/>
    </row>
    <row r="11" spans="1:133">
      <c r="A11" s="12"/>
      <c r="B11" s="42">
        <v>517</v>
      </c>
      <c r="C11" s="19" t="s">
        <v>46</v>
      </c>
      <c r="D11" s="43">
        <v>93670</v>
      </c>
      <c r="E11" s="43">
        <v>0</v>
      </c>
      <c r="F11" s="43">
        <v>350000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443670</v>
      </c>
      <c r="O11" s="44">
        <f t="shared" si="1"/>
        <v>12.080871341048333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12960752</v>
      </c>
      <c r="L12" s="43">
        <v>0</v>
      </c>
      <c r="M12" s="43">
        <v>0</v>
      </c>
      <c r="N12" s="43">
        <f t="shared" si="2"/>
        <v>12960752</v>
      </c>
      <c r="O12" s="44">
        <f t="shared" si="1"/>
        <v>352.91360108917632</v>
      </c>
      <c r="P12" s="9"/>
    </row>
    <row r="13" spans="1:133">
      <c r="A13" s="12"/>
      <c r="B13" s="42">
        <v>519</v>
      </c>
      <c r="C13" s="19" t="s">
        <v>25</v>
      </c>
      <c r="D13" s="43">
        <v>1197532</v>
      </c>
      <c r="E13" s="43">
        <v>7773</v>
      </c>
      <c r="F13" s="43">
        <v>0</v>
      </c>
      <c r="G13" s="43">
        <v>0</v>
      </c>
      <c r="H13" s="43">
        <v>0</v>
      </c>
      <c r="I13" s="43">
        <v>14003150</v>
      </c>
      <c r="J13" s="43">
        <v>5046970</v>
      </c>
      <c r="K13" s="43">
        <v>0</v>
      </c>
      <c r="L13" s="43">
        <v>0</v>
      </c>
      <c r="M13" s="43">
        <v>2180692</v>
      </c>
      <c r="N13" s="43">
        <f t="shared" si="2"/>
        <v>22436117</v>
      </c>
      <c r="O13" s="44">
        <f t="shared" si="1"/>
        <v>610.92217835262079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26174423</v>
      </c>
      <c r="E14" s="29">
        <f t="shared" si="3"/>
        <v>185349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9" si="4">SUM(D14:M14)</f>
        <v>26359772</v>
      </c>
      <c r="O14" s="41">
        <f t="shared" si="1"/>
        <v>717.76098025867941</v>
      </c>
      <c r="P14" s="10"/>
    </row>
    <row r="15" spans="1:133">
      <c r="A15" s="12"/>
      <c r="B15" s="42">
        <v>521</v>
      </c>
      <c r="C15" s="19" t="s">
        <v>27</v>
      </c>
      <c r="D15" s="43">
        <v>14499375</v>
      </c>
      <c r="E15" s="43">
        <v>154362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14653737</v>
      </c>
      <c r="O15" s="44">
        <f t="shared" si="1"/>
        <v>399.01257998638528</v>
      </c>
      <c r="P15" s="9"/>
    </row>
    <row r="16" spans="1:133">
      <c r="A16" s="12"/>
      <c r="B16" s="42">
        <v>522</v>
      </c>
      <c r="C16" s="19" t="s">
        <v>28</v>
      </c>
      <c r="D16" s="43">
        <v>9228855</v>
      </c>
      <c r="E16" s="43">
        <v>30987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9259842</v>
      </c>
      <c r="O16" s="44">
        <f t="shared" si="1"/>
        <v>252.14001361470389</v>
      </c>
      <c r="P16" s="9"/>
    </row>
    <row r="17" spans="1:16">
      <c r="A17" s="12"/>
      <c r="B17" s="42">
        <v>524</v>
      </c>
      <c r="C17" s="19" t="s">
        <v>64</v>
      </c>
      <c r="D17" s="43">
        <v>2296139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2296139</v>
      </c>
      <c r="O17" s="44">
        <f t="shared" si="1"/>
        <v>62.522505105513957</v>
      </c>
      <c r="P17" s="9"/>
    </row>
    <row r="18" spans="1:16">
      <c r="A18" s="12"/>
      <c r="B18" s="42">
        <v>529</v>
      </c>
      <c r="C18" s="19" t="s">
        <v>47</v>
      </c>
      <c r="D18" s="43">
        <v>150054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150054</v>
      </c>
      <c r="O18" s="44">
        <f t="shared" si="1"/>
        <v>4.0858815520762422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SUM(D20:D25)</f>
        <v>2762832</v>
      </c>
      <c r="E19" s="29">
        <f t="shared" si="5"/>
        <v>74841</v>
      </c>
      <c r="F19" s="29">
        <f t="shared" si="5"/>
        <v>0</v>
      </c>
      <c r="G19" s="29">
        <f t="shared" si="5"/>
        <v>73993</v>
      </c>
      <c r="H19" s="29">
        <f t="shared" si="5"/>
        <v>0</v>
      </c>
      <c r="I19" s="29">
        <f t="shared" si="5"/>
        <v>62889043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65800709</v>
      </c>
      <c r="O19" s="41">
        <f t="shared" si="1"/>
        <v>1791.7143362831857</v>
      </c>
      <c r="P19" s="10"/>
    </row>
    <row r="20" spans="1:16">
      <c r="A20" s="12"/>
      <c r="B20" s="42">
        <v>531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46054886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46054886</v>
      </c>
      <c r="O20" s="44">
        <f t="shared" si="1"/>
        <v>1254.0472702518721</v>
      </c>
      <c r="P20" s="9"/>
    </row>
    <row r="21" spans="1:16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4706290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4706290</v>
      </c>
      <c r="O21" s="44">
        <f t="shared" si="1"/>
        <v>128.1494894486045</v>
      </c>
      <c r="P21" s="9"/>
    </row>
    <row r="22" spans="1:16">
      <c r="A22" s="12"/>
      <c r="B22" s="42">
        <v>534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3646434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3646434</v>
      </c>
      <c r="O22" s="44">
        <f t="shared" si="1"/>
        <v>99.29023825731791</v>
      </c>
      <c r="P22" s="9"/>
    </row>
    <row r="23" spans="1:16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7386426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7386426</v>
      </c>
      <c r="O23" s="44">
        <f t="shared" si="1"/>
        <v>201.12800544588154</v>
      </c>
      <c r="P23" s="9"/>
    </row>
    <row r="24" spans="1:16">
      <c r="A24" s="12"/>
      <c r="B24" s="42">
        <v>536</v>
      </c>
      <c r="C24" s="19" t="s">
        <v>65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1095007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1095007</v>
      </c>
      <c r="O24" s="44">
        <f t="shared" si="1"/>
        <v>29.816392103471749</v>
      </c>
      <c r="P24" s="9"/>
    </row>
    <row r="25" spans="1:16">
      <c r="A25" s="12"/>
      <c r="B25" s="42">
        <v>539</v>
      </c>
      <c r="C25" s="19" t="s">
        <v>49</v>
      </c>
      <c r="D25" s="43">
        <v>2762832</v>
      </c>
      <c r="E25" s="43">
        <v>74841</v>
      </c>
      <c r="F25" s="43">
        <v>0</v>
      </c>
      <c r="G25" s="43">
        <v>73993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2911666</v>
      </c>
      <c r="O25" s="44">
        <f t="shared" si="1"/>
        <v>79.282940776038117</v>
      </c>
      <c r="P25" s="9"/>
    </row>
    <row r="26" spans="1:16" ht="15.75">
      <c r="A26" s="26" t="s">
        <v>35</v>
      </c>
      <c r="B26" s="27"/>
      <c r="C26" s="28"/>
      <c r="D26" s="29">
        <f t="shared" ref="D26:M26" si="6">SUM(D27:D30)</f>
        <v>2344241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2344241</v>
      </c>
      <c r="O26" s="41">
        <f t="shared" si="1"/>
        <v>63.832294077603812</v>
      </c>
      <c r="P26" s="10"/>
    </row>
    <row r="27" spans="1:16">
      <c r="A27" s="12"/>
      <c r="B27" s="42">
        <v>541</v>
      </c>
      <c r="C27" s="19" t="s">
        <v>36</v>
      </c>
      <c r="D27" s="43">
        <v>1517567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1517567</v>
      </c>
      <c r="O27" s="44">
        <f t="shared" si="1"/>
        <v>41.322450646698435</v>
      </c>
      <c r="P27" s="9"/>
    </row>
    <row r="28" spans="1:16">
      <c r="A28" s="12"/>
      <c r="B28" s="42">
        <v>544</v>
      </c>
      <c r="C28" s="19" t="s">
        <v>66</v>
      </c>
      <c r="D28" s="43">
        <v>1852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1852</v>
      </c>
      <c r="O28" s="44">
        <f t="shared" si="1"/>
        <v>5.0428863172226002E-2</v>
      </c>
      <c r="P28" s="9"/>
    </row>
    <row r="29" spans="1:16">
      <c r="A29" s="12"/>
      <c r="B29" s="42">
        <v>545</v>
      </c>
      <c r="C29" s="19" t="s">
        <v>50</v>
      </c>
      <c r="D29" s="43">
        <v>61038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61038</v>
      </c>
      <c r="O29" s="44">
        <f t="shared" si="1"/>
        <v>1.6620285908781485</v>
      </c>
      <c r="P29" s="9"/>
    </row>
    <row r="30" spans="1:16">
      <c r="A30" s="12"/>
      <c r="B30" s="42">
        <v>549</v>
      </c>
      <c r="C30" s="19" t="s">
        <v>37</v>
      </c>
      <c r="D30" s="43">
        <v>763784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763784</v>
      </c>
      <c r="O30" s="44">
        <f t="shared" si="1"/>
        <v>20.797385976855004</v>
      </c>
      <c r="P30" s="9"/>
    </row>
    <row r="31" spans="1:16" ht="15.75">
      <c r="A31" s="26" t="s">
        <v>38</v>
      </c>
      <c r="B31" s="27"/>
      <c r="C31" s="28"/>
      <c r="D31" s="29">
        <f t="shared" ref="D31:M31" si="7">SUM(D32:D34)</f>
        <v>3767059</v>
      </c>
      <c r="E31" s="29">
        <f t="shared" si="7"/>
        <v>615351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1873101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4"/>
        <v>6255511</v>
      </c>
      <c r="O31" s="41">
        <f t="shared" si="1"/>
        <v>170.33385976855004</v>
      </c>
      <c r="P31" s="9"/>
    </row>
    <row r="32" spans="1:16">
      <c r="A32" s="12"/>
      <c r="B32" s="42">
        <v>571</v>
      </c>
      <c r="C32" s="19" t="s">
        <v>39</v>
      </c>
      <c r="D32" s="43">
        <v>696171</v>
      </c>
      <c r="E32" s="43">
        <v>1677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697848</v>
      </c>
      <c r="O32" s="44">
        <f t="shared" si="1"/>
        <v>19.001987746766506</v>
      </c>
      <c r="P32" s="9"/>
    </row>
    <row r="33" spans="1:119">
      <c r="A33" s="12"/>
      <c r="B33" s="42">
        <v>572</v>
      </c>
      <c r="C33" s="19" t="s">
        <v>40</v>
      </c>
      <c r="D33" s="43">
        <v>3070888</v>
      </c>
      <c r="E33" s="43">
        <v>606464</v>
      </c>
      <c r="F33" s="43">
        <v>0</v>
      </c>
      <c r="G33" s="43">
        <v>0</v>
      </c>
      <c r="H33" s="43">
        <v>0</v>
      </c>
      <c r="I33" s="43">
        <v>1873101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5550453</v>
      </c>
      <c r="O33" s="44">
        <f t="shared" si="1"/>
        <v>151.13554799183117</v>
      </c>
      <c r="P33" s="9"/>
    </row>
    <row r="34" spans="1:119">
      <c r="A34" s="12"/>
      <c r="B34" s="42">
        <v>574</v>
      </c>
      <c r="C34" s="19" t="s">
        <v>67</v>
      </c>
      <c r="D34" s="43">
        <v>0</v>
      </c>
      <c r="E34" s="43">
        <v>7210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7210</v>
      </c>
      <c r="O34" s="44">
        <f t="shared" si="1"/>
        <v>0.19632402995234854</v>
      </c>
      <c r="P34" s="9"/>
    </row>
    <row r="35" spans="1:119" ht="15.75">
      <c r="A35" s="26" t="s">
        <v>43</v>
      </c>
      <c r="B35" s="27"/>
      <c r="C35" s="28"/>
      <c r="D35" s="29">
        <f t="shared" ref="D35:M35" si="8">SUM(D36:D38)</f>
        <v>4667295</v>
      </c>
      <c r="E35" s="29">
        <f t="shared" si="8"/>
        <v>61187</v>
      </c>
      <c r="F35" s="29">
        <f t="shared" si="8"/>
        <v>3142120</v>
      </c>
      <c r="G35" s="29">
        <f t="shared" si="8"/>
        <v>74088</v>
      </c>
      <c r="H35" s="29">
        <f t="shared" si="8"/>
        <v>0</v>
      </c>
      <c r="I35" s="29">
        <f t="shared" si="8"/>
        <v>12280800</v>
      </c>
      <c r="J35" s="29">
        <f t="shared" si="8"/>
        <v>540000</v>
      </c>
      <c r="K35" s="29">
        <f t="shared" si="8"/>
        <v>0</v>
      </c>
      <c r="L35" s="29">
        <f t="shared" si="8"/>
        <v>0</v>
      </c>
      <c r="M35" s="29">
        <f t="shared" si="8"/>
        <v>958347</v>
      </c>
      <c r="N35" s="29">
        <f t="shared" si="4"/>
        <v>21723837</v>
      </c>
      <c r="O35" s="41">
        <f t="shared" si="1"/>
        <v>591.52721579305648</v>
      </c>
      <c r="P35" s="9"/>
    </row>
    <row r="36" spans="1:119">
      <c r="A36" s="12"/>
      <c r="B36" s="42">
        <v>581</v>
      </c>
      <c r="C36" s="19" t="s">
        <v>42</v>
      </c>
      <c r="D36" s="43">
        <v>4648141</v>
      </c>
      <c r="E36" s="43">
        <v>61187</v>
      </c>
      <c r="F36" s="43">
        <v>3060102</v>
      </c>
      <c r="G36" s="43">
        <v>65770</v>
      </c>
      <c r="H36" s="43">
        <v>0</v>
      </c>
      <c r="I36" s="43">
        <v>5779164</v>
      </c>
      <c r="J36" s="43">
        <v>540000</v>
      </c>
      <c r="K36" s="43">
        <v>0</v>
      </c>
      <c r="L36" s="43">
        <v>0</v>
      </c>
      <c r="M36" s="43">
        <v>0</v>
      </c>
      <c r="N36" s="43">
        <f t="shared" si="4"/>
        <v>14154364</v>
      </c>
      <c r="O36" s="44">
        <f t="shared" si="1"/>
        <v>385.41494894486044</v>
      </c>
      <c r="P36" s="9"/>
    </row>
    <row r="37" spans="1:119">
      <c r="A37" s="12"/>
      <c r="B37" s="42">
        <v>590</v>
      </c>
      <c r="C37" s="19" t="s">
        <v>68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3065226</v>
      </c>
      <c r="J37" s="43">
        <v>0</v>
      </c>
      <c r="K37" s="43">
        <v>0</v>
      </c>
      <c r="L37" s="43">
        <v>0</v>
      </c>
      <c r="M37" s="43">
        <v>707710</v>
      </c>
      <c r="N37" s="43">
        <f t="shared" si="4"/>
        <v>3772936</v>
      </c>
      <c r="O37" s="44">
        <f t="shared" si="1"/>
        <v>102.73481279782165</v>
      </c>
      <c r="P37" s="9"/>
    </row>
    <row r="38" spans="1:119" ht="15.75" thickBot="1">
      <c r="A38" s="12"/>
      <c r="B38" s="42">
        <v>591</v>
      </c>
      <c r="C38" s="19" t="s">
        <v>51</v>
      </c>
      <c r="D38" s="43">
        <v>19154</v>
      </c>
      <c r="E38" s="43">
        <v>0</v>
      </c>
      <c r="F38" s="43">
        <v>82018</v>
      </c>
      <c r="G38" s="43">
        <v>8318</v>
      </c>
      <c r="H38" s="43">
        <v>0</v>
      </c>
      <c r="I38" s="43">
        <v>3436410</v>
      </c>
      <c r="J38" s="43">
        <v>0</v>
      </c>
      <c r="K38" s="43">
        <v>0</v>
      </c>
      <c r="L38" s="43">
        <v>0</v>
      </c>
      <c r="M38" s="43">
        <v>250637</v>
      </c>
      <c r="N38" s="43">
        <f t="shared" si="4"/>
        <v>3796537</v>
      </c>
      <c r="O38" s="44">
        <f t="shared" si="1"/>
        <v>103.37745405037441</v>
      </c>
      <c r="P38" s="9"/>
    </row>
    <row r="39" spans="1:119" ht="16.5" thickBot="1">
      <c r="A39" s="13" t="s">
        <v>10</v>
      </c>
      <c r="B39" s="21"/>
      <c r="C39" s="20"/>
      <c r="D39" s="14">
        <f>SUM(D5,D14,D19,D26,D31,D35)</f>
        <v>45245112</v>
      </c>
      <c r="E39" s="14">
        <f t="shared" ref="E39:M39" si="9">SUM(E5,E14,E19,E26,E31,E35)</f>
        <v>956648</v>
      </c>
      <c r="F39" s="14">
        <f t="shared" si="9"/>
        <v>3492120</v>
      </c>
      <c r="G39" s="14">
        <f t="shared" si="9"/>
        <v>148081</v>
      </c>
      <c r="H39" s="14">
        <f t="shared" si="9"/>
        <v>0</v>
      </c>
      <c r="I39" s="14">
        <f t="shared" si="9"/>
        <v>91046094</v>
      </c>
      <c r="J39" s="14">
        <f t="shared" si="9"/>
        <v>5586970</v>
      </c>
      <c r="K39" s="14">
        <f t="shared" si="9"/>
        <v>12960752</v>
      </c>
      <c r="L39" s="14">
        <f t="shared" si="9"/>
        <v>0</v>
      </c>
      <c r="M39" s="14">
        <f t="shared" si="9"/>
        <v>3139039</v>
      </c>
      <c r="N39" s="14">
        <f t="shared" si="4"/>
        <v>162574816</v>
      </c>
      <c r="O39" s="35">
        <f t="shared" si="1"/>
        <v>4426.8159564329471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69</v>
      </c>
      <c r="M41" s="93"/>
      <c r="N41" s="93"/>
      <c r="O41" s="39">
        <v>36725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10401153</v>
      </c>
      <c r="E5" s="24">
        <f t="shared" si="0"/>
        <v>4239543</v>
      </c>
      <c r="F5" s="24">
        <f t="shared" si="0"/>
        <v>434273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6508861</v>
      </c>
      <c r="K5" s="24">
        <f t="shared" si="0"/>
        <v>11187420</v>
      </c>
      <c r="L5" s="24">
        <f t="shared" si="0"/>
        <v>0</v>
      </c>
      <c r="M5" s="24">
        <f t="shared" si="0"/>
        <v>0</v>
      </c>
      <c r="N5" s="25">
        <f>SUM(D5:M5)</f>
        <v>32771250</v>
      </c>
      <c r="O5" s="30">
        <f t="shared" ref="O5:O37" si="1">(N5/O$39)</f>
        <v>884.65743440233234</v>
      </c>
      <c r="P5" s="6"/>
    </row>
    <row r="6" spans="1:133">
      <c r="A6" s="12"/>
      <c r="B6" s="42">
        <v>511</v>
      </c>
      <c r="C6" s="19" t="s">
        <v>19</v>
      </c>
      <c r="D6" s="43">
        <v>1500403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1500403</v>
      </c>
      <c r="O6" s="44">
        <f t="shared" si="1"/>
        <v>40.503266385919446</v>
      </c>
      <c r="P6" s="9"/>
    </row>
    <row r="7" spans="1:133">
      <c r="A7" s="12"/>
      <c r="B7" s="42">
        <v>512</v>
      </c>
      <c r="C7" s="19" t="s">
        <v>20</v>
      </c>
      <c r="D7" s="43">
        <v>2234222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2234222</v>
      </c>
      <c r="O7" s="44">
        <f t="shared" si="1"/>
        <v>60.312655220818485</v>
      </c>
      <c r="P7" s="9"/>
    </row>
    <row r="8" spans="1:133">
      <c r="A8" s="12"/>
      <c r="B8" s="42">
        <v>513</v>
      </c>
      <c r="C8" s="19" t="s">
        <v>21</v>
      </c>
      <c r="D8" s="43">
        <v>3125486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3125486</v>
      </c>
      <c r="O8" s="44">
        <f t="shared" si="1"/>
        <v>84.372260015117163</v>
      </c>
      <c r="P8" s="9"/>
    </row>
    <row r="9" spans="1:133">
      <c r="A9" s="12"/>
      <c r="B9" s="42">
        <v>514</v>
      </c>
      <c r="C9" s="19" t="s">
        <v>22</v>
      </c>
      <c r="D9" s="43">
        <v>435575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435575</v>
      </c>
      <c r="O9" s="44">
        <f t="shared" si="1"/>
        <v>11.758314436885865</v>
      </c>
      <c r="P9" s="9"/>
    </row>
    <row r="10" spans="1:133">
      <c r="A10" s="12"/>
      <c r="B10" s="42">
        <v>515</v>
      </c>
      <c r="C10" s="19" t="s">
        <v>23</v>
      </c>
      <c r="D10" s="43">
        <v>746486</v>
      </c>
      <c r="E10" s="43">
        <v>4200617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4947103</v>
      </c>
      <c r="O10" s="44">
        <f t="shared" si="1"/>
        <v>133.54667422524565</v>
      </c>
      <c r="P10" s="9"/>
    </row>
    <row r="11" spans="1:133">
      <c r="A11" s="12"/>
      <c r="B11" s="42">
        <v>517</v>
      </c>
      <c r="C11" s="19" t="s">
        <v>46</v>
      </c>
      <c r="D11" s="43">
        <v>0</v>
      </c>
      <c r="E11" s="43">
        <v>0</v>
      </c>
      <c r="F11" s="43">
        <v>432215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432215</v>
      </c>
      <c r="O11" s="44">
        <f t="shared" si="1"/>
        <v>11.667611489040061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11187420</v>
      </c>
      <c r="L12" s="43">
        <v>0</v>
      </c>
      <c r="M12" s="43">
        <v>0</v>
      </c>
      <c r="N12" s="43">
        <f t="shared" si="2"/>
        <v>11187420</v>
      </c>
      <c r="O12" s="44">
        <f t="shared" si="1"/>
        <v>302.00356333009393</v>
      </c>
      <c r="P12" s="9"/>
    </row>
    <row r="13" spans="1:133">
      <c r="A13" s="12"/>
      <c r="B13" s="42">
        <v>519</v>
      </c>
      <c r="C13" s="19" t="s">
        <v>25</v>
      </c>
      <c r="D13" s="43">
        <v>2358981</v>
      </c>
      <c r="E13" s="43">
        <v>38926</v>
      </c>
      <c r="F13" s="43">
        <v>2058</v>
      </c>
      <c r="G13" s="43">
        <v>0</v>
      </c>
      <c r="H13" s="43">
        <v>0</v>
      </c>
      <c r="I13" s="43">
        <v>0</v>
      </c>
      <c r="J13" s="43">
        <v>6508861</v>
      </c>
      <c r="K13" s="43">
        <v>0</v>
      </c>
      <c r="L13" s="43">
        <v>0</v>
      </c>
      <c r="M13" s="43">
        <v>0</v>
      </c>
      <c r="N13" s="43">
        <f t="shared" si="2"/>
        <v>8908826</v>
      </c>
      <c r="O13" s="44">
        <f t="shared" si="1"/>
        <v>240.49308929921176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24386179</v>
      </c>
      <c r="E14" s="29">
        <f t="shared" si="3"/>
        <v>191693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4" si="4">SUM(D14:M14)</f>
        <v>24577872</v>
      </c>
      <c r="O14" s="41">
        <f t="shared" si="1"/>
        <v>663.47781017168768</v>
      </c>
      <c r="P14" s="10"/>
    </row>
    <row r="15" spans="1:133">
      <c r="A15" s="12"/>
      <c r="B15" s="42">
        <v>521</v>
      </c>
      <c r="C15" s="19" t="s">
        <v>27</v>
      </c>
      <c r="D15" s="43">
        <v>13608419</v>
      </c>
      <c r="E15" s="43">
        <v>191693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13800112</v>
      </c>
      <c r="O15" s="44">
        <f t="shared" si="1"/>
        <v>372.5329877982939</v>
      </c>
      <c r="P15" s="9"/>
    </row>
    <row r="16" spans="1:133">
      <c r="A16" s="12"/>
      <c r="B16" s="42">
        <v>522</v>
      </c>
      <c r="C16" s="19" t="s">
        <v>28</v>
      </c>
      <c r="D16" s="43">
        <v>9108258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9108258</v>
      </c>
      <c r="O16" s="44">
        <f t="shared" si="1"/>
        <v>245.87674117265954</v>
      </c>
      <c r="P16" s="9"/>
    </row>
    <row r="17" spans="1:16">
      <c r="A17" s="12"/>
      <c r="B17" s="42">
        <v>524</v>
      </c>
      <c r="C17" s="19" t="s">
        <v>64</v>
      </c>
      <c r="D17" s="43">
        <v>1664982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1664982</v>
      </c>
      <c r="O17" s="44">
        <f t="shared" si="1"/>
        <v>44.94606413994169</v>
      </c>
      <c r="P17" s="9"/>
    </row>
    <row r="18" spans="1:16">
      <c r="A18" s="12"/>
      <c r="B18" s="42">
        <v>525</v>
      </c>
      <c r="C18" s="19" t="s">
        <v>84</v>
      </c>
      <c r="D18" s="43">
        <v>4520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4520</v>
      </c>
      <c r="O18" s="44">
        <f t="shared" si="1"/>
        <v>0.12201706079257099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SUM(D20:D24)</f>
        <v>451490</v>
      </c>
      <c r="E19" s="29">
        <f t="shared" si="5"/>
        <v>0</v>
      </c>
      <c r="F19" s="29">
        <f t="shared" si="5"/>
        <v>0</v>
      </c>
      <c r="G19" s="29">
        <f t="shared" si="5"/>
        <v>94677</v>
      </c>
      <c r="H19" s="29">
        <f t="shared" si="5"/>
        <v>0</v>
      </c>
      <c r="I19" s="29">
        <f t="shared" si="5"/>
        <v>74844256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75390423</v>
      </c>
      <c r="O19" s="41">
        <f t="shared" si="1"/>
        <v>2035.1588111435051</v>
      </c>
      <c r="P19" s="10"/>
    </row>
    <row r="20" spans="1:16">
      <c r="A20" s="12"/>
      <c r="B20" s="42">
        <v>531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49862025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49862025</v>
      </c>
      <c r="O20" s="44">
        <f t="shared" si="1"/>
        <v>1346.0216229348882</v>
      </c>
      <c r="P20" s="9"/>
    </row>
    <row r="21" spans="1:16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7619241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7619241</v>
      </c>
      <c r="O21" s="44">
        <f t="shared" si="1"/>
        <v>205.68083900226756</v>
      </c>
      <c r="P21" s="9"/>
    </row>
    <row r="22" spans="1:16">
      <c r="A22" s="12"/>
      <c r="B22" s="42">
        <v>534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5649130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5649130</v>
      </c>
      <c r="O22" s="44">
        <f t="shared" si="1"/>
        <v>152.49784040600366</v>
      </c>
      <c r="P22" s="9"/>
    </row>
    <row r="23" spans="1:16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10709626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10709626</v>
      </c>
      <c r="O23" s="44">
        <f t="shared" si="1"/>
        <v>289.10555015657059</v>
      </c>
      <c r="P23" s="9"/>
    </row>
    <row r="24" spans="1:16">
      <c r="A24" s="12"/>
      <c r="B24" s="42">
        <v>539</v>
      </c>
      <c r="C24" s="19" t="s">
        <v>49</v>
      </c>
      <c r="D24" s="43">
        <v>451490</v>
      </c>
      <c r="E24" s="43">
        <v>0</v>
      </c>
      <c r="F24" s="43">
        <v>0</v>
      </c>
      <c r="G24" s="43">
        <v>94677</v>
      </c>
      <c r="H24" s="43">
        <v>0</v>
      </c>
      <c r="I24" s="43">
        <v>1004234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1550401</v>
      </c>
      <c r="O24" s="44">
        <f t="shared" si="1"/>
        <v>41.852958643774969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SUM(D26:D28)</f>
        <v>2720485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ref="N25:N30" si="7">SUM(D25:M25)</f>
        <v>2720485</v>
      </c>
      <c r="O25" s="41">
        <f t="shared" si="1"/>
        <v>73.439288413778215</v>
      </c>
      <c r="P25" s="10"/>
    </row>
    <row r="26" spans="1:16">
      <c r="A26" s="12"/>
      <c r="B26" s="42">
        <v>541</v>
      </c>
      <c r="C26" s="19" t="s">
        <v>36</v>
      </c>
      <c r="D26" s="43">
        <v>2473584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2473584</v>
      </c>
      <c r="O26" s="44">
        <f t="shared" si="1"/>
        <v>66.774214447683832</v>
      </c>
      <c r="P26" s="9"/>
    </row>
    <row r="27" spans="1:16">
      <c r="A27" s="12"/>
      <c r="B27" s="42">
        <v>544</v>
      </c>
      <c r="C27" s="19" t="s">
        <v>66</v>
      </c>
      <c r="D27" s="43">
        <v>174185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174185</v>
      </c>
      <c r="O27" s="44">
        <f t="shared" si="1"/>
        <v>4.7021110031314111</v>
      </c>
      <c r="P27" s="9"/>
    </row>
    <row r="28" spans="1:16">
      <c r="A28" s="12"/>
      <c r="B28" s="42">
        <v>545</v>
      </c>
      <c r="C28" s="19" t="s">
        <v>50</v>
      </c>
      <c r="D28" s="43">
        <v>72716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72716</v>
      </c>
      <c r="O28" s="44">
        <f t="shared" si="1"/>
        <v>1.962962962962963</v>
      </c>
      <c r="P28" s="9"/>
    </row>
    <row r="29" spans="1:16" ht="15.75">
      <c r="A29" s="26" t="s">
        <v>85</v>
      </c>
      <c r="B29" s="27"/>
      <c r="C29" s="28"/>
      <c r="D29" s="29">
        <f t="shared" ref="D29:M29" si="8">SUM(D30:D30)</f>
        <v>0</v>
      </c>
      <c r="E29" s="29">
        <f t="shared" si="8"/>
        <v>64089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7"/>
        <v>64089</v>
      </c>
      <c r="O29" s="41">
        <f t="shared" si="1"/>
        <v>1.7300777453838678</v>
      </c>
      <c r="P29" s="10"/>
    </row>
    <row r="30" spans="1:16">
      <c r="A30" s="90"/>
      <c r="B30" s="91">
        <v>559</v>
      </c>
      <c r="C30" s="92" t="s">
        <v>86</v>
      </c>
      <c r="D30" s="43">
        <v>0</v>
      </c>
      <c r="E30" s="43">
        <v>64089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64089</v>
      </c>
      <c r="O30" s="44">
        <f t="shared" si="1"/>
        <v>1.7300777453838678</v>
      </c>
      <c r="P30" s="9"/>
    </row>
    <row r="31" spans="1:16" ht="15.75">
      <c r="A31" s="26" t="s">
        <v>38</v>
      </c>
      <c r="B31" s="27"/>
      <c r="C31" s="28"/>
      <c r="D31" s="29">
        <f t="shared" ref="D31:M31" si="9">SUM(D32:D33)</f>
        <v>4411108</v>
      </c>
      <c r="E31" s="29">
        <f t="shared" si="9"/>
        <v>3856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2370504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ref="N31:N37" si="10">SUM(D31:M31)</f>
        <v>6785468</v>
      </c>
      <c r="O31" s="41">
        <f t="shared" si="1"/>
        <v>183.17319943850555</v>
      </c>
      <c r="P31" s="9"/>
    </row>
    <row r="32" spans="1:16">
      <c r="A32" s="12"/>
      <c r="B32" s="42">
        <v>571</v>
      </c>
      <c r="C32" s="19" t="s">
        <v>39</v>
      </c>
      <c r="D32" s="43">
        <v>640444</v>
      </c>
      <c r="E32" s="43">
        <v>3856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644300</v>
      </c>
      <c r="O32" s="44">
        <f t="shared" si="1"/>
        <v>17.392830147932187</v>
      </c>
      <c r="P32" s="9"/>
    </row>
    <row r="33" spans="1:119">
      <c r="A33" s="12"/>
      <c r="B33" s="42">
        <v>572</v>
      </c>
      <c r="C33" s="19" t="s">
        <v>40</v>
      </c>
      <c r="D33" s="43">
        <v>3770664</v>
      </c>
      <c r="E33" s="43">
        <v>0</v>
      </c>
      <c r="F33" s="43">
        <v>0</v>
      </c>
      <c r="G33" s="43">
        <v>0</v>
      </c>
      <c r="H33" s="43">
        <v>0</v>
      </c>
      <c r="I33" s="43">
        <v>2370504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6141168</v>
      </c>
      <c r="O33" s="44">
        <f t="shared" si="1"/>
        <v>165.78036929057336</v>
      </c>
      <c r="P33" s="9"/>
    </row>
    <row r="34" spans="1:119" ht="15.75">
      <c r="A34" s="26" t="s">
        <v>43</v>
      </c>
      <c r="B34" s="27"/>
      <c r="C34" s="28"/>
      <c r="D34" s="29">
        <f t="shared" ref="D34:M34" si="11">SUM(D35:D36)</f>
        <v>4203167</v>
      </c>
      <c r="E34" s="29">
        <f t="shared" si="11"/>
        <v>127047</v>
      </c>
      <c r="F34" s="29">
        <f t="shared" si="11"/>
        <v>0</v>
      </c>
      <c r="G34" s="29">
        <f t="shared" si="11"/>
        <v>285614</v>
      </c>
      <c r="H34" s="29">
        <f t="shared" si="11"/>
        <v>0</v>
      </c>
      <c r="I34" s="29">
        <f t="shared" si="11"/>
        <v>5651182</v>
      </c>
      <c r="J34" s="29">
        <f t="shared" si="11"/>
        <v>60000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0"/>
        <v>10327010</v>
      </c>
      <c r="O34" s="41">
        <f t="shared" si="1"/>
        <v>278.77685995032931</v>
      </c>
      <c r="P34" s="9"/>
    </row>
    <row r="35" spans="1:119">
      <c r="A35" s="12"/>
      <c r="B35" s="42">
        <v>581</v>
      </c>
      <c r="C35" s="19" t="s">
        <v>42</v>
      </c>
      <c r="D35" s="43">
        <v>4043164</v>
      </c>
      <c r="E35" s="43">
        <v>40000</v>
      </c>
      <c r="F35" s="43">
        <v>0</v>
      </c>
      <c r="G35" s="43">
        <v>285614</v>
      </c>
      <c r="H35" s="43">
        <v>0</v>
      </c>
      <c r="I35" s="43">
        <v>5651182</v>
      </c>
      <c r="J35" s="43">
        <v>60000</v>
      </c>
      <c r="K35" s="43">
        <v>0</v>
      </c>
      <c r="L35" s="43">
        <v>0</v>
      </c>
      <c r="M35" s="43">
        <v>0</v>
      </c>
      <c r="N35" s="43">
        <f t="shared" si="10"/>
        <v>10079960</v>
      </c>
      <c r="O35" s="44">
        <f t="shared" si="1"/>
        <v>272.10776374041683</v>
      </c>
      <c r="P35" s="9"/>
    </row>
    <row r="36" spans="1:119" ht="15.75" thickBot="1">
      <c r="A36" s="12"/>
      <c r="B36" s="42">
        <v>590</v>
      </c>
      <c r="C36" s="19" t="s">
        <v>68</v>
      </c>
      <c r="D36" s="43">
        <v>160003</v>
      </c>
      <c r="E36" s="43">
        <v>87047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247050</v>
      </c>
      <c r="O36" s="44">
        <f t="shared" si="1"/>
        <v>6.6690962099125368</v>
      </c>
      <c r="P36" s="9"/>
    </row>
    <row r="37" spans="1:119" ht="16.5" thickBot="1">
      <c r="A37" s="13" t="s">
        <v>10</v>
      </c>
      <c r="B37" s="21"/>
      <c r="C37" s="20"/>
      <c r="D37" s="14">
        <f>SUM(D5,D14,D19,D25,D29,D31,D34)</f>
        <v>46573582</v>
      </c>
      <c r="E37" s="14">
        <f t="shared" ref="E37:M37" si="12">SUM(E5,E14,E19,E25,E29,E31,E34)</f>
        <v>4626228</v>
      </c>
      <c r="F37" s="14">
        <f t="shared" si="12"/>
        <v>434273</v>
      </c>
      <c r="G37" s="14">
        <f t="shared" si="12"/>
        <v>380291</v>
      </c>
      <c r="H37" s="14">
        <f t="shared" si="12"/>
        <v>0</v>
      </c>
      <c r="I37" s="14">
        <f t="shared" si="12"/>
        <v>82865942</v>
      </c>
      <c r="J37" s="14">
        <f t="shared" si="12"/>
        <v>6568861</v>
      </c>
      <c r="K37" s="14">
        <f t="shared" si="12"/>
        <v>11187420</v>
      </c>
      <c r="L37" s="14">
        <f t="shared" si="12"/>
        <v>0</v>
      </c>
      <c r="M37" s="14">
        <f t="shared" si="12"/>
        <v>0</v>
      </c>
      <c r="N37" s="14">
        <f t="shared" si="10"/>
        <v>152636597</v>
      </c>
      <c r="O37" s="35">
        <f t="shared" si="1"/>
        <v>4120.413481265522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3" t="s">
        <v>87</v>
      </c>
      <c r="M39" s="93"/>
      <c r="N39" s="93"/>
      <c r="O39" s="39">
        <v>37044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12940707</v>
      </c>
      <c r="E5" s="24">
        <f t="shared" si="0"/>
        <v>1418185</v>
      </c>
      <c r="F5" s="24">
        <f t="shared" si="0"/>
        <v>2154088</v>
      </c>
      <c r="G5" s="24">
        <f t="shared" si="0"/>
        <v>8204228</v>
      </c>
      <c r="H5" s="24">
        <f t="shared" si="0"/>
        <v>0</v>
      </c>
      <c r="I5" s="24">
        <f t="shared" si="0"/>
        <v>3455877</v>
      </c>
      <c r="J5" s="24">
        <f t="shared" si="0"/>
        <v>18600215</v>
      </c>
      <c r="K5" s="24">
        <f t="shared" si="0"/>
        <v>18899698</v>
      </c>
      <c r="L5" s="24">
        <f t="shared" si="0"/>
        <v>0</v>
      </c>
      <c r="M5" s="24">
        <f t="shared" si="0"/>
        <v>4315506</v>
      </c>
      <c r="N5" s="25">
        <f>SUM(D5:M5)</f>
        <v>69988504</v>
      </c>
      <c r="O5" s="30">
        <f t="shared" ref="O5:O38" si="1">(N5/O$40)</f>
        <v>1800.3473697749196</v>
      </c>
      <c r="P5" s="6"/>
    </row>
    <row r="6" spans="1:133">
      <c r="A6" s="12"/>
      <c r="B6" s="42">
        <v>511</v>
      </c>
      <c r="C6" s="19" t="s">
        <v>19</v>
      </c>
      <c r="D6" s="43">
        <v>918499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918499</v>
      </c>
      <c r="O6" s="44">
        <f t="shared" si="1"/>
        <v>23.626983922829581</v>
      </c>
      <c r="P6" s="9"/>
    </row>
    <row r="7" spans="1:133">
      <c r="A7" s="12"/>
      <c r="B7" s="42">
        <v>512</v>
      </c>
      <c r="C7" s="19" t="s">
        <v>20</v>
      </c>
      <c r="D7" s="43">
        <v>604805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604805</v>
      </c>
      <c r="O7" s="44">
        <f t="shared" si="1"/>
        <v>15.557684887459807</v>
      </c>
      <c r="P7" s="9"/>
    </row>
    <row r="8" spans="1:133">
      <c r="A8" s="12"/>
      <c r="B8" s="42">
        <v>513</v>
      </c>
      <c r="C8" s="19" t="s">
        <v>21</v>
      </c>
      <c r="D8" s="43">
        <v>2265757</v>
      </c>
      <c r="E8" s="43">
        <v>177349</v>
      </c>
      <c r="F8" s="43">
        <v>0</v>
      </c>
      <c r="G8" s="43">
        <v>0</v>
      </c>
      <c r="H8" s="43">
        <v>0</v>
      </c>
      <c r="I8" s="43">
        <v>2069299</v>
      </c>
      <c r="J8" s="43">
        <v>12819256</v>
      </c>
      <c r="K8" s="43">
        <v>0</v>
      </c>
      <c r="L8" s="43">
        <v>0</v>
      </c>
      <c r="M8" s="43">
        <v>0</v>
      </c>
      <c r="N8" s="43">
        <f t="shared" si="2"/>
        <v>17331661</v>
      </c>
      <c r="O8" s="44">
        <f t="shared" si="1"/>
        <v>445.83050803858521</v>
      </c>
      <c r="P8" s="9"/>
    </row>
    <row r="9" spans="1:133">
      <c r="A9" s="12"/>
      <c r="B9" s="42">
        <v>514</v>
      </c>
      <c r="C9" s="19" t="s">
        <v>22</v>
      </c>
      <c r="D9" s="43">
        <v>578247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578247</v>
      </c>
      <c r="O9" s="44">
        <f t="shared" si="1"/>
        <v>14.874520900321544</v>
      </c>
      <c r="P9" s="9"/>
    </row>
    <row r="10" spans="1:133">
      <c r="A10" s="12"/>
      <c r="B10" s="42">
        <v>515</v>
      </c>
      <c r="C10" s="19" t="s">
        <v>23</v>
      </c>
      <c r="D10" s="43">
        <v>2326811</v>
      </c>
      <c r="E10" s="43">
        <v>1224654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4312259</v>
      </c>
      <c r="N10" s="43">
        <f t="shared" si="2"/>
        <v>7863724</v>
      </c>
      <c r="O10" s="44">
        <f t="shared" si="1"/>
        <v>202.28228938906753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18899698</v>
      </c>
      <c r="L11" s="43">
        <v>0</v>
      </c>
      <c r="M11" s="43">
        <v>0</v>
      </c>
      <c r="N11" s="43">
        <f t="shared" si="2"/>
        <v>18899698</v>
      </c>
      <c r="O11" s="44">
        <f t="shared" si="1"/>
        <v>486.16586495176847</v>
      </c>
      <c r="P11" s="9"/>
    </row>
    <row r="12" spans="1:133">
      <c r="A12" s="12"/>
      <c r="B12" s="42">
        <v>519</v>
      </c>
      <c r="C12" s="19" t="s">
        <v>71</v>
      </c>
      <c r="D12" s="43">
        <v>6246588</v>
      </c>
      <c r="E12" s="43">
        <v>16182</v>
      </c>
      <c r="F12" s="43">
        <v>2154088</v>
      </c>
      <c r="G12" s="43">
        <v>8204228</v>
      </c>
      <c r="H12" s="43">
        <v>0</v>
      </c>
      <c r="I12" s="43">
        <v>1386578</v>
      </c>
      <c r="J12" s="43">
        <v>5780959</v>
      </c>
      <c r="K12" s="43">
        <v>0</v>
      </c>
      <c r="L12" s="43">
        <v>0</v>
      </c>
      <c r="M12" s="43">
        <v>3247</v>
      </c>
      <c r="N12" s="43">
        <f t="shared" si="2"/>
        <v>23791870</v>
      </c>
      <c r="O12" s="44">
        <f t="shared" si="1"/>
        <v>612.00951768488744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19846690</v>
      </c>
      <c r="E13" s="29">
        <f t="shared" si="3"/>
        <v>-735</v>
      </c>
      <c r="F13" s="29">
        <f t="shared" si="3"/>
        <v>0</v>
      </c>
      <c r="G13" s="29">
        <f t="shared" si="3"/>
        <v>103630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3" si="4">SUM(D13:M13)</f>
        <v>19949585</v>
      </c>
      <c r="O13" s="41">
        <f t="shared" si="1"/>
        <v>513.17260450160768</v>
      </c>
      <c r="P13" s="10"/>
    </row>
    <row r="14" spans="1:133">
      <c r="A14" s="12"/>
      <c r="B14" s="42">
        <v>521</v>
      </c>
      <c r="C14" s="19" t="s">
        <v>27</v>
      </c>
      <c r="D14" s="43">
        <v>16364716</v>
      </c>
      <c r="E14" s="43">
        <v>0</v>
      </c>
      <c r="F14" s="43">
        <v>0</v>
      </c>
      <c r="G14" s="43">
        <v>103630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16468346</v>
      </c>
      <c r="O14" s="44">
        <f t="shared" si="1"/>
        <v>423.62304823151123</v>
      </c>
      <c r="P14" s="9"/>
    </row>
    <row r="15" spans="1:133">
      <c r="A15" s="12"/>
      <c r="B15" s="42">
        <v>522</v>
      </c>
      <c r="C15" s="19" t="s">
        <v>28</v>
      </c>
      <c r="D15" s="43">
        <v>3481974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3481974</v>
      </c>
      <c r="O15" s="44">
        <f t="shared" si="1"/>
        <v>89.568463022508041</v>
      </c>
      <c r="P15" s="9"/>
    </row>
    <row r="16" spans="1:133">
      <c r="A16" s="12"/>
      <c r="B16" s="42">
        <v>529</v>
      </c>
      <c r="C16" s="19" t="s">
        <v>47</v>
      </c>
      <c r="D16" s="43">
        <v>0</v>
      </c>
      <c r="E16" s="43">
        <v>-735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-735</v>
      </c>
      <c r="O16" s="44">
        <f t="shared" si="1"/>
        <v>-1.8906752411575564E-2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SUM(D18:D23)</f>
        <v>0</v>
      </c>
      <c r="E17" s="29">
        <f t="shared" si="5"/>
        <v>482421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89541871</v>
      </c>
      <c r="J17" s="29">
        <f t="shared" si="5"/>
        <v>6183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90030475</v>
      </c>
      <c r="O17" s="41">
        <f t="shared" si="1"/>
        <v>2315.8964630225082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136146</v>
      </c>
      <c r="F18" s="43">
        <v>0</v>
      </c>
      <c r="G18" s="43">
        <v>0</v>
      </c>
      <c r="H18" s="43">
        <v>0</v>
      </c>
      <c r="I18" s="43">
        <v>49255795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49391941</v>
      </c>
      <c r="O18" s="44">
        <f t="shared" si="1"/>
        <v>1270.5322443729904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14697620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14697620</v>
      </c>
      <c r="O19" s="44">
        <f t="shared" si="1"/>
        <v>378.0738263665595</v>
      </c>
      <c r="P19" s="9"/>
    </row>
    <row r="20" spans="1:16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6197711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6197711</v>
      </c>
      <c r="O20" s="44">
        <f t="shared" si="1"/>
        <v>159.42664951768489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17674298</v>
      </c>
      <c r="J21" s="43">
        <v>6183</v>
      </c>
      <c r="K21" s="43">
        <v>0</v>
      </c>
      <c r="L21" s="43">
        <v>0</v>
      </c>
      <c r="M21" s="43">
        <v>0</v>
      </c>
      <c r="N21" s="43">
        <f t="shared" si="4"/>
        <v>17680481</v>
      </c>
      <c r="O21" s="44">
        <f t="shared" si="1"/>
        <v>454.80336977491959</v>
      </c>
      <c r="P21" s="9"/>
    </row>
    <row r="22" spans="1:16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1716447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1716447</v>
      </c>
      <c r="O22" s="44">
        <f t="shared" si="1"/>
        <v>44.152977491961416</v>
      </c>
      <c r="P22" s="9"/>
    </row>
    <row r="23" spans="1:16">
      <c r="A23" s="12"/>
      <c r="B23" s="42">
        <v>539</v>
      </c>
      <c r="C23" s="19" t="s">
        <v>49</v>
      </c>
      <c r="D23" s="43">
        <v>0</v>
      </c>
      <c r="E23" s="43">
        <v>346275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346275</v>
      </c>
      <c r="O23" s="44">
        <f t="shared" si="1"/>
        <v>8.9073954983922832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SUM(D25:D27)</f>
        <v>2342</v>
      </c>
      <c r="E24" s="29">
        <f t="shared" si="6"/>
        <v>0</v>
      </c>
      <c r="F24" s="29">
        <f t="shared" si="6"/>
        <v>0</v>
      </c>
      <c r="G24" s="29">
        <f t="shared" si="6"/>
        <v>937763</v>
      </c>
      <c r="H24" s="29">
        <f t="shared" si="6"/>
        <v>0</v>
      </c>
      <c r="I24" s="29">
        <f t="shared" si="6"/>
        <v>0</v>
      </c>
      <c r="J24" s="29">
        <f t="shared" si="6"/>
        <v>1291046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29" si="7">SUM(D24:M24)</f>
        <v>2231151</v>
      </c>
      <c r="O24" s="41">
        <f t="shared" si="1"/>
        <v>57.392951768488743</v>
      </c>
      <c r="P24" s="10"/>
    </row>
    <row r="25" spans="1:16">
      <c r="A25" s="12"/>
      <c r="B25" s="42">
        <v>541</v>
      </c>
      <c r="C25" s="19" t="s">
        <v>74</v>
      </c>
      <c r="D25" s="43">
        <v>0</v>
      </c>
      <c r="E25" s="43">
        <v>0</v>
      </c>
      <c r="F25" s="43">
        <v>0</v>
      </c>
      <c r="G25" s="43">
        <v>907186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907186</v>
      </c>
      <c r="O25" s="44">
        <f t="shared" si="1"/>
        <v>23.335974276527331</v>
      </c>
      <c r="P25" s="9"/>
    </row>
    <row r="26" spans="1:16">
      <c r="A26" s="12"/>
      <c r="B26" s="42">
        <v>545</v>
      </c>
      <c r="C26" s="19" t="s">
        <v>50</v>
      </c>
      <c r="D26" s="43">
        <v>2342</v>
      </c>
      <c r="E26" s="43">
        <v>0</v>
      </c>
      <c r="F26" s="43">
        <v>0</v>
      </c>
      <c r="G26" s="43">
        <v>30577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32919</v>
      </c>
      <c r="O26" s="44">
        <f t="shared" si="1"/>
        <v>0.84679099678456593</v>
      </c>
      <c r="P26" s="9"/>
    </row>
    <row r="27" spans="1:16">
      <c r="A27" s="12"/>
      <c r="B27" s="42">
        <v>549</v>
      </c>
      <c r="C27" s="19" t="s">
        <v>75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1291046</v>
      </c>
      <c r="K27" s="43">
        <v>0</v>
      </c>
      <c r="L27" s="43">
        <v>0</v>
      </c>
      <c r="M27" s="43">
        <v>0</v>
      </c>
      <c r="N27" s="43">
        <f t="shared" si="7"/>
        <v>1291046</v>
      </c>
      <c r="O27" s="44">
        <f t="shared" si="1"/>
        <v>33.210186495176849</v>
      </c>
      <c r="P27" s="9"/>
    </row>
    <row r="28" spans="1:16" ht="15.75">
      <c r="A28" s="26" t="s">
        <v>85</v>
      </c>
      <c r="B28" s="27"/>
      <c r="C28" s="28"/>
      <c r="D28" s="29">
        <f t="shared" ref="D28:M28" si="8">SUM(D29:D29)</f>
        <v>1936336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1936336</v>
      </c>
      <c r="O28" s="41">
        <f t="shared" si="1"/>
        <v>49.809286173633438</v>
      </c>
      <c r="P28" s="10"/>
    </row>
    <row r="29" spans="1:16">
      <c r="A29" s="90"/>
      <c r="B29" s="91">
        <v>559</v>
      </c>
      <c r="C29" s="92" t="s">
        <v>86</v>
      </c>
      <c r="D29" s="43">
        <v>1936336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1936336</v>
      </c>
      <c r="O29" s="44">
        <f t="shared" si="1"/>
        <v>49.809286173633438</v>
      </c>
      <c r="P29" s="9"/>
    </row>
    <row r="30" spans="1:16" ht="15.75">
      <c r="A30" s="26" t="s">
        <v>38</v>
      </c>
      <c r="B30" s="27"/>
      <c r="C30" s="28"/>
      <c r="D30" s="29">
        <f t="shared" ref="D30:M30" si="9">SUM(D31:D34)</f>
        <v>2073770</v>
      </c>
      <c r="E30" s="29">
        <f t="shared" si="9"/>
        <v>4346373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ref="N30:N38" si="10">SUM(D30:M30)</f>
        <v>6420143</v>
      </c>
      <c r="O30" s="41">
        <f t="shared" si="1"/>
        <v>165.14837299035369</v>
      </c>
      <c r="P30" s="9"/>
    </row>
    <row r="31" spans="1:16">
      <c r="A31" s="12"/>
      <c r="B31" s="42">
        <v>571</v>
      </c>
      <c r="C31" s="19" t="s">
        <v>39</v>
      </c>
      <c r="D31" s="43">
        <v>413723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413723</v>
      </c>
      <c r="O31" s="44">
        <f t="shared" si="1"/>
        <v>10.6423922829582</v>
      </c>
      <c r="P31" s="9"/>
    </row>
    <row r="32" spans="1:16">
      <c r="A32" s="12"/>
      <c r="B32" s="42">
        <v>572</v>
      </c>
      <c r="C32" s="19" t="s">
        <v>76</v>
      </c>
      <c r="D32" s="43">
        <v>1660047</v>
      </c>
      <c r="E32" s="43">
        <v>956877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2616924</v>
      </c>
      <c r="O32" s="44">
        <f t="shared" si="1"/>
        <v>67.316372990353699</v>
      </c>
      <c r="P32" s="9"/>
    </row>
    <row r="33" spans="1:119">
      <c r="A33" s="12"/>
      <c r="B33" s="42">
        <v>575</v>
      </c>
      <c r="C33" s="19" t="s">
        <v>77</v>
      </c>
      <c r="D33" s="43">
        <v>0</v>
      </c>
      <c r="E33" s="43">
        <v>2556650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2556650</v>
      </c>
      <c r="O33" s="44">
        <f t="shared" si="1"/>
        <v>65.765916398713827</v>
      </c>
      <c r="P33" s="9"/>
    </row>
    <row r="34" spans="1:119">
      <c r="A34" s="12"/>
      <c r="B34" s="42">
        <v>579</v>
      </c>
      <c r="C34" s="19" t="s">
        <v>56</v>
      </c>
      <c r="D34" s="43">
        <v>0</v>
      </c>
      <c r="E34" s="43">
        <v>832846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832846</v>
      </c>
      <c r="O34" s="44">
        <f t="shared" si="1"/>
        <v>21.423691318327975</v>
      </c>
      <c r="P34" s="9"/>
    </row>
    <row r="35" spans="1:119" ht="15.75">
      <c r="A35" s="26" t="s">
        <v>78</v>
      </c>
      <c r="B35" s="27"/>
      <c r="C35" s="28"/>
      <c r="D35" s="29">
        <f t="shared" ref="D35:M35" si="11">SUM(D36:D37)</f>
        <v>15000</v>
      </c>
      <c r="E35" s="29">
        <f t="shared" si="11"/>
        <v>68593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123014</v>
      </c>
      <c r="J35" s="29">
        <f t="shared" si="11"/>
        <v>300000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0"/>
        <v>506607</v>
      </c>
      <c r="O35" s="41">
        <f t="shared" si="1"/>
        <v>13.031691318327974</v>
      </c>
      <c r="P35" s="9"/>
    </row>
    <row r="36" spans="1:119">
      <c r="A36" s="12"/>
      <c r="B36" s="42">
        <v>581</v>
      </c>
      <c r="C36" s="19" t="s">
        <v>79</v>
      </c>
      <c r="D36" s="43">
        <v>15000</v>
      </c>
      <c r="E36" s="43">
        <v>68593</v>
      </c>
      <c r="F36" s="43">
        <v>0</v>
      </c>
      <c r="G36" s="43">
        <v>0</v>
      </c>
      <c r="H36" s="43">
        <v>0</v>
      </c>
      <c r="I36" s="43">
        <v>52000</v>
      </c>
      <c r="J36" s="43">
        <v>300000</v>
      </c>
      <c r="K36" s="43">
        <v>0</v>
      </c>
      <c r="L36" s="43">
        <v>0</v>
      </c>
      <c r="M36" s="43">
        <v>0</v>
      </c>
      <c r="N36" s="43">
        <f t="shared" si="10"/>
        <v>435593</v>
      </c>
      <c r="O36" s="44">
        <f t="shared" si="1"/>
        <v>11.20496463022508</v>
      </c>
      <c r="P36" s="9"/>
    </row>
    <row r="37" spans="1:119" ht="15.75" thickBot="1">
      <c r="A37" s="12"/>
      <c r="B37" s="42">
        <v>591</v>
      </c>
      <c r="C37" s="19" t="s">
        <v>100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71014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71014</v>
      </c>
      <c r="O37" s="44">
        <f t="shared" si="1"/>
        <v>1.8267266881028938</v>
      </c>
      <c r="P37" s="9"/>
    </row>
    <row r="38" spans="1:119" ht="16.5" thickBot="1">
      <c r="A38" s="13" t="s">
        <v>10</v>
      </c>
      <c r="B38" s="21"/>
      <c r="C38" s="20"/>
      <c r="D38" s="14">
        <f>SUM(D5,D13,D17,D24,D28,D30,D35)</f>
        <v>36814845</v>
      </c>
      <c r="E38" s="14">
        <f t="shared" ref="E38:M38" si="12">SUM(E5,E13,E17,E24,E28,E30,E35)</f>
        <v>6314837</v>
      </c>
      <c r="F38" s="14">
        <f t="shared" si="12"/>
        <v>2154088</v>
      </c>
      <c r="G38" s="14">
        <f t="shared" si="12"/>
        <v>9245621</v>
      </c>
      <c r="H38" s="14">
        <f t="shared" si="12"/>
        <v>0</v>
      </c>
      <c r="I38" s="14">
        <f t="shared" si="12"/>
        <v>93120762</v>
      </c>
      <c r="J38" s="14">
        <f t="shared" si="12"/>
        <v>20197444</v>
      </c>
      <c r="K38" s="14">
        <f t="shared" si="12"/>
        <v>18899698</v>
      </c>
      <c r="L38" s="14">
        <f t="shared" si="12"/>
        <v>0</v>
      </c>
      <c r="M38" s="14">
        <f t="shared" si="12"/>
        <v>4315506</v>
      </c>
      <c r="N38" s="14">
        <f t="shared" si="10"/>
        <v>191062801</v>
      </c>
      <c r="O38" s="35">
        <f t="shared" si="1"/>
        <v>4914.7987395498394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101</v>
      </c>
      <c r="M40" s="93"/>
      <c r="N40" s="93"/>
      <c r="O40" s="39">
        <v>38875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13376400</v>
      </c>
      <c r="E5" s="24">
        <f t="shared" si="0"/>
        <v>1091690</v>
      </c>
      <c r="F5" s="24">
        <f t="shared" si="0"/>
        <v>2014978</v>
      </c>
      <c r="G5" s="24">
        <f t="shared" si="0"/>
        <v>9693436</v>
      </c>
      <c r="H5" s="24">
        <f t="shared" si="0"/>
        <v>0</v>
      </c>
      <c r="I5" s="24">
        <f t="shared" si="0"/>
        <v>2446970</v>
      </c>
      <c r="J5" s="24">
        <f t="shared" si="0"/>
        <v>15257399</v>
      </c>
      <c r="K5" s="24">
        <f t="shared" si="0"/>
        <v>17721891</v>
      </c>
      <c r="L5" s="24">
        <f t="shared" si="0"/>
        <v>0</v>
      </c>
      <c r="M5" s="24">
        <f t="shared" si="0"/>
        <v>3676147</v>
      </c>
      <c r="N5" s="25">
        <f>SUM(D5:M5)</f>
        <v>65278911</v>
      </c>
      <c r="O5" s="30">
        <f t="shared" ref="O5:O38" si="1">(N5/O$40)</f>
        <v>1696.2610695353912</v>
      </c>
      <c r="P5" s="6"/>
    </row>
    <row r="6" spans="1:133">
      <c r="A6" s="12"/>
      <c r="B6" s="42">
        <v>511</v>
      </c>
      <c r="C6" s="19" t="s">
        <v>19</v>
      </c>
      <c r="D6" s="43">
        <v>964410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964410</v>
      </c>
      <c r="O6" s="44">
        <f t="shared" si="1"/>
        <v>25.060024945431866</v>
      </c>
      <c r="P6" s="9"/>
    </row>
    <row r="7" spans="1:133">
      <c r="A7" s="12"/>
      <c r="B7" s="42">
        <v>512</v>
      </c>
      <c r="C7" s="19" t="s">
        <v>20</v>
      </c>
      <c r="D7" s="43">
        <v>736568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736568</v>
      </c>
      <c r="O7" s="44">
        <f t="shared" si="1"/>
        <v>19.139590479160169</v>
      </c>
      <c r="P7" s="9"/>
    </row>
    <row r="8" spans="1:133">
      <c r="A8" s="12"/>
      <c r="B8" s="42">
        <v>513</v>
      </c>
      <c r="C8" s="19" t="s">
        <v>21</v>
      </c>
      <c r="D8" s="43">
        <v>2184134</v>
      </c>
      <c r="E8" s="43">
        <v>0</v>
      </c>
      <c r="F8" s="43">
        <v>0</v>
      </c>
      <c r="G8" s="43">
        <v>0</v>
      </c>
      <c r="H8" s="43">
        <v>0</v>
      </c>
      <c r="I8" s="43">
        <v>2022400</v>
      </c>
      <c r="J8" s="43">
        <v>10978917</v>
      </c>
      <c r="K8" s="43">
        <v>0</v>
      </c>
      <c r="L8" s="43">
        <v>0</v>
      </c>
      <c r="M8" s="43">
        <v>0</v>
      </c>
      <c r="N8" s="43">
        <f t="shared" si="2"/>
        <v>15185451</v>
      </c>
      <c r="O8" s="44">
        <f t="shared" si="1"/>
        <v>394.5912846897412</v>
      </c>
      <c r="P8" s="9"/>
    </row>
    <row r="9" spans="1:133">
      <c r="A9" s="12"/>
      <c r="B9" s="42">
        <v>514</v>
      </c>
      <c r="C9" s="19" t="s">
        <v>22</v>
      </c>
      <c r="D9" s="43">
        <v>768267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768267</v>
      </c>
      <c r="O9" s="44">
        <f t="shared" si="1"/>
        <v>19.963283442469599</v>
      </c>
      <c r="P9" s="9"/>
    </row>
    <row r="10" spans="1:133">
      <c r="A10" s="12"/>
      <c r="B10" s="42">
        <v>515</v>
      </c>
      <c r="C10" s="19" t="s">
        <v>23</v>
      </c>
      <c r="D10" s="43">
        <v>2669666</v>
      </c>
      <c r="E10" s="43">
        <v>1087854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3676147</v>
      </c>
      <c r="N10" s="43">
        <f t="shared" si="2"/>
        <v>7433667</v>
      </c>
      <c r="O10" s="44">
        <f t="shared" si="1"/>
        <v>193.16253507951356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17721891</v>
      </c>
      <c r="L11" s="43">
        <v>0</v>
      </c>
      <c r="M11" s="43">
        <v>0</v>
      </c>
      <c r="N11" s="43">
        <f t="shared" si="2"/>
        <v>17721891</v>
      </c>
      <c r="O11" s="44">
        <f t="shared" si="1"/>
        <v>460.50023386342377</v>
      </c>
      <c r="P11" s="9"/>
    </row>
    <row r="12" spans="1:133">
      <c r="A12" s="12"/>
      <c r="B12" s="42">
        <v>519</v>
      </c>
      <c r="C12" s="19" t="s">
        <v>71</v>
      </c>
      <c r="D12" s="43">
        <v>6053355</v>
      </c>
      <c r="E12" s="43">
        <v>3836</v>
      </c>
      <c r="F12" s="43">
        <v>2014978</v>
      </c>
      <c r="G12" s="43">
        <v>9693436</v>
      </c>
      <c r="H12" s="43">
        <v>0</v>
      </c>
      <c r="I12" s="43">
        <v>424570</v>
      </c>
      <c r="J12" s="43">
        <v>4278482</v>
      </c>
      <c r="K12" s="43">
        <v>0</v>
      </c>
      <c r="L12" s="43">
        <v>0</v>
      </c>
      <c r="M12" s="43">
        <v>0</v>
      </c>
      <c r="N12" s="43">
        <f t="shared" si="2"/>
        <v>22468657</v>
      </c>
      <c r="O12" s="44">
        <f t="shared" si="1"/>
        <v>583.84411703565115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18478176</v>
      </c>
      <c r="E13" s="29">
        <f t="shared" si="3"/>
        <v>264549</v>
      </c>
      <c r="F13" s="29">
        <f t="shared" si="3"/>
        <v>0</v>
      </c>
      <c r="G13" s="29">
        <f t="shared" si="3"/>
        <v>168820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18911545</v>
      </c>
      <c r="O13" s="41">
        <f t="shared" si="1"/>
        <v>491.4131847001351</v>
      </c>
      <c r="P13" s="10"/>
    </row>
    <row r="14" spans="1:133">
      <c r="A14" s="12"/>
      <c r="B14" s="42">
        <v>521</v>
      </c>
      <c r="C14" s="19" t="s">
        <v>27</v>
      </c>
      <c r="D14" s="43">
        <v>15810771</v>
      </c>
      <c r="E14" s="43">
        <v>0</v>
      </c>
      <c r="F14" s="43">
        <v>0</v>
      </c>
      <c r="G14" s="43">
        <v>168820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15979591</v>
      </c>
      <c r="O14" s="44">
        <f t="shared" si="1"/>
        <v>415.22687350587256</v>
      </c>
      <c r="P14" s="9"/>
    </row>
    <row r="15" spans="1:133">
      <c r="A15" s="12"/>
      <c r="B15" s="42">
        <v>522</v>
      </c>
      <c r="C15" s="19" t="s">
        <v>28</v>
      </c>
      <c r="D15" s="43">
        <v>2667405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2667405</v>
      </c>
      <c r="O15" s="44">
        <f t="shared" si="1"/>
        <v>69.31205176177113</v>
      </c>
      <c r="P15" s="9"/>
    </row>
    <row r="16" spans="1:133">
      <c r="A16" s="12"/>
      <c r="B16" s="42">
        <v>529</v>
      </c>
      <c r="C16" s="19" t="s">
        <v>47</v>
      </c>
      <c r="D16" s="43">
        <v>0</v>
      </c>
      <c r="E16" s="43">
        <v>264549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264549</v>
      </c>
      <c r="O16" s="44">
        <f t="shared" si="1"/>
        <v>6.8742594324914252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0</v>
      </c>
      <c r="E17" s="29">
        <f t="shared" si="5"/>
        <v>94758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81183181</v>
      </c>
      <c r="J17" s="29">
        <f t="shared" si="5"/>
        <v>5898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81283837</v>
      </c>
      <c r="O17" s="41">
        <f t="shared" si="1"/>
        <v>2112.1462685791498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94758</v>
      </c>
      <c r="F18" s="43">
        <v>0</v>
      </c>
      <c r="G18" s="43">
        <v>0</v>
      </c>
      <c r="H18" s="43">
        <v>0</v>
      </c>
      <c r="I18" s="43">
        <v>49052982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49147740</v>
      </c>
      <c r="O18" s="44">
        <f t="shared" si="1"/>
        <v>1277.0954162768942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12211826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12211826</v>
      </c>
      <c r="O19" s="44">
        <f t="shared" si="1"/>
        <v>317.32215985864258</v>
      </c>
      <c r="P19" s="9"/>
    </row>
    <row r="20" spans="1:16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4980738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4980738</v>
      </c>
      <c r="O20" s="44">
        <f t="shared" si="1"/>
        <v>129.42360461490489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13537831</v>
      </c>
      <c r="J21" s="43">
        <v>5898</v>
      </c>
      <c r="K21" s="43">
        <v>0</v>
      </c>
      <c r="L21" s="43">
        <v>0</v>
      </c>
      <c r="M21" s="43">
        <v>0</v>
      </c>
      <c r="N21" s="43">
        <f t="shared" si="4"/>
        <v>13543729</v>
      </c>
      <c r="O21" s="44">
        <f t="shared" si="1"/>
        <v>351.93142604718844</v>
      </c>
      <c r="P21" s="9"/>
    </row>
    <row r="22" spans="1:16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1399804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1399804</v>
      </c>
      <c r="O22" s="44">
        <f t="shared" si="1"/>
        <v>36.373661781519594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SUM(D24:D26)</f>
        <v>10589</v>
      </c>
      <c r="E23" s="29">
        <f t="shared" si="6"/>
        <v>0</v>
      </c>
      <c r="F23" s="29">
        <f t="shared" si="6"/>
        <v>0</v>
      </c>
      <c r="G23" s="29">
        <f t="shared" si="6"/>
        <v>1323698</v>
      </c>
      <c r="H23" s="29">
        <f t="shared" si="6"/>
        <v>0</v>
      </c>
      <c r="I23" s="29">
        <f t="shared" si="6"/>
        <v>0</v>
      </c>
      <c r="J23" s="29">
        <f t="shared" si="6"/>
        <v>1375990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9" si="7">SUM(D23:M23)</f>
        <v>2710277</v>
      </c>
      <c r="O23" s="41">
        <f t="shared" si="1"/>
        <v>70.426073173266815</v>
      </c>
      <c r="P23" s="10"/>
    </row>
    <row r="24" spans="1:16">
      <c r="A24" s="12"/>
      <c r="B24" s="42">
        <v>541</v>
      </c>
      <c r="C24" s="19" t="s">
        <v>74</v>
      </c>
      <c r="D24" s="43">
        <v>0</v>
      </c>
      <c r="E24" s="43">
        <v>0</v>
      </c>
      <c r="F24" s="43">
        <v>0</v>
      </c>
      <c r="G24" s="43">
        <v>1315643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1315643</v>
      </c>
      <c r="O24" s="44">
        <f t="shared" si="1"/>
        <v>34.18675293628521</v>
      </c>
      <c r="P24" s="9"/>
    </row>
    <row r="25" spans="1:16">
      <c r="A25" s="12"/>
      <c r="B25" s="42">
        <v>545</v>
      </c>
      <c r="C25" s="19" t="s">
        <v>50</v>
      </c>
      <c r="D25" s="43">
        <v>10589</v>
      </c>
      <c r="E25" s="43">
        <v>0</v>
      </c>
      <c r="F25" s="43">
        <v>0</v>
      </c>
      <c r="G25" s="43">
        <v>8055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18644</v>
      </c>
      <c r="O25" s="44">
        <f t="shared" si="1"/>
        <v>0.48446107473235628</v>
      </c>
      <c r="P25" s="9"/>
    </row>
    <row r="26" spans="1:16">
      <c r="A26" s="12"/>
      <c r="B26" s="42">
        <v>549</v>
      </c>
      <c r="C26" s="19" t="s">
        <v>75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1375990</v>
      </c>
      <c r="K26" s="43">
        <v>0</v>
      </c>
      <c r="L26" s="43">
        <v>0</v>
      </c>
      <c r="M26" s="43">
        <v>0</v>
      </c>
      <c r="N26" s="43">
        <f t="shared" si="7"/>
        <v>1375990</v>
      </c>
      <c r="O26" s="44">
        <f t="shared" si="1"/>
        <v>35.754859162249247</v>
      </c>
      <c r="P26" s="9"/>
    </row>
    <row r="27" spans="1:16" ht="15.75">
      <c r="A27" s="26" t="s">
        <v>85</v>
      </c>
      <c r="B27" s="27"/>
      <c r="C27" s="28"/>
      <c r="D27" s="29">
        <f t="shared" ref="D27:M27" si="8">SUM(D28:D29)</f>
        <v>1824894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1824894</v>
      </c>
      <c r="O27" s="41">
        <f t="shared" si="1"/>
        <v>47.419550982226383</v>
      </c>
      <c r="P27" s="10"/>
    </row>
    <row r="28" spans="1:16">
      <c r="A28" s="90"/>
      <c r="B28" s="91">
        <v>552</v>
      </c>
      <c r="C28" s="92" t="s">
        <v>97</v>
      </c>
      <c r="D28" s="43">
        <v>98314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98314</v>
      </c>
      <c r="O28" s="44">
        <f t="shared" si="1"/>
        <v>2.5546720715102382</v>
      </c>
      <c r="P28" s="9"/>
    </row>
    <row r="29" spans="1:16">
      <c r="A29" s="90"/>
      <c r="B29" s="91">
        <v>559</v>
      </c>
      <c r="C29" s="92" t="s">
        <v>86</v>
      </c>
      <c r="D29" s="43">
        <v>1726580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1726580</v>
      </c>
      <c r="O29" s="44">
        <f t="shared" si="1"/>
        <v>44.864878910716143</v>
      </c>
      <c r="P29" s="9"/>
    </row>
    <row r="30" spans="1:16" ht="15.75">
      <c r="A30" s="26" t="s">
        <v>38</v>
      </c>
      <c r="B30" s="27"/>
      <c r="C30" s="28"/>
      <c r="D30" s="29">
        <f t="shared" ref="D30:M30" si="9">SUM(D31:D35)</f>
        <v>2338875</v>
      </c>
      <c r="E30" s="29">
        <f t="shared" si="9"/>
        <v>4696972</v>
      </c>
      <c r="F30" s="29">
        <f t="shared" si="9"/>
        <v>0</v>
      </c>
      <c r="G30" s="29">
        <f t="shared" si="9"/>
        <v>90065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ref="N30:N38" si="10">SUM(D30:M30)</f>
        <v>7125912</v>
      </c>
      <c r="O30" s="41">
        <f t="shared" si="1"/>
        <v>185.16557530402244</v>
      </c>
      <c r="P30" s="9"/>
    </row>
    <row r="31" spans="1:16">
      <c r="A31" s="12"/>
      <c r="B31" s="42">
        <v>571</v>
      </c>
      <c r="C31" s="19" t="s">
        <v>39</v>
      </c>
      <c r="D31" s="43">
        <v>537835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537835</v>
      </c>
      <c r="O31" s="44">
        <f t="shared" si="1"/>
        <v>13.975548279804594</v>
      </c>
      <c r="P31" s="9"/>
    </row>
    <row r="32" spans="1:16">
      <c r="A32" s="12"/>
      <c r="B32" s="42">
        <v>572</v>
      </c>
      <c r="C32" s="19" t="s">
        <v>76</v>
      </c>
      <c r="D32" s="43">
        <v>1801040</v>
      </c>
      <c r="E32" s="43">
        <v>949015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2750055</v>
      </c>
      <c r="O32" s="44">
        <f t="shared" si="1"/>
        <v>71.4596975366386</v>
      </c>
      <c r="P32" s="9"/>
    </row>
    <row r="33" spans="1:119">
      <c r="A33" s="12"/>
      <c r="B33" s="42">
        <v>574</v>
      </c>
      <c r="C33" s="19" t="s">
        <v>67</v>
      </c>
      <c r="D33" s="43">
        <v>0</v>
      </c>
      <c r="E33" s="43">
        <v>299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299</v>
      </c>
      <c r="O33" s="44">
        <f t="shared" si="1"/>
        <v>7.7694626338218479E-3</v>
      </c>
      <c r="P33" s="9"/>
    </row>
    <row r="34" spans="1:119">
      <c r="A34" s="12"/>
      <c r="B34" s="42">
        <v>575</v>
      </c>
      <c r="C34" s="19" t="s">
        <v>77</v>
      </c>
      <c r="D34" s="43">
        <v>0</v>
      </c>
      <c r="E34" s="43">
        <v>2473811</v>
      </c>
      <c r="F34" s="43">
        <v>0</v>
      </c>
      <c r="G34" s="43">
        <v>90065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2563876</v>
      </c>
      <c r="O34" s="44">
        <f t="shared" si="1"/>
        <v>66.621868828604093</v>
      </c>
      <c r="P34" s="9"/>
    </row>
    <row r="35" spans="1:119">
      <c r="A35" s="12"/>
      <c r="B35" s="42">
        <v>579</v>
      </c>
      <c r="C35" s="19" t="s">
        <v>56</v>
      </c>
      <c r="D35" s="43">
        <v>0</v>
      </c>
      <c r="E35" s="43">
        <v>1273847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1273847</v>
      </c>
      <c r="O35" s="44">
        <f t="shared" si="1"/>
        <v>33.100691196341337</v>
      </c>
      <c r="P35" s="9"/>
    </row>
    <row r="36" spans="1:119" ht="15.75">
      <c r="A36" s="26" t="s">
        <v>78</v>
      </c>
      <c r="B36" s="27"/>
      <c r="C36" s="28"/>
      <c r="D36" s="29">
        <f t="shared" ref="D36:M36" si="11">SUM(D37:D37)</f>
        <v>25000</v>
      </c>
      <c r="E36" s="29">
        <f t="shared" si="11"/>
        <v>68210</v>
      </c>
      <c r="F36" s="29">
        <f t="shared" si="11"/>
        <v>0</v>
      </c>
      <c r="G36" s="29">
        <f t="shared" si="11"/>
        <v>1409623</v>
      </c>
      <c r="H36" s="29">
        <f t="shared" si="11"/>
        <v>0</v>
      </c>
      <c r="I36" s="29">
        <f t="shared" si="11"/>
        <v>10341513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865871</v>
      </c>
      <c r="N36" s="29">
        <f t="shared" si="10"/>
        <v>12710217</v>
      </c>
      <c r="O36" s="41">
        <f t="shared" si="1"/>
        <v>330.27276270657939</v>
      </c>
      <c r="P36" s="9"/>
    </row>
    <row r="37" spans="1:119" ht="15.75" thickBot="1">
      <c r="A37" s="12"/>
      <c r="B37" s="42">
        <v>581</v>
      </c>
      <c r="C37" s="19" t="s">
        <v>79</v>
      </c>
      <c r="D37" s="43">
        <v>25000</v>
      </c>
      <c r="E37" s="43">
        <v>68210</v>
      </c>
      <c r="F37" s="43">
        <v>0</v>
      </c>
      <c r="G37" s="43">
        <v>1409623</v>
      </c>
      <c r="H37" s="43">
        <v>0</v>
      </c>
      <c r="I37" s="43">
        <v>10341513</v>
      </c>
      <c r="J37" s="43">
        <v>0</v>
      </c>
      <c r="K37" s="43">
        <v>0</v>
      </c>
      <c r="L37" s="43">
        <v>0</v>
      </c>
      <c r="M37" s="43">
        <v>865871</v>
      </c>
      <c r="N37" s="43">
        <f t="shared" si="10"/>
        <v>12710217</v>
      </c>
      <c r="O37" s="44">
        <f t="shared" si="1"/>
        <v>330.27276270657939</v>
      </c>
      <c r="P37" s="9"/>
    </row>
    <row r="38" spans="1:119" ht="16.5" thickBot="1">
      <c r="A38" s="13" t="s">
        <v>10</v>
      </c>
      <c r="B38" s="21"/>
      <c r="C38" s="20"/>
      <c r="D38" s="14">
        <f>SUM(D5,D13,D17,D23,D27,D30,D36)</f>
        <v>36053934</v>
      </c>
      <c r="E38" s="14">
        <f t="shared" ref="E38:M38" si="12">SUM(E5,E13,E17,E23,E27,E30,E36)</f>
        <v>6216179</v>
      </c>
      <c r="F38" s="14">
        <f t="shared" si="12"/>
        <v>2014978</v>
      </c>
      <c r="G38" s="14">
        <f t="shared" si="12"/>
        <v>12685642</v>
      </c>
      <c r="H38" s="14">
        <f t="shared" si="12"/>
        <v>0</v>
      </c>
      <c r="I38" s="14">
        <f t="shared" si="12"/>
        <v>93971664</v>
      </c>
      <c r="J38" s="14">
        <f t="shared" si="12"/>
        <v>16639287</v>
      </c>
      <c r="K38" s="14">
        <f t="shared" si="12"/>
        <v>17721891</v>
      </c>
      <c r="L38" s="14">
        <f t="shared" si="12"/>
        <v>0</v>
      </c>
      <c r="M38" s="14">
        <f t="shared" si="12"/>
        <v>4542018</v>
      </c>
      <c r="N38" s="14">
        <f t="shared" si="10"/>
        <v>189845593</v>
      </c>
      <c r="O38" s="35">
        <f t="shared" si="1"/>
        <v>4933.1044849807713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98</v>
      </c>
      <c r="M40" s="93"/>
      <c r="N40" s="93"/>
      <c r="O40" s="39">
        <v>38484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7558414</v>
      </c>
      <c r="E5" s="24">
        <f t="shared" si="0"/>
        <v>968615</v>
      </c>
      <c r="F5" s="24">
        <f t="shared" si="0"/>
        <v>0</v>
      </c>
      <c r="G5" s="24">
        <f t="shared" si="0"/>
        <v>14942200</v>
      </c>
      <c r="H5" s="24">
        <f t="shared" si="0"/>
        <v>0</v>
      </c>
      <c r="I5" s="24">
        <f t="shared" si="0"/>
        <v>0</v>
      </c>
      <c r="J5" s="24">
        <f t="shared" si="0"/>
        <v>12939041</v>
      </c>
      <c r="K5" s="24">
        <f t="shared" si="0"/>
        <v>18721216</v>
      </c>
      <c r="L5" s="24">
        <f t="shared" si="0"/>
        <v>0</v>
      </c>
      <c r="M5" s="24">
        <f t="shared" si="0"/>
        <v>2337529</v>
      </c>
      <c r="N5" s="25">
        <f>SUM(D5:M5)</f>
        <v>57467015</v>
      </c>
      <c r="O5" s="30">
        <f t="shared" ref="O5:O34" si="1">(N5/O$36)</f>
        <v>1502.1307211752098</v>
      </c>
      <c r="P5" s="6"/>
    </row>
    <row r="6" spans="1:133">
      <c r="A6" s="12"/>
      <c r="B6" s="42">
        <v>511</v>
      </c>
      <c r="C6" s="19" t="s">
        <v>19</v>
      </c>
      <c r="D6" s="43">
        <v>894646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894646</v>
      </c>
      <c r="O6" s="44">
        <f t="shared" si="1"/>
        <v>23.385158271688841</v>
      </c>
      <c r="P6" s="9"/>
    </row>
    <row r="7" spans="1:133">
      <c r="A7" s="12"/>
      <c r="B7" s="42">
        <v>512</v>
      </c>
      <c r="C7" s="19" t="s">
        <v>20</v>
      </c>
      <c r="D7" s="43">
        <v>962163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962163</v>
      </c>
      <c r="O7" s="44">
        <f t="shared" si="1"/>
        <v>25.149985623546019</v>
      </c>
      <c r="P7" s="9"/>
    </row>
    <row r="8" spans="1:133">
      <c r="A8" s="12"/>
      <c r="B8" s="42">
        <v>513</v>
      </c>
      <c r="C8" s="19" t="s">
        <v>21</v>
      </c>
      <c r="D8" s="43">
        <v>1726525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11488928</v>
      </c>
      <c r="K8" s="43">
        <v>0</v>
      </c>
      <c r="L8" s="43">
        <v>0</v>
      </c>
      <c r="M8" s="43">
        <v>0</v>
      </c>
      <c r="N8" s="43">
        <f t="shared" si="2"/>
        <v>13215453</v>
      </c>
      <c r="O8" s="44">
        <f t="shared" si="1"/>
        <v>345.43882165355359</v>
      </c>
      <c r="P8" s="9"/>
    </row>
    <row r="9" spans="1:133">
      <c r="A9" s="12"/>
      <c r="B9" s="42">
        <v>514</v>
      </c>
      <c r="C9" s="19" t="s">
        <v>22</v>
      </c>
      <c r="D9" s="43">
        <v>606648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606648</v>
      </c>
      <c r="O9" s="44">
        <f t="shared" si="1"/>
        <v>15.857176464437881</v>
      </c>
      <c r="P9" s="9"/>
    </row>
    <row r="10" spans="1:133">
      <c r="A10" s="12"/>
      <c r="B10" s="42">
        <v>515</v>
      </c>
      <c r="C10" s="19" t="s">
        <v>23</v>
      </c>
      <c r="D10" s="43">
        <v>3230445</v>
      </c>
      <c r="E10" s="43">
        <v>968309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2337529</v>
      </c>
      <c r="N10" s="43">
        <f t="shared" si="2"/>
        <v>6536283</v>
      </c>
      <c r="O10" s="44">
        <f t="shared" si="1"/>
        <v>170.85194866298977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18721216</v>
      </c>
      <c r="L11" s="43">
        <v>0</v>
      </c>
      <c r="M11" s="43">
        <v>0</v>
      </c>
      <c r="N11" s="43">
        <f t="shared" si="2"/>
        <v>18721216</v>
      </c>
      <c r="O11" s="44">
        <f t="shared" si="1"/>
        <v>489.35400057505814</v>
      </c>
      <c r="P11" s="9"/>
    </row>
    <row r="12" spans="1:133">
      <c r="A12" s="12"/>
      <c r="B12" s="42">
        <v>519</v>
      </c>
      <c r="C12" s="19" t="s">
        <v>71</v>
      </c>
      <c r="D12" s="43">
        <v>137987</v>
      </c>
      <c r="E12" s="43">
        <v>306</v>
      </c>
      <c r="F12" s="43">
        <v>0</v>
      </c>
      <c r="G12" s="43">
        <v>14942200</v>
      </c>
      <c r="H12" s="43">
        <v>0</v>
      </c>
      <c r="I12" s="43">
        <v>0</v>
      </c>
      <c r="J12" s="43">
        <v>1450113</v>
      </c>
      <c r="K12" s="43">
        <v>0</v>
      </c>
      <c r="L12" s="43">
        <v>0</v>
      </c>
      <c r="M12" s="43">
        <v>0</v>
      </c>
      <c r="N12" s="43">
        <f t="shared" si="2"/>
        <v>16530606</v>
      </c>
      <c r="O12" s="44">
        <f t="shared" si="1"/>
        <v>432.09362992393551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20267379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20267379</v>
      </c>
      <c r="O13" s="41">
        <f t="shared" si="1"/>
        <v>529.76916642705908</v>
      </c>
      <c r="P13" s="10"/>
    </row>
    <row r="14" spans="1:133">
      <c r="A14" s="12"/>
      <c r="B14" s="42">
        <v>521</v>
      </c>
      <c r="C14" s="19" t="s">
        <v>27</v>
      </c>
      <c r="D14" s="43">
        <v>15554590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15554590</v>
      </c>
      <c r="O14" s="44">
        <f t="shared" si="1"/>
        <v>406.58154063308677</v>
      </c>
      <c r="P14" s="9"/>
    </row>
    <row r="15" spans="1:133">
      <c r="A15" s="12"/>
      <c r="B15" s="42">
        <v>522</v>
      </c>
      <c r="C15" s="19" t="s">
        <v>28</v>
      </c>
      <c r="D15" s="43">
        <v>2732271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2732271</v>
      </c>
      <c r="O15" s="44">
        <f t="shared" si="1"/>
        <v>71.418851452021855</v>
      </c>
      <c r="P15" s="9"/>
    </row>
    <row r="16" spans="1:133">
      <c r="A16" s="12"/>
      <c r="B16" s="42">
        <v>529</v>
      </c>
      <c r="C16" s="19" t="s">
        <v>47</v>
      </c>
      <c r="D16" s="43">
        <v>1980518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1980518</v>
      </c>
      <c r="O16" s="44">
        <f t="shared" si="1"/>
        <v>51.76877434195049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SUM(D18:D22)</f>
        <v>2310153</v>
      </c>
      <c r="E17" s="29">
        <f t="shared" si="5"/>
        <v>523197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89171124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92004474</v>
      </c>
      <c r="O17" s="41">
        <f t="shared" si="1"/>
        <v>2404.9056120448545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104219</v>
      </c>
      <c r="F18" s="43">
        <v>0</v>
      </c>
      <c r="G18" s="43">
        <v>0</v>
      </c>
      <c r="H18" s="43">
        <v>0</v>
      </c>
      <c r="I18" s="43">
        <v>56492086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56596305</v>
      </c>
      <c r="O18" s="44">
        <f t="shared" si="1"/>
        <v>1479.3712261808296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11442415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11442415</v>
      </c>
      <c r="O19" s="44">
        <f t="shared" si="1"/>
        <v>299.0933685338631</v>
      </c>
      <c r="P19" s="9"/>
    </row>
    <row r="20" spans="1:16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4523002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4523002</v>
      </c>
      <c r="O20" s="44">
        <f t="shared" si="1"/>
        <v>118.22678202681863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16713621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16713621</v>
      </c>
      <c r="O21" s="44">
        <f t="shared" si="1"/>
        <v>436.87746033405654</v>
      </c>
      <c r="P21" s="9"/>
    </row>
    <row r="22" spans="1:16">
      <c r="A22" s="12"/>
      <c r="B22" s="42">
        <v>539</v>
      </c>
      <c r="C22" s="19" t="s">
        <v>49</v>
      </c>
      <c r="D22" s="43">
        <v>2310153</v>
      </c>
      <c r="E22" s="43">
        <v>418978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2729131</v>
      </c>
      <c r="O22" s="44">
        <f t="shared" si="1"/>
        <v>71.336774969286665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1348023</v>
      </c>
      <c r="E23" s="29">
        <f t="shared" si="6"/>
        <v>790591</v>
      </c>
      <c r="F23" s="29">
        <f t="shared" si="6"/>
        <v>0</v>
      </c>
      <c r="G23" s="29">
        <f t="shared" si="6"/>
        <v>807173</v>
      </c>
      <c r="H23" s="29">
        <f t="shared" si="6"/>
        <v>0</v>
      </c>
      <c r="I23" s="29">
        <f t="shared" si="6"/>
        <v>0</v>
      </c>
      <c r="J23" s="29">
        <f t="shared" si="6"/>
        <v>1242945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4188732</v>
      </c>
      <c r="O23" s="41">
        <f t="shared" si="1"/>
        <v>109.48929607653501</v>
      </c>
      <c r="P23" s="10"/>
    </row>
    <row r="24" spans="1:16">
      <c r="A24" s="12"/>
      <c r="B24" s="42">
        <v>541</v>
      </c>
      <c r="C24" s="19" t="s">
        <v>74</v>
      </c>
      <c r="D24" s="43">
        <v>1348023</v>
      </c>
      <c r="E24" s="43">
        <v>377898</v>
      </c>
      <c r="F24" s="43">
        <v>0</v>
      </c>
      <c r="G24" s="43">
        <v>807173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2533094</v>
      </c>
      <c r="O24" s="44">
        <f t="shared" si="1"/>
        <v>66.212562406879783</v>
      </c>
      <c r="P24" s="9"/>
    </row>
    <row r="25" spans="1:16">
      <c r="A25" s="12"/>
      <c r="B25" s="42">
        <v>545</v>
      </c>
      <c r="C25" s="19" t="s">
        <v>50</v>
      </c>
      <c r="D25" s="43">
        <v>0</v>
      </c>
      <c r="E25" s="43">
        <v>412693</v>
      </c>
      <c r="F25" s="43">
        <v>0</v>
      </c>
      <c r="G25" s="43">
        <v>0</v>
      </c>
      <c r="H25" s="43">
        <v>0</v>
      </c>
      <c r="I25" s="43">
        <v>0</v>
      </c>
      <c r="J25" s="43">
        <v>1242945</v>
      </c>
      <c r="K25" s="43">
        <v>0</v>
      </c>
      <c r="L25" s="43">
        <v>0</v>
      </c>
      <c r="M25" s="43">
        <v>0</v>
      </c>
      <c r="N25" s="43">
        <f t="shared" si="4"/>
        <v>1655638</v>
      </c>
      <c r="O25" s="44">
        <f t="shared" si="1"/>
        <v>43.276733669655229</v>
      </c>
      <c r="P25" s="9"/>
    </row>
    <row r="26" spans="1:16" ht="15.75">
      <c r="A26" s="26" t="s">
        <v>38</v>
      </c>
      <c r="B26" s="27"/>
      <c r="C26" s="28"/>
      <c r="D26" s="29">
        <f t="shared" ref="D26:M26" si="7">SUM(D27:D31)</f>
        <v>2359215</v>
      </c>
      <c r="E26" s="29">
        <f t="shared" si="7"/>
        <v>4441421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6800636</v>
      </c>
      <c r="O26" s="41">
        <f t="shared" si="1"/>
        <v>177.76187364403899</v>
      </c>
      <c r="P26" s="9"/>
    </row>
    <row r="27" spans="1:16">
      <c r="A27" s="12"/>
      <c r="B27" s="42">
        <v>571</v>
      </c>
      <c r="C27" s="19" t="s">
        <v>39</v>
      </c>
      <c r="D27" s="43">
        <v>508266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508266</v>
      </c>
      <c r="O27" s="44">
        <f t="shared" si="1"/>
        <v>13.285568654102518</v>
      </c>
      <c r="P27" s="9"/>
    </row>
    <row r="28" spans="1:16">
      <c r="A28" s="12"/>
      <c r="B28" s="42">
        <v>572</v>
      </c>
      <c r="C28" s="19" t="s">
        <v>76</v>
      </c>
      <c r="D28" s="43">
        <v>1850949</v>
      </c>
      <c r="E28" s="43">
        <v>1629734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3480683</v>
      </c>
      <c r="O28" s="44">
        <f t="shared" si="1"/>
        <v>90.981598138902683</v>
      </c>
      <c r="P28" s="9"/>
    </row>
    <row r="29" spans="1:16">
      <c r="A29" s="12"/>
      <c r="B29" s="42">
        <v>574</v>
      </c>
      <c r="C29" s="19" t="s">
        <v>67</v>
      </c>
      <c r="D29" s="43">
        <v>0</v>
      </c>
      <c r="E29" s="43">
        <v>374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374</v>
      </c>
      <c r="O29" s="44">
        <f t="shared" si="1"/>
        <v>9.7759887079488725E-3</v>
      </c>
      <c r="P29" s="9"/>
    </row>
    <row r="30" spans="1:16">
      <c r="A30" s="12"/>
      <c r="B30" s="42">
        <v>575</v>
      </c>
      <c r="C30" s="19" t="s">
        <v>77</v>
      </c>
      <c r="D30" s="43">
        <v>0</v>
      </c>
      <c r="E30" s="43">
        <v>2676943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2676943</v>
      </c>
      <c r="O30" s="44">
        <f t="shared" si="1"/>
        <v>69.972632459419188</v>
      </c>
      <c r="P30" s="9"/>
    </row>
    <row r="31" spans="1:16">
      <c r="A31" s="12"/>
      <c r="B31" s="42">
        <v>579</v>
      </c>
      <c r="C31" s="19" t="s">
        <v>56</v>
      </c>
      <c r="D31" s="43">
        <v>0</v>
      </c>
      <c r="E31" s="43">
        <v>134370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134370</v>
      </c>
      <c r="O31" s="44">
        <f t="shared" si="1"/>
        <v>3.5122984029066577</v>
      </c>
      <c r="P31" s="9"/>
    </row>
    <row r="32" spans="1:16" ht="15.75">
      <c r="A32" s="26" t="s">
        <v>78</v>
      </c>
      <c r="B32" s="27"/>
      <c r="C32" s="28"/>
      <c r="D32" s="29">
        <f t="shared" ref="D32:M32" si="8">SUM(D33:D33)</f>
        <v>137400</v>
      </c>
      <c r="E32" s="29">
        <f t="shared" si="8"/>
        <v>30000</v>
      </c>
      <c r="F32" s="29">
        <f t="shared" si="8"/>
        <v>0</v>
      </c>
      <c r="G32" s="29">
        <f t="shared" si="8"/>
        <v>2205797</v>
      </c>
      <c r="H32" s="29">
        <f t="shared" si="8"/>
        <v>0</v>
      </c>
      <c r="I32" s="29">
        <f t="shared" si="8"/>
        <v>9799520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545000</v>
      </c>
      <c r="N32" s="29">
        <f t="shared" si="4"/>
        <v>12717717</v>
      </c>
      <c r="O32" s="41">
        <f t="shared" si="1"/>
        <v>332.42849674569362</v>
      </c>
      <c r="P32" s="9"/>
    </row>
    <row r="33" spans="1:119" ht="15.75" thickBot="1">
      <c r="A33" s="12"/>
      <c r="B33" s="42">
        <v>581</v>
      </c>
      <c r="C33" s="19" t="s">
        <v>79</v>
      </c>
      <c r="D33" s="43">
        <v>137400</v>
      </c>
      <c r="E33" s="43">
        <v>30000</v>
      </c>
      <c r="F33" s="43">
        <v>0</v>
      </c>
      <c r="G33" s="43">
        <v>2205797</v>
      </c>
      <c r="H33" s="43">
        <v>0</v>
      </c>
      <c r="I33" s="43">
        <v>9799520</v>
      </c>
      <c r="J33" s="43">
        <v>0</v>
      </c>
      <c r="K33" s="43">
        <v>0</v>
      </c>
      <c r="L33" s="43">
        <v>0</v>
      </c>
      <c r="M33" s="43">
        <v>545000</v>
      </c>
      <c r="N33" s="43">
        <f t="shared" si="4"/>
        <v>12717717</v>
      </c>
      <c r="O33" s="44">
        <f t="shared" si="1"/>
        <v>332.42849674569362</v>
      </c>
      <c r="P33" s="9"/>
    </row>
    <row r="34" spans="1:119" ht="16.5" thickBot="1">
      <c r="A34" s="13" t="s">
        <v>10</v>
      </c>
      <c r="B34" s="21"/>
      <c r="C34" s="20"/>
      <c r="D34" s="14">
        <f>SUM(D5,D13,D17,D23,D26,D32)</f>
        <v>33980584</v>
      </c>
      <c r="E34" s="14">
        <f t="shared" ref="E34:N34" si="9">SUM(E5,E13,E17,E23,E26,E32)</f>
        <v>6753824</v>
      </c>
      <c r="F34" s="14">
        <f t="shared" si="9"/>
        <v>0</v>
      </c>
      <c r="G34" s="14">
        <f t="shared" si="9"/>
        <v>17955170</v>
      </c>
      <c r="H34" s="14">
        <f t="shared" si="9"/>
        <v>0</v>
      </c>
      <c r="I34" s="14">
        <f t="shared" si="9"/>
        <v>98970644</v>
      </c>
      <c r="J34" s="14">
        <f t="shared" si="9"/>
        <v>14181986</v>
      </c>
      <c r="K34" s="14">
        <f t="shared" si="9"/>
        <v>18721216</v>
      </c>
      <c r="L34" s="14">
        <f t="shared" si="9"/>
        <v>0</v>
      </c>
      <c r="M34" s="14">
        <f t="shared" si="9"/>
        <v>2882529</v>
      </c>
      <c r="N34" s="14">
        <f t="shared" si="9"/>
        <v>193445953</v>
      </c>
      <c r="O34" s="35">
        <f t="shared" si="1"/>
        <v>5056.4851661133907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94</v>
      </c>
      <c r="M36" s="93"/>
      <c r="N36" s="93"/>
      <c r="O36" s="39">
        <v>38257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6844202</v>
      </c>
      <c r="E5" s="24">
        <f t="shared" si="0"/>
        <v>1041846</v>
      </c>
      <c r="F5" s="24">
        <f t="shared" si="0"/>
        <v>0</v>
      </c>
      <c r="G5" s="24">
        <f t="shared" si="0"/>
        <v>111585</v>
      </c>
      <c r="H5" s="24">
        <f t="shared" si="0"/>
        <v>0</v>
      </c>
      <c r="I5" s="24">
        <f t="shared" si="0"/>
        <v>3074868</v>
      </c>
      <c r="J5" s="24">
        <f t="shared" si="0"/>
        <v>14889467</v>
      </c>
      <c r="K5" s="24">
        <f t="shared" si="0"/>
        <v>16952221</v>
      </c>
      <c r="L5" s="24">
        <f t="shared" si="0"/>
        <v>0</v>
      </c>
      <c r="M5" s="24">
        <f t="shared" si="0"/>
        <v>1117211</v>
      </c>
      <c r="N5" s="25">
        <f>SUM(D5:M5)</f>
        <v>44031400</v>
      </c>
      <c r="O5" s="30">
        <f t="shared" ref="O5:O35" si="1">(N5/O$37)</f>
        <v>1160.3699994729352</v>
      </c>
      <c r="P5" s="6"/>
    </row>
    <row r="6" spans="1:133">
      <c r="A6" s="12"/>
      <c r="B6" s="42">
        <v>511</v>
      </c>
      <c r="C6" s="19" t="s">
        <v>19</v>
      </c>
      <c r="D6" s="43">
        <v>941623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941623</v>
      </c>
      <c r="O6" s="44">
        <f t="shared" si="1"/>
        <v>24.814815790860695</v>
      </c>
      <c r="P6" s="9"/>
    </row>
    <row r="7" spans="1:133">
      <c r="A7" s="12"/>
      <c r="B7" s="42">
        <v>512</v>
      </c>
      <c r="C7" s="19" t="s">
        <v>20</v>
      </c>
      <c r="D7" s="43">
        <v>792349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792349</v>
      </c>
      <c r="O7" s="44">
        <f t="shared" si="1"/>
        <v>20.880962420281453</v>
      </c>
      <c r="P7" s="9"/>
    </row>
    <row r="8" spans="1:133">
      <c r="A8" s="12"/>
      <c r="B8" s="42">
        <v>513</v>
      </c>
      <c r="C8" s="19" t="s">
        <v>21</v>
      </c>
      <c r="D8" s="43">
        <v>1733535</v>
      </c>
      <c r="E8" s="43">
        <v>0</v>
      </c>
      <c r="F8" s="43">
        <v>0</v>
      </c>
      <c r="G8" s="43">
        <v>0</v>
      </c>
      <c r="H8" s="43">
        <v>0</v>
      </c>
      <c r="I8" s="43">
        <v>3074868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4808403</v>
      </c>
      <c r="O8" s="44">
        <f t="shared" si="1"/>
        <v>126.71699256838666</v>
      </c>
      <c r="P8" s="9"/>
    </row>
    <row r="9" spans="1:133">
      <c r="A9" s="12"/>
      <c r="B9" s="42">
        <v>514</v>
      </c>
      <c r="C9" s="19" t="s">
        <v>22</v>
      </c>
      <c r="D9" s="43">
        <v>623960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623960</v>
      </c>
      <c r="O9" s="44">
        <f t="shared" si="1"/>
        <v>16.443366889790756</v>
      </c>
      <c r="P9" s="9"/>
    </row>
    <row r="10" spans="1:133">
      <c r="A10" s="12"/>
      <c r="B10" s="42">
        <v>515</v>
      </c>
      <c r="C10" s="19" t="s">
        <v>23</v>
      </c>
      <c r="D10" s="43">
        <v>1505564</v>
      </c>
      <c r="E10" s="43">
        <v>955212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1117211</v>
      </c>
      <c r="N10" s="43">
        <f t="shared" si="2"/>
        <v>3577987</v>
      </c>
      <c r="O10" s="44">
        <f t="shared" si="1"/>
        <v>94.291545880988778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16952221</v>
      </c>
      <c r="L11" s="43">
        <v>0</v>
      </c>
      <c r="M11" s="43">
        <v>0</v>
      </c>
      <c r="N11" s="43">
        <f t="shared" si="2"/>
        <v>16952221</v>
      </c>
      <c r="O11" s="44">
        <f t="shared" si="1"/>
        <v>446.74592842460339</v>
      </c>
      <c r="P11" s="9"/>
    </row>
    <row r="12" spans="1:133">
      <c r="A12" s="12"/>
      <c r="B12" s="42">
        <v>519</v>
      </c>
      <c r="C12" s="19" t="s">
        <v>71</v>
      </c>
      <c r="D12" s="43">
        <v>1247171</v>
      </c>
      <c r="E12" s="43">
        <v>86634</v>
      </c>
      <c r="F12" s="43">
        <v>0</v>
      </c>
      <c r="G12" s="43">
        <v>111585</v>
      </c>
      <c r="H12" s="43">
        <v>0</v>
      </c>
      <c r="I12" s="43">
        <v>0</v>
      </c>
      <c r="J12" s="43">
        <v>14889467</v>
      </c>
      <c r="K12" s="43">
        <v>0</v>
      </c>
      <c r="L12" s="43">
        <v>0</v>
      </c>
      <c r="M12" s="43">
        <v>0</v>
      </c>
      <c r="N12" s="43">
        <f t="shared" si="2"/>
        <v>16334857</v>
      </c>
      <c r="O12" s="44">
        <f t="shared" si="1"/>
        <v>430.47638749802348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20425604</v>
      </c>
      <c r="E13" s="29">
        <f t="shared" si="3"/>
        <v>257954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20683558</v>
      </c>
      <c r="O13" s="41">
        <f t="shared" si="1"/>
        <v>545.07874347757343</v>
      </c>
      <c r="P13" s="10"/>
    </row>
    <row r="14" spans="1:133">
      <c r="A14" s="12"/>
      <c r="B14" s="42">
        <v>521</v>
      </c>
      <c r="C14" s="19" t="s">
        <v>27</v>
      </c>
      <c r="D14" s="43">
        <v>15798499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15798499</v>
      </c>
      <c r="O14" s="44">
        <f t="shared" si="1"/>
        <v>416.34161703473359</v>
      </c>
      <c r="P14" s="9"/>
    </row>
    <row r="15" spans="1:133">
      <c r="A15" s="12"/>
      <c r="B15" s="42">
        <v>522</v>
      </c>
      <c r="C15" s="19" t="s">
        <v>28</v>
      </c>
      <c r="D15" s="43">
        <v>2754704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2754704</v>
      </c>
      <c r="O15" s="44">
        <f t="shared" si="1"/>
        <v>72.595372371264432</v>
      </c>
      <c r="P15" s="9"/>
    </row>
    <row r="16" spans="1:133">
      <c r="A16" s="12"/>
      <c r="B16" s="42">
        <v>529</v>
      </c>
      <c r="C16" s="19" t="s">
        <v>47</v>
      </c>
      <c r="D16" s="43">
        <v>1872401</v>
      </c>
      <c r="E16" s="43">
        <v>257954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2130355</v>
      </c>
      <c r="O16" s="44">
        <f t="shared" si="1"/>
        <v>56.141754071575399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SUM(D18:D23)</f>
        <v>2070489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81236658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83307147</v>
      </c>
      <c r="O17" s="41">
        <f t="shared" si="1"/>
        <v>2195.4131397248721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52349726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52349726</v>
      </c>
      <c r="O18" s="44">
        <f t="shared" si="1"/>
        <v>1379.5848310757392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10446558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10446558</v>
      </c>
      <c r="O19" s="44">
        <f t="shared" si="1"/>
        <v>275.3006377483793</v>
      </c>
      <c r="P19" s="9"/>
    </row>
    <row r="20" spans="1:16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4494176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4494176</v>
      </c>
      <c r="O20" s="44">
        <f t="shared" si="1"/>
        <v>118.43609339587836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12806134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12806134</v>
      </c>
      <c r="O21" s="44">
        <f t="shared" si="1"/>
        <v>337.48310757392085</v>
      </c>
      <c r="P21" s="9"/>
    </row>
    <row r="22" spans="1:16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1140064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1140064</v>
      </c>
      <c r="O22" s="44">
        <f t="shared" si="1"/>
        <v>30.044378854161177</v>
      </c>
      <c r="P22" s="9"/>
    </row>
    <row r="23" spans="1:16">
      <c r="A23" s="12"/>
      <c r="B23" s="42">
        <v>539</v>
      </c>
      <c r="C23" s="19" t="s">
        <v>49</v>
      </c>
      <c r="D23" s="43">
        <v>2070489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2070489</v>
      </c>
      <c r="O23" s="44">
        <f t="shared" si="1"/>
        <v>54.564091076793339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SUM(D25:D26)</f>
        <v>1410085</v>
      </c>
      <c r="E24" s="29">
        <f t="shared" si="6"/>
        <v>1100154</v>
      </c>
      <c r="F24" s="29">
        <f t="shared" si="6"/>
        <v>0</v>
      </c>
      <c r="G24" s="29">
        <f t="shared" si="6"/>
        <v>3149675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5659914</v>
      </c>
      <c r="O24" s="41">
        <f t="shared" si="1"/>
        <v>149.15706530332577</v>
      </c>
      <c r="P24" s="10"/>
    </row>
    <row r="25" spans="1:16">
      <c r="A25" s="12"/>
      <c r="B25" s="42">
        <v>541</v>
      </c>
      <c r="C25" s="19" t="s">
        <v>74</v>
      </c>
      <c r="D25" s="43">
        <v>1410085</v>
      </c>
      <c r="E25" s="43">
        <v>699555</v>
      </c>
      <c r="F25" s="43">
        <v>0</v>
      </c>
      <c r="G25" s="43">
        <v>3149675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5259315</v>
      </c>
      <c r="O25" s="44">
        <f t="shared" si="1"/>
        <v>138.59998418805671</v>
      </c>
      <c r="P25" s="9"/>
    </row>
    <row r="26" spans="1:16">
      <c r="A26" s="12"/>
      <c r="B26" s="42">
        <v>545</v>
      </c>
      <c r="C26" s="19" t="s">
        <v>50</v>
      </c>
      <c r="D26" s="43">
        <v>0</v>
      </c>
      <c r="E26" s="43">
        <v>400599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400599</v>
      </c>
      <c r="O26" s="44">
        <f t="shared" si="1"/>
        <v>10.557081115269067</v>
      </c>
      <c r="P26" s="9"/>
    </row>
    <row r="27" spans="1:16" ht="15.75">
      <c r="A27" s="26" t="s">
        <v>38</v>
      </c>
      <c r="B27" s="27"/>
      <c r="C27" s="28"/>
      <c r="D27" s="29">
        <f t="shared" ref="D27:M27" si="7">SUM(D28:D31)</f>
        <v>2096181</v>
      </c>
      <c r="E27" s="29">
        <f t="shared" si="7"/>
        <v>3467827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5564008</v>
      </c>
      <c r="O27" s="41">
        <f t="shared" si="1"/>
        <v>146.62963158172138</v>
      </c>
      <c r="P27" s="9"/>
    </row>
    <row r="28" spans="1:16">
      <c r="A28" s="12"/>
      <c r="B28" s="42">
        <v>571</v>
      </c>
      <c r="C28" s="19" t="s">
        <v>39</v>
      </c>
      <c r="D28" s="43">
        <v>524348</v>
      </c>
      <c r="E28" s="43">
        <v>155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524503</v>
      </c>
      <c r="O28" s="44">
        <f t="shared" si="1"/>
        <v>13.82235281716123</v>
      </c>
      <c r="P28" s="9"/>
    </row>
    <row r="29" spans="1:16">
      <c r="A29" s="12"/>
      <c r="B29" s="42">
        <v>572</v>
      </c>
      <c r="C29" s="19" t="s">
        <v>76</v>
      </c>
      <c r="D29" s="43">
        <v>1571833</v>
      </c>
      <c r="E29" s="43">
        <v>1706304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3278137</v>
      </c>
      <c r="O29" s="44">
        <f t="shared" si="1"/>
        <v>86.389527222895694</v>
      </c>
      <c r="P29" s="9"/>
    </row>
    <row r="30" spans="1:16">
      <c r="A30" s="12"/>
      <c r="B30" s="42">
        <v>575</v>
      </c>
      <c r="C30" s="19" t="s">
        <v>77</v>
      </c>
      <c r="D30" s="43">
        <v>0</v>
      </c>
      <c r="E30" s="43">
        <v>1726555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1726555</v>
      </c>
      <c r="O30" s="44">
        <f t="shared" si="1"/>
        <v>45.500316238865757</v>
      </c>
      <c r="P30" s="9"/>
    </row>
    <row r="31" spans="1:16">
      <c r="A31" s="12"/>
      <c r="B31" s="42">
        <v>579</v>
      </c>
      <c r="C31" s="19" t="s">
        <v>56</v>
      </c>
      <c r="D31" s="43">
        <v>0</v>
      </c>
      <c r="E31" s="43">
        <v>34813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34813</v>
      </c>
      <c r="O31" s="44">
        <f t="shared" si="1"/>
        <v>0.91743530279871399</v>
      </c>
      <c r="P31" s="9"/>
    </row>
    <row r="32" spans="1:16" ht="15.75">
      <c r="A32" s="26" t="s">
        <v>78</v>
      </c>
      <c r="B32" s="27"/>
      <c r="C32" s="28"/>
      <c r="D32" s="29">
        <f t="shared" ref="D32:M32" si="8">SUM(D33:D34)</f>
        <v>60923</v>
      </c>
      <c r="E32" s="29">
        <f t="shared" si="8"/>
        <v>0</v>
      </c>
      <c r="F32" s="29">
        <f t="shared" si="8"/>
        <v>0</v>
      </c>
      <c r="G32" s="29">
        <f t="shared" si="8"/>
        <v>70136</v>
      </c>
      <c r="H32" s="29">
        <f t="shared" si="8"/>
        <v>0</v>
      </c>
      <c r="I32" s="29">
        <f t="shared" si="8"/>
        <v>7106545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133000</v>
      </c>
      <c r="N32" s="29">
        <f t="shared" si="4"/>
        <v>7370604</v>
      </c>
      <c r="O32" s="41">
        <f t="shared" si="1"/>
        <v>194.23928740842248</v>
      </c>
      <c r="P32" s="9"/>
    </row>
    <row r="33" spans="1:119">
      <c r="A33" s="12"/>
      <c r="B33" s="42">
        <v>581</v>
      </c>
      <c r="C33" s="19" t="s">
        <v>79</v>
      </c>
      <c r="D33" s="43">
        <v>60923</v>
      </c>
      <c r="E33" s="43">
        <v>0</v>
      </c>
      <c r="F33" s="43">
        <v>0</v>
      </c>
      <c r="G33" s="43">
        <v>70136</v>
      </c>
      <c r="H33" s="43">
        <v>0</v>
      </c>
      <c r="I33" s="43">
        <v>7011015</v>
      </c>
      <c r="J33" s="43">
        <v>0</v>
      </c>
      <c r="K33" s="43">
        <v>0</v>
      </c>
      <c r="L33" s="43">
        <v>0</v>
      </c>
      <c r="M33" s="43">
        <v>133000</v>
      </c>
      <c r="N33" s="43">
        <f t="shared" si="4"/>
        <v>7275074</v>
      </c>
      <c r="O33" s="44">
        <f t="shared" si="1"/>
        <v>191.7217625046118</v>
      </c>
      <c r="P33" s="9"/>
    </row>
    <row r="34" spans="1:119" ht="15.75" thickBot="1">
      <c r="A34" s="12"/>
      <c r="B34" s="42">
        <v>590</v>
      </c>
      <c r="C34" s="19" t="s">
        <v>91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95530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95530</v>
      </c>
      <c r="O34" s="44">
        <f t="shared" si="1"/>
        <v>2.5175249038106782</v>
      </c>
      <c r="P34" s="9"/>
    </row>
    <row r="35" spans="1:119" ht="16.5" thickBot="1">
      <c r="A35" s="13" t="s">
        <v>10</v>
      </c>
      <c r="B35" s="21"/>
      <c r="C35" s="20"/>
      <c r="D35" s="14">
        <f>SUM(D5,D13,D17,D24,D27,D32)</f>
        <v>32907484</v>
      </c>
      <c r="E35" s="14">
        <f t="shared" ref="E35:M35" si="9">SUM(E5,E13,E17,E24,E27,E32)</f>
        <v>5867781</v>
      </c>
      <c r="F35" s="14">
        <f t="shared" si="9"/>
        <v>0</v>
      </c>
      <c r="G35" s="14">
        <f t="shared" si="9"/>
        <v>3331396</v>
      </c>
      <c r="H35" s="14">
        <f t="shared" si="9"/>
        <v>0</v>
      </c>
      <c r="I35" s="14">
        <f t="shared" si="9"/>
        <v>91418071</v>
      </c>
      <c r="J35" s="14">
        <f t="shared" si="9"/>
        <v>14889467</v>
      </c>
      <c r="K35" s="14">
        <f t="shared" si="9"/>
        <v>16952221</v>
      </c>
      <c r="L35" s="14">
        <f t="shared" si="9"/>
        <v>0</v>
      </c>
      <c r="M35" s="14">
        <f t="shared" si="9"/>
        <v>1250211</v>
      </c>
      <c r="N35" s="14">
        <f t="shared" si="4"/>
        <v>166616631</v>
      </c>
      <c r="O35" s="35">
        <f t="shared" si="1"/>
        <v>4390.8878669688502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92</v>
      </c>
      <c r="M37" s="93"/>
      <c r="N37" s="93"/>
      <c r="O37" s="39">
        <v>37946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6089506</v>
      </c>
      <c r="E5" s="24">
        <f t="shared" si="0"/>
        <v>92175</v>
      </c>
      <c r="F5" s="24">
        <f t="shared" si="0"/>
        <v>0</v>
      </c>
      <c r="G5" s="24">
        <f t="shared" si="0"/>
        <v>424626</v>
      </c>
      <c r="H5" s="24">
        <f t="shared" si="0"/>
        <v>0</v>
      </c>
      <c r="I5" s="24">
        <f t="shared" si="0"/>
        <v>1226848</v>
      </c>
      <c r="J5" s="24">
        <f t="shared" si="0"/>
        <v>12783057</v>
      </c>
      <c r="K5" s="24">
        <f t="shared" si="0"/>
        <v>18722796</v>
      </c>
      <c r="L5" s="24">
        <f t="shared" si="0"/>
        <v>0</v>
      </c>
      <c r="M5" s="24">
        <f t="shared" si="0"/>
        <v>2890958</v>
      </c>
      <c r="N5" s="25">
        <f>SUM(D5:M5)</f>
        <v>42229966</v>
      </c>
      <c r="O5" s="30">
        <f t="shared" ref="O5:O35" si="1">(N5/O$37)</f>
        <v>1126.8836824549701</v>
      </c>
      <c r="P5" s="6"/>
    </row>
    <row r="6" spans="1:133">
      <c r="A6" s="12"/>
      <c r="B6" s="42">
        <v>511</v>
      </c>
      <c r="C6" s="19" t="s">
        <v>19</v>
      </c>
      <c r="D6" s="43">
        <v>728035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728035</v>
      </c>
      <c r="O6" s="44">
        <f t="shared" si="1"/>
        <v>19.427218145430288</v>
      </c>
      <c r="P6" s="9"/>
    </row>
    <row r="7" spans="1:133">
      <c r="A7" s="12"/>
      <c r="B7" s="42">
        <v>512</v>
      </c>
      <c r="C7" s="19" t="s">
        <v>20</v>
      </c>
      <c r="D7" s="43">
        <v>656935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656935</v>
      </c>
      <c r="O7" s="44">
        <f t="shared" si="1"/>
        <v>17.529953302201466</v>
      </c>
      <c r="P7" s="9"/>
    </row>
    <row r="8" spans="1:133">
      <c r="A8" s="12"/>
      <c r="B8" s="42">
        <v>513</v>
      </c>
      <c r="C8" s="19" t="s">
        <v>21</v>
      </c>
      <c r="D8" s="43">
        <v>1635477</v>
      </c>
      <c r="E8" s="43">
        <v>0</v>
      </c>
      <c r="F8" s="43">
        <v>0</v>
      </c>
      <c r="G8" s="43">
        <v>180901</v>
      </c>
      <c r="H8" s="43">
        <v>0</v>
      </c>
      <c r="I8" s="43">
        <v>1226848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3043226</v>
      </c>
      <c r="O8" s="44">
        <f t="shared" si="1"/>
        <v>81.206831220813882</v>
      </c>
      <c r="P8" s="9"/>
    </row>
    <row r="9" spans="1:133">
      <c r="A9" s="12"/>
      <c r="B9" s="42">
        <v>514</v>
      </c>
      <c r="C9" s="19" t="s">
        <v>22</v>
      </c>
      <c r="D9" s="43">
        <v>756724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756724</v>
      </c>
      <c r="O9" s="44">
        <f t="shared" si="1"/>
        <v>20.192768512341562</v>
      </c>
      <c r="P9" s="9"/>
    </row>
    <row r="10" spans="1:133">
      <c r="A10" s="12"/>
      <c r="B10" s="42">
        <v>515</v>
      </c>
      <c r="C10" s="19" t="s">
        <v>23</v>
      </c>
      <c r="D10" s="43">
        <v>1163670</v>
      </c>
      <c r="E10" s="43">
        <v>0</v>
      </c>
      <c r="F10" s="43">
        <v>0</v>
      </c>
      <c r="G10" s="43">
        <v>243380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2890958</v>
      </c>
      <c r="N10" s="43">
        <f t="shared" si="2"/>
        <v>4298008</v>
      </c>
      <c r="O10" s="44">
        <f t="shared" si="1"/>
        <v>114.69000667111408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18722796</v>
      </c>
      <c r="L11" s="43">
        <v>0</v>
      </c>
      <c r="M11" s="43">
        <v>0</v>
      </c>
      <c r="N11" s="43">
        <f t="shared" si="2"/>
        <v>18722796</v>
      </c>
      <c r="O11" s="44">
        <f t="shared" si="1"/>
        <v>499.60763175450302</v>
      </c>
      <c r="P11" s="9"/>
    </row>
    <row r="12" spans="1:133">
      <c r="A12" s="12"/>
      <c r="B12" s="42">
        <v>519</v>
      </c>
      <c r="C12" s="19" t="s">
        <v>71</v>
      </c>
      <c r="D12" s="43">
        <v>1148665</v>
      </c>
      <c r="E12" s="43">
        <v>92175</v>
      </c>
      <c r="F12" s="43">
        <v>0</v>
      </c>
      <c r="G12" s="43">
        <v>345</v>
      </c>
      <c r="H12" s="43">
        <v>0</v>
      </c>
      <c r="I12" s="43">
        <v>0</v>
      </c>
      <c r="J12" s="43">
        <v>12783057</v>
      </c>
      <c r="K12" s="43">
        <v>0</v>
      </c>
      <c r="L12" s="43">
        <v>0</v>
      </c>
      <c r="M12" s="43">
        <v>0</v>
      </c>
      <c r="N12" s="43">
        <f t="shared" si="2"/>
        <v>14024242</v>
      </c>
      <c r="O12" s="44">
        <f t="shared" si="1"/>
        <v>374.2292728485657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19825138</v>
      </c>
      <c r="E13" s="29">
        <f t="shared" si="3"/>
        <v>988924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20814062</v>
      </c>
      <c r="O13" s="41">
        <f t="shared" si="1"/>
        <v>555.41192795196798</v>
      </c>
      <c r="P13" s="10"/>
    </row>
    <row r="14" spans="1:133">
      <c r="A14" s="12"/>
      <c r="B14" s="42">
        <v>521</v>
      </c>
      <c r="C14" s="19" t="s">
        <v>27</v>
      </c>
      <c r="D14" s="43">
        <v>15316748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15316748</v>
      </c>
      <c r="O14" s="44">
        <f t="shared" si="1"/>
        <v>408.71909272848563</v>
      </c>
      <c r="P14" s="9"/>
    </row>
    <row r="15" spans="1:133">
      <c r="A15" s="12"/>
      <c r="B15" s="42">
        <v>522</v>
      </c>
      <c r="C15" s="19" t="s">
        <v>28</v>
      </c>
      <c r="D15" s="43">
        <v>2869031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2869031</v>
      </c>
      <c r="O15" s="44">
        <f t="shared" si="1"/>
        <v>76.558532354903264</v>
      </c>
      <c r="P15" s="9"/>
    </row>
    <row r="16" spans="1:133">
      <c r="A16" s="12"/>
      <c r="B16" s="42">
        <v>529</v>
      </c>
      <c r="C16" s="19" t="s">
        <v>47</v>
      </c>
      <c r="D16" s="43">
        <v>1639359</v>
      </c>
      <c r="E16" s="43">
        <v>988924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2628283</v>
      </c>
      <c r="O16" s="44">
        <f t="shared" si="1"/>
        <v>70.134302868579056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SUM(D18:D23)</f>
        <v>1773001</v>
      </c>
      <c r="E17" s="29">
        <f t="shared" si="5"/>
        <v>467680</v>
      </c>
      <c r="F17" s="29">
        <f t="shared" si="5"/>
        <v>0</v>
      </c>
      <c r="G17" s="29">
        <f t="shared" si="5"/>
        <v>250413</v>
      </c>
      <c r="H17" s="29">
        <f t="shared" si="5"/>
        <v>0</v>
      </c>
      <c r="I17" s="29">
        <f t="shared" si="5"/>
        <v>73848284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76339378</v>
      </c>
      <c r="O17" s="41">
        <f t="shared" si="1"/>
        <v>2037.0747965310206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46048687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46048687</v>
      </c>
      <c r="O18" s="44">
        <f t="shared" si="1"/>
        <v>1228.7841761174116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10065118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10065118</v>
      </c>
      <c r="O19" s="44">
        <f t="shared" si="1"/>
        <v>268.58220146764512</v>
      </c>
      <c r="P19" s="9"/>
    </row>
    <row r="20" spans="1:16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4280193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4280193</v>
      </c>
      <c r="O20" s="44">
        <f t="shared" si="1"/>
        <v>114.2146230820547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12348874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12348874</v>
      </c>
      <c r="O21" s="44">
        <f t="shared" si="1"/>
        <v>329.52298865910609</v>
      </c>
      <c r="P21" s="9"/>
    </row>
    <row r="22" spans="1:16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250413</v>
      </c>
      <c r="H22" s="43">
        <v>0</v>
      </c>
      <c r="I22" s="43">
        <v>1105412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1355825</v>
      </c>
      <c r="O22" s="44">
        <f t="shared" si="1"/>
        <v>36.179452968645762</v>
      </c>
      <c r="P22" s="9"/>
    </row>
    <row r="23" spans="1:16">
      <c r="A23" s="12"/>
      <c r="B23" s="42">
        <v>539</v>
      </c>
      <c r="C23" s="19" t="s">
        <v>49</v>
      </c>
      <c r="D23" s="43">
        <v>1773001</v>
      </c>
      <c r="E23" s="43">
        <v>467680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2240681</v>
      </c>
      <c r="O23" s="44">
        <f t="shared" si="1"/>
        <v>59.791354236157439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SUM(D25:D27)</f>
        <v>1314652</v>
      </c>
      <c r="E24" s="29">
        <f t="shared" si="6"/>
        <v>336414</v>
      </c>
      <c r="F24" s="29">
        <f t="shared" si="6"/>
        <v>0</v>
      </c>
      <c r="G24" s="29">
        <f t="shared" si="6"/>
        <v>1113339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2764405</v>
      </c>
      <c r="O24" s="41">
        <f t="shared" si="1"/>
        <v>73.766644429619745</v>
      </c>
      <c r="P24" s="10"/>
    </row>
    <row r="25" spans="1:16">
      <c r="A25" s="12"/>
      <c r="B25" s="42">
        <v>541</v>
      </c>
      <c r="C25" s="19" t="s">
        <v>74</v>
      </c>
      <c r="D25" s="43">
        <v>1314652</v>
      </c>
      <c r="E25" s="43">
        <v>0</v>
      </c>
      <c r="F25" s="43">
        <v>0</v>
      </c>
      <c r="G25" s="43">
        <v>1113339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2427991</v>
      </c>
      <c r="O25" s="44">
        <f t="shared" si="1"/>
        <v>64.789619746497664</v>
      </c>
      <c r="P25" s="9"/>
    </row>
    <row r="26" spans="1:16">
      <c r="A26" s="12"/>
      <c r="B26" s="42">
        <v>545</v>
      </c>
      <c r="C26" s="19" t="s">
        <v>50</v>
      </c>
      <c r="D26" s="43">
        <v>0</v>
      </c>
      <c r="E26" s="43">
        <v>336378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336378</v>
      </c>
      <c r="O26" s="44">
        <f t="shared" si="1"/>
        <v>8.9760640426951301</v>
      </c>
      <c r="P26" s="9"/>
    </row>
    <row r="27" spans="1:16">
      <c r="A27" s="12"/>
      <c r="B27" s="42">
        <v>549</v>
      </c>
      <c r="C27" s="19" t="s">
        <v>75</v>
      </c>
      <c r="D27" s="43">
        <v>0</v>
      </c>
      <c r="E27" s="43">
        <v>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36</v>
      </c>
      <c r="O27" s="44">
        <f t="shared" si="1"/>
        <v>9.6064042695130083E-4</v>
      </c>
      <c r="P27" s="9"/>
    </row>
    <row r="28" spans="1:16" ht="15.75">
      <c r="A28" s="26" t="s">
        <v>38</v>
      </c>
      <c r="B28" s="27"/>
      <c r="C28" s="28"/>
      <c r="D28" s="29">
        <f t="shared" ref="D28:M28" si="7">SUM(D29:D32)</f>
        <v>1585251</v>
      </c>
      <c r="E28" s="29">
        <f t="shared" si="7"/>
        <v>3079408</v>
      </c>
      <c r="F28" s="29">
        <f t="shared" si="7"/>
        <v>0</v>
      </c>
      <c r="G28" s="29">
        <f t="shared" si="7"/>
        <v>68650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4733309</v>
      </c>
      <c r="O28" s="41">
        <f t="shared" si="1"/>
        <v>126.30577718478986</v>
      </c>
      <c r="P28" s="9"/>
    </row>
    <row r="29" spans="1:16">
      <c r="A29" s="12"/>
      <c r="B29" s="42">
        <v>571</v>
      </c>
      <c r="C29" s="19" t="s">
        <v>39</v>
      </c>
      <c r="D29" s="43">
        <v>454109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454109</v>
      </c>
      <c r="O29" s="44">
        <f t="shared" si="1"/>
        <v>12.11765176784523</v>
      </c>
      <c r="P29" s="9"/>
    </row>
    <row r="30" spans="1:16">
      <c r="A30" s="12"/>
      <c r="B30" s="42">
        <v>572</v>
      </c>
      <c r="C30" s="19" t="s">
        <v>76</v>
      </c>
      <c r="D30" s="43">
        <v>1131142</v>
      </c>
      <c r="E30" s="43">
        <v>944015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2075157</v>
      </c>
      <c r="O30" s="44">
        <f t="shared" si="1"/>
        <v>55.374436290860572</v>
      </c>
      <c r="P30" s="9"/>
    </row>
    <row r="31" spans="1:16">
      <c r="A31" s="12"/>
      <c r="B31" s="42">
        <v>575</v>
      </c>
      <c r="C31" s="19" t="s">
        <v>77</v>
      </c>
      <c r="D31" s="43">
        <v>0</v>
      </c>
      <c r="E31" s="43">
        <v>2076275</v>
      </c>
      <c r="F31" s="43">
        <v>0</v>
      </c>
      <c r="G31" s="43">
        <v>68650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2144925</v>
      </c>
      <c r="O31" s="44">
        <f t="shared" si="1"/>
        <v>57.236157438292196</v>
      </c>
      <c r="P31" s="9"/>
    </row>
    <row r="32" spans="1:16">
      <c r="A32" s="12"/>
      <c r="B32" s="42">
        <v>579</v>
      </c>
      <c r="C32" s="19" t="s">
        <v>56</v>
      </c>
      <c r="D32" s="43">
        <v>0</v>
      </c>
      <c r="E32" s="43">
        <v>59118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59118</v>
      </c>
      <c r="O32" s="44">
        <f t="shared" si="1"/>
        <v>1.5775316877918613</v>
      </c>
      <c r="P32" s="9"/>
    </row>
    <row r="33" spans="1:119" ht="15.75">
      <c r="A33" s="26" t="s">
        <v>78</v>
      </c>
      <c r="B33" s="27"/>
      <c r="C33" s="28"/>
      <c r="D33" s="29">
        <f t="shared" ref="D33:M33" si="8">SUM(D34:D34)</f>
        <v>0</v>
      </c>
      <c r="E33" s="29">
        <f t="shared" si="8"/>
        <v>60000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6630532</v>
      </c>
      <c r="J33" s="29">
        <f t="shared" si="8"/>
        <v>130000</v>
      </c>
      <c r="K33" s="29">
        <f t="shared" si="8"/>
        <v>0</v>
      </c>
      <c r="L33" s="29">
        <f t="shared" si="8"/>
        <v>0</v>
      </c>
      <c r="M33" s="29">
        <f t="shared" si="8"/>
        <v>100000</v>
      </c>
      <c r="N33" s="29">
        <f t="shared" si="4"/>
        <v>6920532</v>
      </c>
      <c r="O33" s="41">
        <f t="shared" si="1"/>
        <v>184.67063375583723</v>
      </c>
      <c r="P33" s="9"/>
    </row>
    <row r="34" spans="1:119" ht="15.75" thickBot="1">
      <c r="A34" s="12"/>
      <c r="B34" s="42">
        <v>581</v>
      </c>
      <c r="C34" s="19" t="s">
        <v>79</v>
      </c>
      <c r="D34" s="43">
        <v>0</v>
      </c>
      <c r="E34" s="43">
        <v>60000</v>
      </c>
      <c r="F34" s="43">
        <v>0</v>
      </c>
      <c r="G34" s="43">
        <v>0</v>
      </c>
      <c r="H34" s="43">
        <v>0</v>
      </c>
      <c r="I34" s="43">
        <v>6630532</v>
      </c>
      <c r="J34" s="43">
        <v>130000</v>
      </c>
      <c r="K34" s="43">
        <v>0</v>
      </c>
      <c r="L34" s="43">
        <v>0</v>
      </c>
      <c r="M34" s="43">
        <v>100000</v>
      </c>
      <c r="N34" s="43">
        <f t="shared" si="4"/>
        <v>6920532</v>
      </c>
      <c r="O34" s="44">
        <f t="shared" si="1"/>
        <v>184.67063375583723</v>
      </c>
      <c r="P34" s="9"/>
    </row>
    <row r="35" spans="1:119" ht="16.5" thickBot="1">
      <c r="A35" s="13" t="s">
        <v>10</v>
      </c>
      <c r="B35" s="21"/>
      <c r="C35" s="20"/>
      <c r="D35" s="14">
        <f>SUM(D5,D13,D17,D24,D28,D33)</f>
        <v>30587548</v>
      </c>
      <c r="E35" s="14">
        <f t="shared" ref="E35:M35" si="9">SUM(E5,E13,E17,E24,E28,E33)</f>
        <v>5024601</v>
      </c>
      <c r="F35" s="14">
        <f t="shared" si="9"/>
        <v>0</v>
      </c>
      <c r="G35" s="14">
        <f t="shared" si="9"/>
        <v>1857028</v>
      </c>
      <c r="H35" s="14">
        <f t="shared" si="9"/>
        <v>0</v>
      </c>
      <c r="I35" s="14">
        <f t="shared" si="9"/>
        <v>81705664</v>
      </c>
      <c r="J35" s="14">
        <f t="shared" si="9"/>
        <v>12913057</v>
      </c>
      <c r="K35" s="14">
        <f t="shared" si="9"/>
        <v>18722796</v>
      </c>
      <c r="L35" s="14">
        <f t="shared" si="9"/>
        <v>0</v>
      </c>
      <c r="M35" s="14">
        <f t="shared" si="9"/>
        <v>2990958</v>
      </c>
      <c r="N35" s="14">
        <f t="shared" si="4"/>
        <v>153801652</v>
      </c>
      <c r="O35" s="35">
        <f t="shared" si="1"/>
        <v>4104.1134623082053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89</v>
      </c>
      <c r="M37" s="93"/>
      <c r="N37" s="93"/>
      <c r="O37" s="39">
        <v>37475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5544707</v>
      </c>
      <c r="E5" s="24">
        <f t="shared" si="0"/>
        <v>91732</v>
      </c>
      <c r="F5" s="24">
        <f t="shared" si="0"/>
        <v>0</v>
      </c>
      <c r="G5" s="24">
        <f t="shared" si="0"/>
        <v>19215</v>
      </c>
      <c r="H5" s="24">
        <f t="shared" si="0"/>
        <v>0</v>
      </c>
      <c r="I5" s="24">
        <f t="shared" si="0"/>
        <v>1294154</v>
      </c>
      <c r="J5" s="24">
        <f t="shared" si="0"/>
        <v>10919375</v>
      </c>
      <c r="K5" s="24">
        <f t="shared" si="0"/>
        <v>18379472</v>
      </c>
      <c r="L5" s="24">
        <f t="shared" si="0"/>
        <v>0</v>
      </c>
      <c r="M5" s="24">
        <f t="shared" si="0"/>
        <v>2098457</v>
      </c>
      <c r="N5" s="25">
        <f>SUM(D5:M5)</f>
        <v>38347112</v>
      </c>
      <c r="O5" s="30">
        <f t="shared" ref="O5:O35" si="1">(N5/O$37)</f>
        <v>1017.8667516058821</v>
      </c>
      <c r="P5" s="6"/>
    </row>
    <row r="6" spans="1:133">
      <c r="A6" s="12"/>
      <c r="B6" s="42">
        <v>511</v>
      </c>
      <c r="C6" s="19" t="s">
        <v>19</v>
      </c>
      <c r="D6" s="43">
        <v>654841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654841</v>
      </c>
      <c r="O6" s="44">
        <f t="shared" si="1"/>
        <v>17.381775229601317</v>
      </c>
      <c r="P6" s="9"/>
    </row>
    <row r="7" spans="1:133">
      <c r="A7" s="12"/>
      <c r="B7" s="42">
        <v>512</v>
      </c>
      <c r="C7" s="19" t="s">
        <v>20</v>
      </c>
      <c r="D7" s="43">
        <v>497330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497330</v>
      </c>
      <c r="O7" s="44">
        <f t="shared" si="1"/>
        <v>13.200881244359506</v>
      </c>
      <c r="P7" s="9"/>
    </row>
    <row r="8" spans="1:133">
      <c r="A8" s="12"/>
      <c r="B8" s="42">
        <v>513</v>
      </c>
      <c r="C8" s="19" t="s">
        <v>21</v>
      </c>
      <c r="D8" s="43">
        <v>1606502</v>
      </c>
      <c r="E8" s="43">
        <v>0</v>
      </c>
      <c r="F8" s="43">
        <v>0</v>
      </c>
      <c r="G8" s="43">
        <v>0</v>
      </c>
      <c r="H8" s="43">
        <v>0</v>
      </c>
      <c r="I8" s="43">
        <v>1294154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2900656</v>
      </c>
      <c r="O8" s="44">
        <f t="shared" si="1"/>
        <v>76.993576471837343</v>
      </c>
      <c r="P8" s="9"/>
    </row>
    <row r="9" spans="1:133">
      <c r="A9" s="12"/>
      <c r="B9" s="42">
        <v>514</v>
      </c>
      <c r="C9" s="19" t="s">
        <v>22</v>
      </c>
      <c r="D9" s="43">
        <v>776254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100000</v>
      </c>
      <c r="N9" s="43">
        <f t="shared" si="2"/>
        <v>876254</v>
      </c>
      <c r="O9" s="44">
        <f t="shared" si="1"/>
        <v>23.258852258852258</v>
      </c>
      <c r="P9" s="9"/>
    </row>
    <row r="10" spans="1:133">
      <c r="A10" s="12"/>
      <c r="B10" s="42">
        <v>515</v>
      </c>
      <c r="C10" s="19" t="s">
        <v>23</v>
      </c>
      <c r="D10" s="43">
        <v>975322</v>
      </c>
      <c r="E10" s="43">
        <v>0</v>
      </c>
      <c r="F10" s="43">
        <v>0</v>
      </c>
      <c r="G10" s="43">
        <v>12625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1998457</v>
      </c>
      <c r="N10" s="43">
        <f t="shared" si="2"/>
        <v>2986404</v>
      </c>
      <c r="O10" s="44">
        <f t="shared" si="1"/>
        <v>79.269628921802834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18379472</v>
      </c>
      <c r="L11" s="43">
        <v>0</v>
      </c>
      <c r="M11" s="43">
        <v>0</v>
      </c>
      <c r="N11" s="43">
        <f t="shared" si="2"/>
        <v>18379472</v>
      </c>
      <c r="O11" s="44">
        <f t="shared" si="1"/>
        <v>487.85560333386422</v>
      </c>
      <c r="P11" s="9"/>
    </row>
    <row r="12" spans="1:133">
      <c r="A12" s="12"/>
      <c r="B12" s="42">
        <v>519</v>
      </c>
      <c r="C12" s="19" t="s">
        <v>71</v>
      </c>
      <c r="D12" s="43">
        <v>1034458</v>
      </c>
      <c r="E12" s="43">
        <v>91732</v>
      </c>
      <c r="F12" s="43">
        <v>0</v>
      </c>
      <c r="G12" s="43">
        <v>6590</v>
      </c>
      <c r="H12" s="43">
        <v>0</v>
      </c>
      <c r="I12" s="43">
        <v>0</v>
      </c>
      <c r="J12" s="43">
        <v>10919375</v>
      </c>
      <c r="K12" s="43">
        <v>0</v>
      </c>
      <c r="L12" s="43">
        <v>0</v>
      </c>
      <c r="M12" s="43">
        <v>0</v>
      </c>
      <c r="N12" s="43">
        <f t="shared" si="2"/>
        <v>12052155</v>
      </c>
      <c r="O12" s="44">
        <f t="shared" si="1"/>
        <v>319.90643414556456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19376748</v>
      </c>
      <c r="E13" s="29">
        <f t="shared" si="3"/>
        <v>949902</v>
      </c>
      <c r="F13" s="29">
        <f t="shared" si="3"/>
        <v>0</v>
      </c>
      <c r="G13" s="29">
        <f t="shared" si="3"/>
        <v>78282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20404932</v>
      </c>
      <c r="O13" s="41">
        <f t="shared" si="1"/>
        <v>541.61841057493234</v>
      </c>
      <c r="P13" s="10"/>
    </row>
    <row r="14" spans="1:133">
      <c r="A14" s="12"/>
      <c r="B14" s="42">
        <v>521</v>
      </c>
      <c r="C14" s="19" t="s">
        <v>27</v>
      </c>
      <c r="D14" s="43">
        <v>15088112</v>
      </c>
      <c r="E14" s="43">
        <v>23415</v>
      </c>
      <c r="F14" s="43">
        <v>0</v>
      </c>
      <c r="G14" s="43">
        <v>78282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15189809</v>
      </c>
      <c r="O14" s="44">
        <f t="shared" si="1"/>
        <v>403.19076816902901</v>
      </c>
      <c r="P14" s="9"/>
    </row>
    <row r="15" spans="1:133">
      <c r="A15" s="12"/>
      <c r="B15" s="42">
        <v>522</v>
      </c>
      <c r="C15" s="19" t="s">
        <v>28</v>
      </c>
      <c r="D15" s="43">
        <v>2756417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2756417</v>
      </c>
      <c r="O15" s="44">
        <f t="shared" si="1"/>
        <v>73.164967882359193</v>
      </c>
      <c r="P15" s="9"/>
    </row>
    <row r="16" spans="1:133">
      <c r="A16" s="12"/>
      <c r="B16" s="42">
        <v>529</v>
      </c>
      <c r="C16" s="19" t="s">
        <v>47</v>
      </c>
      <c r="D16" s="43">
        <v>1532219</v>
      </c>
      <c r="E16" s="43">
        <v>926487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2458706</v>
      </c>
      <c r="O16" s="44">
        <f t="shared" si="1"/>
        <v>65.262674523544092</v>
      </c>
      <c r="P16" s="9"/>
    </row>
    <row r="17" spans="1:16" ht="15.75">
      <c r="A17" s="26" t="s">
        <v>29</v>
      </c>
      <c r="B17" s="27"/>
      <c r="C17" s="28"/>
      <c r="D17" s="29">
        <f t="shared" ref="D17:M17" si="5">SUM(D18:D23)</f>
        <v>1751011</v>
      </c>
      <c r="E17" s="29">
        <f t="shared" si="5"/>
        <v>534797</v>
      </c>
      <c r="F17" s="29">
        <f t="shared" si="5"/>
        <v>0</v>
      </c>
      <c r="G17" s="29">
        <f t="shared" si="5"/>
        <v>62363</v>
      </c>
      <c r="H17" s="29">
        <f t="shared" si="5"/>
        <v>0</v>
      </c>
      <c r="I17" s="29">
        <f t="shared" si="5"/>
        <v>76833590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79181761</v>
      </c>
      <c r="O17" s="41">
        <f t="shared" si="1"/>
        <v>2101.7614535223229</v>
      </c>
      <c r="P17" s="10"/>
    </row>
    <row r="18" spans="1:16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62363</v>
      </c>
      <c r="H18" s="43">
        <v>0</v>
      </c>
      <c r="I18" s="43">
        <v>47727950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47790313</v>
      </c>
      <c r="O18" s="44">
        <f t="shared" si="1"/>
        <v>1268.522402718055</v>
      </c>
      <c r="P18" s="9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9771802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9771802</v>
      </c>
      <c r="O19" s="44">
        <f t="shared" si="1"/>
        <v>259.37787333439508</v>
      </c>
      <c r="P19" s="9"/>
    </row>
    <row r="20" spans="1:16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4279015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4279015</v>
      </c>
      <c r="O20" s="44">
        <f t="shared" si="1"/>
        <v>113.58005521048999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13877897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13877897</v>
      </c>
      <c r="O21" s="44">
        <f t="shared" si="1"/>
        <v>368.36802569411265</v>
      </c>
      <c r="P21" s="9"/>
    </row>
    <row r="22" spans="1:16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1176926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1176926</v>
      </c>
      <c r="O22" s="44">
        <f t="shared" si="1"/>
        <v>31.239740935393108</v>
      </c>
      <c r="P22" s="9"/>
    </row>
    <row r="23" spans="1:16">
      <c r="A23" s="12"/>
      <c r="B23" s="42">
        <v>539</v>
      </c>
      <c r="C23" s="19" t="s">
        <v>49</v>
      </c>
      <c r="D23" s="43">
        <v>1751011</v>
      </c>
      <c r="E23" s="43">
        <v>534797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2285808</v>
      </c>
      <c r="O23" s="44">
        <f t="shared" si="1"/>
        <v>60.673355629877371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SUM(D25:D27)</f>
        <v>979280</v>
      </c>
      <c r="E24" s="29">
        <f t="shared" si="6"/>
        <v>304252</v>
      </c>
      <c r="F24" s="29">
        <f t="shared" si="6"/>
        <v>0</v>
      </c>
      <c r="G24" s="29">
        <f t="shared" si="6"/>
        <v>889845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2173377</v>
      </c>
      <c r="O24" s="41">
        <f t="shared" si="1"/>
        <v>57.689042841216754</v>
      </c>
      <c r="P24" s="10"/>
    </row>
    <row r="25" spans="1:16">
      <c r="A25" s="12"/>
      <c r="B25" s="42">
        <v>541</v>
      </c>
      <c r="C25" s="19" t="s">
        <v>74</v>
      </c>
      <c r="D25" s="43">
        <v>978225</v>
      </c>
      <c r="E25" s="43">
        <v>0</v>
      </c>
      <c r="F25" s="43">
        <v>0</v>
      </c>
      <c r="G25" s="43">
        <v>889174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1867399</v>
      </c>
      <c r="O25" s="44">
        <f t="shared" si="1"/>
        <v>49.56731432818389</v>
      </c>
      <c r="P25" s="9"/>
    </row>
    <row r="26" spans="1:16">
      <c r="A26" s="12"/>
      <c r="B26" s="42">
        <v>545</v>
      </c>
      <c r="C26" s="19" t="s">
        <v>50</v>
      </c>
      <c r="D26" s="43">
        <v>1055</v>
      </c>
      <c r="E26" s="43">
        <v>304187</v>
      </c>
      <c r="F26" s="43">
        <v>0</v>
      </c>
      <c r="G26" s="43">
        <v>671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305913</v>
      </c>
      <c r="O26" s="44">
        <f t="shared" si="1"/>
        <v>8.1200031852205772</v>
      </c>
      <c r="P26" s="9"/>
    </row>
    <row r="27" spans="1:16">
      <c r="A27" s="12"/>
      <c r="B27" s="42">
        <v>549</v>
      </c>
      <c r="C27" s="19" t="s">
        <v>75</v>
      </c>
      <c r="D27" s="43">
        <v>0</v>
      </c>
      <c r="E27" s="43">
        <v>65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65</v>
      </c>
      <c r="O27" s="44">
        <f t="shared" si="1"/>
        <v>1.725327812284334E-3</v>
      </c>
      <c r="P27" s="9"/>
    </row>
    <row r="28" spans="1:16" ht="15.75">
      <c r="A28" s="26" t="s">
        <v>38</v>
      </c>
      <c r="B28" s="27"/>
      <c r="C28" s="28"/>
      <c r="D28" s="29">
        <f t="shared" ref="D28:M28" si="7">SUM(D29:D32)</f>
        <v>1565563</v>
      </c>
      <c r="E28" s="29">
        <f t="shared" si="7"/>
        <v>2891843</v>
      </c>
      <c r="F28" s="29">
        <f t="shared" si="7"/>
        <v>0</v>
      </c>
      <c r="G28" s="29">
        <f t="shared" si="7"/>
        <v>50835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4508241</v>
      </c>
      <c r="O28" s="41">
        <f t="shared" si="1"/>
        <v>119.66451664277751</v>
      </c>
      <c r="P28" s="9"/>
    </row>
    <row r="29" spans="1:16">
      <c r="A29" s="12"/>
      <c r="B29" s="42">
        <v>571</v>
      </c>
      <c r="C29" s="19" t="s">
        <v>39</v>
      </c>
      <c r="D29" s="43">
        <v>455470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455470</v>
      </c>
      <c r="O29" s="44">
        <f t="shared" si="1"/>
        <v>12.089770133248393</v>
      </c>
      <c r="P29" s="9"/>
    </row>
    <row r="30" spans="1:16">
      <c r="A30" s="12"/>
      <c r="B30" s="42">
        <v>572</v>
      </c>
      <c r="C30" s="19" t="s">
        <v>76</v>
      </c>
      <c r="D30" s="43">
        <v>1110093</v>
      </c>
      <c r="E30" s="43">
        <v>1185695</v>
      </c>
      <c r="F30" s="43">
        <v>0</v>
      </c>
      <c r="G30" s="43">
        <v>4500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2300288</v>
      </c>
      <c r="O30" s="44">
        <f t="shared" si="1"/>
        <v>61.057705579444708</v>
      </c>
      <c r="P30" s="9"/>
    </row>
    <row r="31" spans="1:16">
      <c r="A31" s="12"/>
      <c r="B31" s="42">
        <v>575</v>
      </c>
      <c r="C31" s="19" t="s">
        <v>77</v>
      </c>
      <c r="D31" s="43">
        <v>0</v>
      </c>
      <c r="E31" s="43">
        <v>1627826</v>
      </c>
      <c r="F31" s="43">
        <v>0</v>
      </c>
      <c r="G31" s="43">
        <v>46335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1674161</v>
      </c>
      <c r="O31" s="44">
        <f t="shared" si="1"/>
        <v>44.4381005467962</v>
      </c>
      <c r="P31" s="9"/>
    </row>
    <row r="32" spans="1:16">
      <c r="A32" s="12"/>
      <c r="B32" s="42">
        <v>579</v>
      </c>
      <c r="C32" s="19" t="s">
        <v>56</v>
      </c>
      <c r="D32" s="43">
        <v>0</v>
      </c>
      <c r="E32" s="43">
        <v>78322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78322</v>
      </c>
      <c r="O32" s="44">
        <f t="shared" si="1"/>
        <v>2.0789403832882094</v>
      </c>
      <c r="P32" s="9"/>
    </row>
    <row r="33" spans="1:119" ht="15.75">
      <c r="A33" s="26" t="s">
        <v>78</v>
      </c>
      <c r="B33" s="27"/>
      <c r="C33" s="28"/>
      <c r="D33" s="29">
        <f t="shared" ref="D33:M33" si="8">SUM(D34:D34)</f>
        <v>0</v>
      </c>
      <c r="E33" s="29">
        <f t="shared" si="8"/>
        <v>557060</v>
      </c>
      <c r="F33" s="29">
        <f t="shared" si="8"/>
        <v>0</v>
      </c>
      <c r="G33" s="29">
        <f t="shared" si="8"/>
        <v>800000</v>
      </c>
      <c r="H33" s="29">
        <f t="shared" si="8"/>
        <v>0</v>
      </c>
      <c r="I33" s="29">
        <f t="shared" si="8"/>
        <v>6816248</v>
      </c>
      <c r="J33" s="29">
        <f t="shared" si="8"/>
        <v>130000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8303308</v>
      </c>
      <c r="O33" s="41">
        <f t="shared" si="1"/>
        <v>220.39889579020013</v>
      </c>
      <c r="P33" s="9"/>
    </row>
    <row r="34" spans="1:119" ht="15.75" thickBot="1">
      <c r="A34" s="12"/>
      <c r="B34" s="42">
        <v>581</v>
      </c>
      <c r="C34" s="19" t="s">
        <v>79</v>
      </c>
      <c r="D34" s="43">
        <v>0</v>
      </c>
      <c r="E34" s="43">
        <v>557060</v>
      </c>
      <c r="F34" s="43">
        <v>0</v>
      </c>
      <c r="G34" s="43">
        <v>800000</v>
      </c>
      <c r="H34" s="43">
        <v>0</v>
      </c>
      <c r="I34" s="43">
        <v>6816248</v>
      </c>
      <c r="J34" s="43">
        <v>130000</v>
      </c>
      <c r="K34" s="43">
        <v>0</v>
      </c>
      <c r="L34" s="43">
        <v>0</v>
      </c>
      <c r="M34" s="43">
        <v>0</v>
      </c>
      <c r="N34" s="43">
        <f t="shared" si="4"/>
        <v>8303308</v>
      </c>
      <c r="O34" s="44">
        <f t="shared" si="1"/>
        <v>220.39889579020013</v>
      </c>
      <c r="P34" s="9"/>
    </row>
    <row r="35" spans="1:119" ht="16.5" thickBot="1">
      <c r="A35" s="13" t="s">
        <v>10</v>
      </c>
      <c r="B35" s="21"/>
      <c r="C35" s="20"/>
      <c r="D35" s="14">
        <f>SUM(D5,D13,D17,D24,D28,D33)</f>
        <v>29217309</v>
      </c>
      <c r="E35" s="14">
        <f t="shared" ref="E35:M35" si="9">SUM(E5,E13,E17,E24,E28,E33)</f>
        <v>5329586</v>
      </c>
      <c r="F35" s="14">
        <f t="shared" si="9"/>
        <v>0</v>
      </c>
      <c r="G35" s="14">
        <f t="shared" si="9"/>
        <v>1900540</v>
      </c>
      <c r="H35" s="14">
        <f t="shared" si="9"/>
        <v>0</v>
      </c>
      <c r="I35" s="14">
        <f t="shared" si="9"/>
        <v>84943992</v>
      </c>
      <c r="J35" s="14">
        <f t="shared" si="9"/>
        <v>11049375</v>
      </c>
      <c r="K35" s="14">
        <f t="shared" si="9"/>
        <v>18379472</v>
      </c>
      <c r="L35" s="14">
        <f t="shared" si="9"/>
        <v>0</v>
      </c>
      <c r="M35" s="14">
        <f t="shared" si="9"/>
        <v>2098457</v>
      </c>
      <c r="N35" s="14">
        <f t="shared" si="4"/>
        <v>152918731</v>
      </c>
      <c r="O35" s="35">
        <f t="shared" si="1"/>
        <v>4058.9990709773319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82</v>
      </c>
      <c r="M37" s="93"/>
      <c r="N37" s="93"/>
      <c r="O37" s="39">
        <v>37674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5682786</v>
      </c>
      <c r="E5" s="56">
        <f t="shared" si="0"/>
        <v>129819</v>
      </c>
      <c r="F5" s="56">
        <f t="shared" si="0"/>
        <v>0</v>
      </c>
      <c r="G5" s="56">
        <f t="shared" si="0"/>
        <v>885128</v>
      </c>
      <c r="H5" s="56">
        <f t="shared" si="0"/>
        <v>0</v>
      </c>
      <c r="I5" s="56">
        <f t="shared" si="0"/>
        <v>1356747</v>
      </c>
      <c r="J5" s="56">
        <f t="shared" si="0"/>
        <v>12250914</v>
      </c>
      <c r="K5" s="56">
        <f t="shared" si="0"/>
        <v>16889394</v>
      </c>
      <c r="L5" s="56">
        <f t="shared" si="0"/>
        <v>0</v>
      </c>
      <c r="M5" s="56">
        <f t="shared" si="0"/>
        <v>2965336</v>
      </c>
      <c r="N5" s="57">
        <f>SUM(D5:M5)</f>
        <v>40160124</v>
      </c>
      <c r="O5" s="58">
        <f t="shared" ref="O5:O35" si="1">(N5/O$37)</f>
        <v>1102.603409933284</v>
      </c>
      <c r="P5" s="59"/>
    </row>
    <row r="6" spans="1:133">
      <c r="A6" s="61"/>
      <c r="B6" s="62">
        <v>511</v>
      </c>
      <c r="C6" s="63" t="s">
        <v>19</v>
      </c>
      <c r="D6" s="64">
        <v>607214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607214</v>
      </c>
      <c r="O6" s="65">
        <f t="shared" si="1"/>
        <v>16.671169316091479</v>
      </c>
      <c r="P6" s="66"/>
    </row>
    <row r="7" spans="1:133">
      <c r="A7" s="61"/>
      <c r="B7" s="62">
        <v>512</v>
      </c>
      <c r="C7" s="63" t="s">
        <v>20</v>
      </c>
      <c r="D7" s="64">
        <v>492735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492735</v>
      </c>
      <c r="O7" s="65">
        <f t="shared" si="1"/>
        <v>13.528127831315377</v>
      </c>
      <c r="P7" s="66"/>
    </row>
    <row r="8" spans="1:133">
      <c r="A8" s="61"/>
      <c r="B8" s="62">
        <v>513</v>
      </c>
      <c r="C8" s="63" t="s">
        <v>21</v>
      </c>
      <c r="D8" s="64">
        <v>1818022</v>
      </c>
      <c r="E8" s="64">
        <v>0</v>
      </c>
      <c r="F8" s="64">
        <v>0</v>
      </c>
      <c r="G8" s="64">
        <v>0</v>
      </c>
      <c r="H8" s="64">
        <v>0</v>
      </c>
      <c r="I8" s="64">
        <v>1356747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3174769</v>
      </c>
      <c r="O8" s="65">
        <f t="shared" si="1"/>
        <v>87.163852510776152</v>
      </c>
      <c r="P8" s="66"/>
    </row>
    <row r="9" spans="1:133">
      <c r="A9" s="61"/>
      <c r="B9" s="62">
        <v>514</v>
      </c>
      <c r="C9" s="63" t="s">
        <v>22</v>
      </c>
      <c r="D9" s="64">
        <v>746658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746658</v>
      </c>
      <c r="O9" s="65">
        <f t="shared" si="1"/>
        <v>20.499629355077836</v>
      </c>
      <c r="P9" s="66"/>
    </row>
    <row r="10" spans="1:133">
      <c r="A10" s="61"/>
      <c r="B10" s="62">
        <v>515</v>
      </c>
      <c r="C10" s="63" t="s">
        <v>23</v>
      </c>
      <c r="D10" s="64">
        <v>939242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2965336</v>
      </c>
      <c r="N10" s="64">
        <f t="shared" si="2"/>
        <v>3904578</v>
      </c>
      <c r="O10" s="65">
        <f t="shared" si="1"/>
        <v>107.20088954781319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16889394</v>
      </c>
      <c r="L11" s="64">
        <v>0</v>
      </c>
      <c r="M11" s="64">
        <v>0</v>
      </c>
      <c r="N11" s="64">
        <f t="shared" si="2"/>
        <v>16889394</v>
      </c>
      <c r="O11" s="65">
        <f t="shared" si="1"/>
        <v>463.70134255827361</v>
      </c>
      <c r="P11" s="66"/>
    </row>
    <row r="12" spans="1:133">
      <c r="A12" s="61"/>
      <c r="B12" s="62">
        <v>519</v>
      </c>
      <c r="C12" s="63" t="s">
        <v>71</v>
      </c>
      <c r="D12" s="64">
        <v>1078915</v>
      </c>
      <c r="E12" s="64">
        <v>129819</v>
      </c>
      <c r="F12" s="64">
        <v>0</v>
      </c>
      <c r="G12" s="64">
        <v>885128</v>
      </c>
      <c r="H12" s="64">
        <v>0</v>
      </c>
      <c r="I12" s="64">
        <v>0</v>
      </c>
      <c r="J12" s="64">
        <v>12250914</v>
      </c>
      <c r="K12" s="64">
        <v>0</v>
      </c>
      <c r="L12" s="64">
        <v>0</v>
      </c>
      <c r="M12" s="64">
        <v>0</v>
      </c>
      <c r="N12" s="64">
        <f t="shared" si="2"/>
        <v>14344776</v>
      </c>
      <c r="O12" s="65">
        <f t="shared" si="1"/>
        <v>393.83839881393624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19064596</v>
      </c>
      <c r="E13" s="70">
        <f t="shared" si="3"/>
        <v>726448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5" si="4">SUM(D13:M13)</f>
        <v>19791044</v>
      </c>
      <c r="O13" s="72">
        <f t="shared" si="1"/>
        <v>543.36666392114876</v>
      </c>
      <c r="P13" s="73"/>
    </row>
    <row r="14" spans="1:133">
      <c r="A14" s="61"/>
      <c r="B14" s="62">
        <v>521</v>
      </c>
      <c r="C14" s="63" t="s">
        <v>27</v>
      </c>
      <c r="D14" s="64">
        <v>14818555</v>
      </c>
      <c r="E14" s="64">
        <v>1375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14819930</v>
      </c>
      <c r="O14" s="65">
        <f t="shared" si="1"/>
        <v>406.88383713587569</v>
      </c>
      <c r="P14" s="66"/>
    </row>
    <row r="15" spans="1:133">
      <c r="A15" s="61"/>
      <c r="B15" s="62">
        <v>522</v>
      </c>
      <c r="C15" s="63" t="s">
        <v>28</v>
      </c>
      <c r="D15" s="64">
        <v>2830595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2830595</v>
      </c>
      <c r="O15" s="65">
        <f t="shared" si="1"/>
        <v>77.714493589215607</v>
      </c>
      <c r="P15" s="66"/>
    </row>
    <row r="16" spans="1:133">
      <c r="A16" s="61"/>
      <c r="B16" s="62">
        <v>529</v>
      </c>
      <c r="C16" s="63" t="s">
        <v>47</v>
      </c>
      <c r="D16" s="64">
        <v>1415446</v>
      </c>
      <c r="E16" s="64">
        <v>725073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2140519</v>
      </c>
      <c r="O16" s="65">
        <f t="shared" si="1"/>
        <v>58.768333196057434</v>
      </c>
      <c r="P16" s="66"/>
    </row>
    <row r="17" spans="1:16" ht="15.75">
      <c r="A17" s="67" t="s">
        <v>29</v>
      </c>
      <c r="B17" s="68"/>
      <c r="C17" s="69"/>
      <c r="D17" s="70">
        <f t="shared" ref="D17:M17" si="5">SUM(D18:D23)</f>
        <v>1684674</v>
      </c>
      <c r="E17" s="70">
        <f t="shared" si="5"/>
        <v>30780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77751025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79466479</v>
      </c>
      <c r="O17" s="72">
        <f t="shared" si="1"/>
        <v>2181.7664387886775</v>
      </c>
      <c r="P17" s="73"/>
    </row>
    <row r="18" spans="1:16">
      <c r="A18" s="61"/>
      <c r="B18" s="62">
        <v>531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49086569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49086569</v>
      </c>
      <c r="O18" s="65">
        <f t="shared" si="1"/>
        <v>1347.680558987453</v>
      </c>
      <c r="P18" s="66"/>
    </row>
    <row r="19" spans="1:16">
      <c r="A19" s="61"/>
      <c r="B19" s="62">
        <v>533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10127378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10127378</v>
      </c>
      <c r="O19" s="65">
        <f t="shared" si="1"/>
        <v>278.04898004008459</v>
      </c>
      <c r="P19" s="66"/>
    </row>
    <row r="20" spans="1:16">
      <c r="A20" s="61"/>
      <c r="B20" s="62">
        <v>534</v>
      </c>
      <c r="C20" s="63" t="s">
        <v>72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4862942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4862942</v>
      </c>
      <c r="O20" s="65">
        <f t="shared" si="1"/>
        <v>133.51294511709634</v>
      </c>
      <c r="P20" s="66"/>
    </row>
    <row r="21" spans="1:16">
      <c r="A21" s="61"/>
      <c r="B21" s="62">
        <v>535</v>
      </c>
      <c r="C21" s="63" t="s">
        <v>33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12312716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12312716</v>
      </c>
      <c r="O21" s="65">
        <f t="shared" si="1"/>
        <v>338.04782692254895</v>
      </c>
      <c r="P21" s="66"/>
    </row>
    <row r="22" spans="1:16">
      <c r="A22" s="61"/>
      <c r="B22" s="62">
        <v>538</v>
      </c>
      <c r="C22" s="63" t="s">
        <v>73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1361420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1361420</v>
      </c>
      <c r="O22" s="65">
        <f t="shared" si="1"/>
        <v>37.378030365428437</v>
      </c>
      <c r="P22" s="66"/>
    </row>
    <row r="23" spans="1:16">
      <c r="A23" s="61"/>
      <c r="B23" s="62">
        <v>539</v>
      </c>
      <c r="C23" s="63" t="s">
        <v>49</v>
      </c>
      <c r="D23" s="64">
        <v>1684674</v>
      </c>
      <c r="E23" s="64">
        <v>30780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1715454</v>
      </c>
      <c r="O23" s="65">
        <f t="shared" si="1"/>
        <v>47.098097356066219</v>
      </c>
      <c r="P23" s="66"/>
    </row>
    <row r="24" spans="1:16" ht="15.75">
      <c r="A24" s="67" t="s">
        <v>35</v>
      </c>
      <c r="B24" s="68"/>
      <c r="C24" s="69"/>
      <c r="D24" s="70">
        <f t="shared" ref="D24:M24" si="6">SUM(D25:D27)</f>
        <v>815061</v>
      </c>
      <c r="E24" s="70">
        <f t="shared" si="6"/>
        <v>322680</v>
      </c>
      <c r="F24" s="70">
        <f t="shared" si="6"/>
        <v>0</v>
      </c>
      <c r="G24" s="70">
        <f t="shared" si="6"/>
        <v>681104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4"/>
        <v>1818845</v>
      </c>
      <c r="O24" s="72">
        <f t="shared" si="1"/>
        <v>49.936715811437828</v>
      </c>
      <c r="P24" s="73"/>
    </row>
    <row r="25" spans="1:16">
      <c r="A25" s="61"/>
      <c r="B25" s="62">
        <v>541</v>
      </c>
      <c r="C25" s="63" t="s">
        <v>74</v>
      </c>
      <c r="D25" s="64">
        <v>815061</v>
      </c>
      <c r="E25" s="64">
        <v>0</v>
      </c>
      <c r="F25" s="64">
        <v>0</v>
      </c>
      <c r="G25" s="64">
        <v>681104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1496165</v>
      </c>
      <c r="O25" s="65">
        <f t="shared" si="1"/>
        <v>41.077478516322103</v>
      </c>
      <c r="P25" s="66"/>
    </row>
    <row r="26" spans="1:16">
      <c r="A26" s="61"/>
      <c r="B26" s="62">
        <v>545</v>
      </c>
      <c r="C26" s="63" t="s">
        <v>50</v>
      </c>
      <c r="D26" s="64">
        <v>0</v>
      </c>
      <c r="E26" s="64">
        <v>322651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322651</v>
      </c>
      <c r="O26" s="65">
        <f t="shared" si="1"/>
        <v>8.8584410949125552</v>
      </c>
      <c r="P26" s="66"/>
    </row>
    <row r="27" spans="1:16">
      <c r="A27" s="61"/>
      <c r="B27" s="62">
        <v>549</v>
      </c>
      <c r="C27" s="63" t="s">
        <v>75</v>
      </c>
      <c r="D27" s="64">
        <v>0</v>
      </c>
      <c r="E27" s="64">
        <v>29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29</v>
      </c>
      <c r="O27" s="65">
        <f t="shared" si="1"/>
        <v>7.962002031683277E-4</v>
      </c>
      <c r="P27" s="66"/>
    </row>
    <row r="28" spans="1:16" ht="15.75">
      <c r="A28" s="67" t="s">
        <v>38</v>
      </c>
      <c r="B28" s="68"/>
      <c r="C28" s="69"/>
      <c r="D28" s="70">
        <f t="shared" ref="D28:M28" si="7">SUM(D29:D32)</f>
        <v>1636006</v>
      </c>
      <c r="E28" s="70">
        <f t="shared" si="7"/>
        <v>2658232</v>
      </c>
      <c r="F28" s="70">
        <f t="shared" si="7"/>
        <v>0</v>
      </c>
      <c r="G28" s="70">
        <f t="shared" si="7"/>
        <v>97565</v>
      </c>
      <c r="H28" s="70">
        <f t="shared" si="7"/>
        <v>0</v>
      </c>
      <c r="I28" s="70">
        <f t="shared" si="7"/>
        <v>0</v>
      </c>
      <c r="J28" s="70">
        <f t="shared" si="7"/>
        <v>0</v>
      </c>
      <c r="K28" s="70">
        <f t="shared" si="7"/>
        <v>0</v>
      </c>
      <c r="L28" s="70">
        <f t="shared" si="7"/>
        <v>0</v>
      </c>
      <c r="M28" s="70">
        <f t="shared" si="7"/>
        <v>19045</v>
      </c>
      <c r="N28" s="70">
        <f t="shared" si="4"/>
        <v>4410848</v>
      </c>
      <c r="O28" s="72">
        <f t="shared" si="1"/>
        <v>121.10062323257283</v>
      </c>
      <c r="P28" s="66"/>
    </row>
    <row r="29" spans="1:16">
      <c r="A29" s="61"/>
      <c r="B29" s="62">
        <v>571</v>
      </c>
      <c r="C29" s="63" t="s">
        <v>39</v>
      </c>
      <c r="D29" s="64">
        <v>465322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465322</v>
      </c>
      <c r="O29" s="65">
        <f t="shared" si="1"/>
        <v>12.775498997885951</v>
      </c>
      <c r="P29" s="66"/>
    </row>
    <row r="30" spans="1:16">
      <c r="A30" s="61"/>
      <c r="B30" s="62">
        <v>572</v>
      </c>
      <c r="C30" s="63" t="s">
        <v>76</v>
      </c>
      <c r="D30" s="64">
        <v>1170684</v>
      </c>
      <c r="E30" s="64">
        <v>1088298</v>
      </c>
      <c r="F30" s="64">
        <v>0</v>
      </c>
      <c r="G30" s="64">
        <v>37500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19045</v>
      </c>
      <c r="N30" s="64">
        <f t="shared" si="4"/>
        <v>2315527</v>
      </c>
      <c r="O30" s="65">
        <f t="shared" si="1"/>
        <v>63.573209235922356</v>
      </c>
      <c r="P30" s="66"/>
    </row>
    <row r="31" spans="1:16">
      <c r="A31" s="61"/>
      <c r="B31" s="62">
        <v>575</v>
      </c>
      <c r="C31" s="63" t="s">
        <v>77</v>
      </c>
      <c r="D31" s="64">
        <v>0</v>
      </c>
      <c r="E31" s="64">
        <v>1495819</v>
      </c>
      <c r="F31" s="64">
        <v>0</v>
      </c>
      <c r="G31" s="64">
        <v>60065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1555884</v>
      </c>
      <c r="O31" s="65">
        <f t="shared" si="1"/>
        <v>42.717074376081051</v>
      </c>
      <c r="P31" s="66"/>
    </row>
    <row r="32" spans="1:16">
      <c r="A32" s="61"/>
      <c r="B32" s="62">
        <v>579</v>
      </c>
      <c r="C32" s="63" t="s">
        <v>56</v>
      </c>
      <c r="D32" s="64">
        <v>0</v>
      </c>
      <c r="E32" s="64">
        <v>74115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74115</v>
      </c>
      <c r="O32" s="65">
        <f t="shared" si="1"/>
        <v>2.0348406226834692</v>
      </c>
      <c r="P32" s="66"/>
    </row>
    <row r="33" spans="1:119" ht="15.75">
      <c r="A33" s="67" t="s">
        <v>78</v>
      </c>
      <c r="B33" s="68"/>
      <c r="C33" s="69"/>
      <c r="D33" s="70">
        <f t="shared" ref="D33:M33" si="8">SUM(D34:D34)</f>
        <v>287124</v>
      </c>
      <c r="E33" s="70">
        <f t="shared" si="8"/>
        <v>489376</v>
      </c>
      <c r="F33" s="70">
        <f t="shared" si="8"/>
        <v>0</v>
      </c>
      <c r="G33" s="70">
        <f t="shared" si="8"/>
        <v>2357439</v>
      </c>
      <c r="H33" s="70">
        <f t="shared" si="8"/>
        <v>0</v>
      </c>
      <c r="I33" s="70">
        <f t="shared" si="8"/>
        <v>6937332</v>
      </c>
      <c r="J33" s="70">
        <f t="shared" si="8"/>
        <v>8510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4"/>
        <v>10079781</v>
      </c>
      <c r="O33" s="72">
        <f t="shared" si="1"/>
        <v>276.74219586524998</v>
      </c>
      <c r="P33" s="66"/>
    </row>
    <row r="34" spans="1:119" ht="15.75" thickBot="1">
      <c r="A34" s="61"/>
      <c r="B34" s="62">
        <v>581</v>
      </c>
      <c r="C34" s="63" t="s">
        <v>79</v>
      </c>
      <c r="D34" s="64">
        <v>287124</v>
      </c>
      <c r="E34" s="64">
        <v>489376</v>
      </c>
      <c r="F34" s="64">
        <v>0</v>
      </c>
      <c r="G34" s="64">
        <v>2357439</v>
      </c>
      <c r="H34" s="64">
        <v>0</v>
      </c>
      <c r="I34" s="64">
        <v>6937332</v>
      </c>
      <c r="J34" s="64">
        <v>8510</v>
      </c>
      <c r="K34" s="64">
        <v>0</v>
      </c>
      <c r="L34" s="64">
        <v>0</v>
      </c>
      <c r="M34" s="64">
        <v>0</v>
      </c>
      <c r="N34" s="64">
        <f t="shared" si="4"/>
        <v>10079781</v>
      </c>
      <c r="O34" s="65">
        <f t="shared" si="1"/>
        <v>276.74219586524998</v>
      </c>
      <c r="P34" s="66"/>
    </row>
    <row r="35" spans="1:119" ht="16.5" thickBot="1">
      <c r="A35" s="74" t="s">
        <v>10</v>
      </c>
      <c r="B35" s="75"/>
      <c r="C35" s="76"/>
      <c r="D35" s="77">
        <f>SUM(D5,D13,D17,D24,D28,D33)</f>
        <v>29170247</v>
      </c>
      <c r="E35" s="77">
        <f t="shared" ref="E35:M35" si="9">SUM(E5,E13,E17,E24,E28,E33)</f>
        <v>4357335</v>
      </c>
      <c r="F35" s="77">
        <f t="shared" si="9"/>
        <v>0</v>
      </c>
      <c r="G35" s="77">
        <f t="shared" si="9"/>
        <v>4021236</v>
      </c>
      <c r="H35" s="77">
        <f t="shared" si="9"/>
        <v>0</v>
      </c>
      <c r="I35" s="77">
        <f t="shared" si="9"/>
        <v>86045104</v>
      </c>
      <c r="J35" s="77">
        <f t="shared" si="9"/>
        <v>12259424</v>
      </c>
      <c r="K35" s="77">
        <f t="shared" si="9"/>
        <v>16889394</v>
      </c>
      <c r="L35" s="77">
        <f t="shared" si="9"/>
        <v>0</v>
      </c>
      <c r="M35" s="77">
        <f t="shared" si="9"/>
        <v>2984381</v>
      </c>
      <c r="N35" s="77">
        <f t="shared" si="4"/>
        <v>155727121</v>
      </c>
      <c r="O35" s="78">
        <f t="shared" si="1"/>
        <v>4275.5160475523708</v>
      </c>
      <c r="P35" s="59"/>
      <c r="Q35" s="79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</row>
    <row r="36" spans="1:119">
      <c r="A36" s="81"/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</row>
    <row r="37" spans="1:119">
      <c r="A37" s="85"/>
      <c r="B37" s="86"/>
      <c r="C37" s="86"/>
      <c r="D37" s="87"/>
      <c r="E37" s="87"/>
      <c r="F37" s="87"/>
      <c r="G37" s="87"/>
      <c r="H37" s="87"/>
      <c r="I37" s="87"/>
      <c r="J37" s="87"/>
      <c r="K37" s="87"/>
      <c r="L37" s="117" t="s">
        <v>80</v>
      </c>
      <c r="M37" s="117"/>
      <c r="N37" s="117"/>
      <c r="O37" s="88">
        <v>36423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6995394</v>
      </c>
      <c r="E5" s="24">
        <f t="shared" si="0"/>
        <v>322752</v>
      </c>
      <c r="F5" s="24">
        <f t="shared" si="0"/>
        <v>0</v>
      </c>
      <c r="G5" s="24">
        <f t="shared" si="0"/>
        <v>499584</v>
      </c>
      <c r="H5" s="24">
        <f t="shared" si="0"/>
        <v>0</v>
      </c>
      <c r="I5" s="24">
        <f t="shared" si="0"/>
        <v>1512780</v>
      </c>
      <c r="J5" s="24">
        <f t="shared" si="0"/>
        <v>12377020</v>
      </c>
      <c r="K5" s="24">
        <f t="shared" si="0"/>
        <v>15069353</v>
      </c>
      <c r="L5" s="24">
        <f t="shared" si="0"/>
        <v>0</v>
      </c>
      <c r="M5" s="24">
        <f t="shared" si="0"/>
        <v>12763430</v>
      </c>
      <c r="N5" s="25">
        <f>SUM(D5:M5)</f>
        <v>49540313</v>
      </c>
      <c r="O5" s="30">
        <f t="shared" ref="O5:O35" si="1">(N5/O$37)</f>
        <v>1393.3430741105331</v>
      </c>
      <c r="P5" s="6"/>
    </row>
    <row r="6" spans="1:133">
      <c r="A6" s="12"/>
      <c r="B6" s="42">
        <v>511</v>
      </c>
      <c r="C6" s="19" t="s">
        <v>19</v>
      </c>
      <c r="D6" s="43">
        <v>204291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204291</v>
      </c>
      <c r="O6" s="44">
        <f t="shared" si="1"/>
        <v>5.7457741527211361</v>
      </c>
      <c r="P6" s="9"/>
    </row>
    <row r="7" spans="1:133">
      <c r="A7" s="12"/>
      <c r="B7" s="42">
        <v>512</v>
      </c>
      <c r="C7" s="19" t="s">
        <v>20</v>
      </c>
      <c r="D7" s="43">
        <v>752361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752361</v>
      </c>
      <c r="O7" s="44">
        <f t="shared" si="1"/>
        <v>21.160483757558712</v>
      </c>
      <c r="P7" s="9"/>
    </row>
    <row r="8" spans="1:133">
      <c r="A8" s="12"/>
      <c r="B8" s="42">
        <v>513</v>
      </c>
      <c r="C8" s="19" t="s">
        <v>21</v>
      </c>
      <c r="D8" s="43">
        <v>1817152</v>
      </c>
      <c r="E8" s="43">
        <v>0</v>
      </c>
      <c r="F8" s="43">
        <v>0</v>
      </c>
      <c r="G8" s="43">
        <v>0</v>
      </c>
      <c r="H8" s="43">
        <v>0</v>
      </c>
      <c r="I8" s="43">
        <v>1512780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3329932</v>
      </c>
      <c r="O8" s="44">
        <f t="shared" si="1"/>
        <v>93.65580087188863</v>
      </c>
      <c r="P8" s="9"/>
    </row>
    <row r="9" spans="1:133">
      <c r="A9" s="12"/>
      <c r="B9" s="42">
        <v>514</v>
      </c>
      <c r="C9" s="19" t="s">
        <v>22</v>
      </c>
      <c r="D9" s="43">
        <v>883035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883035</v>
      </c>
      <c r="O9" s="44">
        <f t="shared" si="1"/>
        <v>24.835747433553649</v>
      </c>
      <c r="P9" s="9"/>
    </row>
    <row r="10" spans="1:133">
      <c r="A10" s="12"/>
      <c r="B10" s="42">
        <v>515</v>
      </c>
      <c r="C10" s="19" t="s">
        <v>23</v>
      </c>
      <c r="D10" s="43">
        <v>972497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11925894</v>
      </c>
      <c r="N10" s="43">
        <f t="shared" si="2"/>
        <v>12898391</v>
      </c>
      <c r="O10" s="44">
        <f t="shared" si="1"/>
        <v>362.7729152018</v>
      </c>
      <c r="P10" s="9"/>
    </row>
    <row r="11" spans="1:133">
      <c r="A11" s="12"/>
      <c r="B11" s="42">
        <v>516</v>
      </c>
      <c r="C11" s="19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837536</v>
      </c>
      <c r="N11" s="43">
        <f t="shared" si="2"/>
        <v>837536</v>
      </c>
      <c r="O11" s="44">
        <f t="shared" si="1"/>
        <v>23.556068063563494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15069353</v>
      </c>
      <c r="L12" s="43">
        <v>0</v>
      </c>
      <c r="M12" s="43">
        <v>0</v>
      </c>
      <c r="N12" s="43">
        <f t="shared" si="2"/>
        <v>15069353</v>
      </c>
      <c r="O12" s="44">
        <f t="shared" si="1"/>
        <v>423.83217550274225</v>
      </c>
      <c r="P12" s="9"/>
    </row>
    <row r="13" spans="1:133">
      <c r="A13" s="12"/>
      <c r="B13" s="42">
        <v>519</v>
      </c>
      <c r="C13" s="19" t="s">
        <v>25</v>
      </c>
      <c r="D13" s="43">
        <v>2366058</v>
      </c>
      <c r="E13" s="43">
        <v>322752</v>
      </c>
      <c r="F13" s="43">
        <v>0</v>
      </c>
      <c r="G13" s="43">
        <v>499584</v>
      </c>
      <c r="H13" s="43">
        <v>0</v>
      </c>
      <c r="I13" s="43">
        <v>0</v>
      </c>
      <c r="J13" s="43">
        <v>12377020</v>
      </c>
      <c r="K13" s="43">
        <v>0</v>
      </c>
      <c r="L13" s="43">
        <v>0</v>
      </c>
      <c r="M13" s="43">
        <v>0</v>
      </c>
      <c r="N13" s="43">
        <f t="shared" si="2"/>
        <v>15565414</v>
      </c>
      <c r="O13" s="44">
        <f t="shared" si="1"/>
        <v>437.78410912670512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18593381</v>
      </c>
      <c r="E14" s="29">
        <f t="shared" si="3"/>
        <v>893526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19486907</v>
      </c>
      <c r="O14" s="41">
        <f t="shared" si="1"/>
        <v>548.07782309098582</v>
      </c>
      <c r="P14" s="10"/>
    </row>
    <row r="15" spans="1:133">
      <c r="A15" s="12"/>
      <c r="B15" s="42">
        <v>521</v>
      </c>
      <c r="C15" s="19" t="s">
        <v>27</v>
      </c>
      <c r="D15" s="43">
        <v>14737944</v>
      </c>
      <c r="E15" s="43">
        <v>4529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14742473</v>
      </c>
      <c r="O15" s="44">
        <f t="shared" si="1"/>
        <v>414.63853185206017</v>
      </c>
      <c r="P15" s="9"/>
    </row>
    <row r="16" spans="1:133">
      <c r="A16" s="12"/>
      <c r="B16" s="42">
        <v>522</v>
      </c>
      <c r="C16" s="19" t="s">
        <v>28</v>
      </c>
      <c r="D16" s="43">
        <v>2678895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2678895</v>
      </c>
      <c r="O16" s="44">
        <f t="shared" si="1"/>
        <v>75.345099142174092</v>
      </c>
      <c r="P16" s="9"/>
    </row>
    <row r="17" spans="1:16">
      <c r="A17" s="12"/>
      <c r="B17" s="42">
        <v>529</v>
      </c>
      <c r="C17" s="19" t="s">
        <v>47</v>
      </c>
      <c r="D17" s="43">
        <v>1176542</v>
      </c>
      <c r="E17" s="43">
        <v>888997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2065539</v>
      </c>
      <c r="O17" s="44">
        <f t="shared" si="1"/>
        <v>58.094192096751513</v>
      </c>
      <c r="P17" s="9"/>
    </row>
    <row r="18" spans="1:16" ht="15.75">
      <c r="A18" s="26" t="s">
        <v>29</v>
      </c>
      <c r="B18" s="27"/>
      <c r="C18" s="28"/>
      <c r="D18" s="29">
        <f t="shared" ref="D18:M18" si="5">SUM(D19:D24)</f>
        <v>1854104</v>
      </c>
      <c r="E18" s="29">
        <f t="shared" si="5"/>
        <v>1893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78878321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80734318</v>
      </c>
      <c r="O18" s="41">
        <f t="shared" si="1"/>
        <v>2270.6881732527072</v>
      </c>
      <c r="P18" s="10"/>
    </row>
    <row r="19" spans="1:16">
      <c r="A19" s="12"/>
      <c r="B19" s="42">
        <v>531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50136565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50136565</v>
      </c>
      <c r="O19" s="44">
        <f t="shared" si="1"/>
        <v>1410.1129236394318</v>
      </c>
      <c r="P19" s="9"/>
    </row>
    <row r="20" spans="1:16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10879953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10879953</v>
      </c>
      <c r="O20" s="44">
        <f t="shared" si="1"/>
        <v>306.00345942905358</v>
      </c>
      <c r="P20" s="9"/>
    </row>
    <row r="21" spans="1:16">
      <c r="A21" s="12"/>
      <c r="B21" s="42">
        <v>534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3997843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3997843</v>
      </c>
      <c r="O21" s="44">
        <f t="shared" si="1"/>
        <v>112.44109126705105</v>
      </c>
      <c r="P21" s="9"/>
    </row>
    <row r="22" spans="1:16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12516131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12516131</v>
      </c>
      <c r="O22" s="44">
        <f t="shared" si="1"/>
        <v>352.02168471382367</v>
      </c>
      <c r="P22" s="9"/>
    </row>
    <row r="23" spans="1:16">
      <c r="A23" s="12"/>
      <c r="B23" s="42">
        <v>538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1347829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1347829</v>
      </c>
      <c r="O23" s="44">
        <f t="shared" si="1"/>
        <v>37.908282941920966</v>
      </c>
      <c r="P23" s="9"/>
    </row>
    <row r="24" spans="1:16">
      <c r="A24" s="12"/>
      <c r="B24" s="42">
        <v>539</v>
      </c>
      <c r="C24" s="19" t="s">
        <v>49</v>
      </c>
      <c r="D24" s="43">
        <v>1854104</v>
      </c>
      <c r="E24" s="43">
        <v>1893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1855997</v>
      </c>
      <c r="O24" s="44">
        <f t="shared" si="1"/>
        <v>52.200731261425958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SUM(D26:D27)</f>
        <v>826234</v>
      </c>
      <c r="E25" s="29">
        <f t="shared" si="6"/>
        <v>193757</v>
      </c>
      <c r="F25" s="29">
        <f t="shared" si="6"/>
        <v>0</v>
      </c>
      <c r="G25" s="29">
        <f t="shared" si="6"/>
        <v>589998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1609989</v>
      </c>
      <c r="O25" s="41">
        <f t="shared" si="1"/>
        <v>45.281648150752353</v>
      </c>
      <c r="P25" s="10"/>
    </row>
    <row r="26" spans="1:16">
      <c r="A26" s="12"/>
      <c r="B26" s="42">
        <v>541</v>
      </c>
      <c r="C26" s="19" t="s">
        <v>36</v>
      </c>
      <c r="D26" s="43">
        <v>814134</v>
      </c>
      <c r="E26" s="43">
        <v>0</v>
      </c>
      <c r="F26" s="43">
        <v>0</v>
      </c>
      <c r="G26" s="43">
        <v>589998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1404132</v>
      </c>
      <c r="O26" s="44">
        <f t="shared" si="1"/>
        <v>39.491829559836873</v>
      </c>
      <c r="P26" s="9"/>
    </row>
    <row r="27" spans="1:16">
      <c r="A27" s="12"/>
      <c r="B27" s="42">
        <v>545</v>
      </c>
      <c r="C27" s="19" t="s">
        <v>50</v>
      </c>
      <c r="D27" s="43">
        <v>12100</v>
      </c>
      <c r="E27" s="43">
        <v>193757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205857</v>
      </c>
      <c r="O27" s="44">
        <f t="shared" si="1"/>
        <v>5.7898185909154831</v>
      </c>
      <c r="P27" s="9"/>
    </row>
    <row r="28" spans="1:16" ht="15.75">
      <c r="A28" s="26" t="s">
        <v>38</v>
      </c>
      <c r="B28" s="27"/>
      <c r="C28" s="28"/>
      <c r="D28" s="29">
        <f t="shared" ref="D28:M28" si="7">SUM(D29:D32)</f>
        <v>1449002</v>
      </c>
      <c r="E28" s="29">
        <f t="shared" si="7"/>
        <v>3189393</v>
      </c>
      <c r="F28" s="29">
        <f t="shared" si="7"/>
        <v>0</v>
      </c>
      <c r="G28" s="29">
        <f t="shared" si="7"/>
        <v>2890270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7528665</v>
      </c>
      <c r="O28" s="41">
        <f t="shared" si="1"/>
        <v>211.74701167205737</v>
      </c>
      <c r="P28" s="9"/>
    </row>
    <row r="29" spans="1:16">
      <c r="A29" s="12"/>
      <c r="B29" s="42">
        <v>571</v>
      </c>
      <c r="C29" s="19" t="s">
        <v>39</v>
      </c>
      <c r="D29" s="43">
        <v>485508</v>
      </c>
      <c r="E29" s="43">
        <v>469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485977</v>
      </c>
      <c r="O29" s="44">
        <f t="shared" si="1"/>
        <v>13.66831669244832</v>
      </c>
      <c r="P29" s="9"/>
    </row>
    <row r="30" spans="1:16">
      <c r="A30" s="12"/>
      <c r="B30" s="42">
        <v>572</v>
      </c>
      <c r="C30" s="19" t="s">
        <v>40</v>
      </c>
      <c r="D30" s="43">
        <v>963494</v>
      </c>
      <c r="E30" s="43">
        <v>1149435</v>
      </c>
      <c r="F30" s="43">
        <v>0</v>
      </c>
      <c r="G30" s="43">
        <v>2890270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5003199</v>
      </c>
      <c r="O30" s="44">
        <f t="shared" si="1"/>
        <v>140.71717058079034</v>
      </c>
      <c r="P30" s="9"/>
    </row>
    <row r="31" spans="1:16">
      <c r="A31" s="12"/>
      <c r="B31" s="42">
        <v>575</v>
      </c>
      <c r="C31" s="19" t="s">
        <v>41</v>
      </c>
      <c r="D31" s="43">
        <v>0</v>
      </c>
      <c r="E31" s="43">
        <v>1963579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1963579</v>
      </c>
      <c r="O31" s="44">
        <f t="shared" si="1"/>
        <v>55.226522289410774</v>
      </c>
      <c r="P31" s="9"/>
    </row>
    <row r="32" spans="1:16">
      <c r="A32" s="12"/>
      <c r="B32" s="42">
        <v>579</v>
      </c>
      <c r="C32" s="19" t="s">
        <v>56</v>
      </c>
      <c r="D32" s="43">
        <v>0</v>
      </c>
      <c r="E32" s="43">
        <v>75910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75910</v>
      </c>
      <c r="O32" s="44">
        <f t="shared" si="1"/>
        <v>2.1350021094079596</v>
      </c>
      <c r="P32" s="9"/>
    </row>
    <row r="33" spans="1:119" ht="15.75">
      <c r="A33" s="26" t="s">
        <v>43</v>
      </c>
      <c r="B33" s="27"/>
      <c r="C33" s="28"/>
      <c r="D33" s="29">
        <f t="shared" ref="D33:M33" si="8">SUM(D34:D34)</f>
        <v>194208</v>
      </c>
      <c r="E33" s="29">
        <f t="shared" si="8"/>
        <v>412614</v>
      </c>
      <c r="F33" s="29">
        <f t="shared" si="8"/>
        <v>0</v>
      </c>
      <c r="G33" s="29">
        <f t="shared" si="8"/>
        <v>968150</v>
      </c>
      <c r="H33" s="29">
        <f t="shared" si="8"/>
        <v>0</v>
      </c>
      <c r="I33" s="29">
        <f t="shared" si="8"/>
        <v>7270341</v>
      </c>
      <c r="J33" s="29">
        <f t="shared" si="8"/>
        <v>8600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8853913</v>
      </c>
      <c r="O33" s="41">
        <f t="shared" si="1"/>
        <v>249.02019406553228</v>
      </c>
      <c r="P33" s="9"/>
    </row>
    <row r="34" spans="1:119" ht="15.75" thickBot="1">
      <c r="A34" s="12"/>
      <c r="B34" s="42">
        <v>581</v>
      </c>
      <c r="C34" s="19" t="s">
        <v>42</v>
      </c>
      <c r="D34" s="43">
        <v>194208</v>
      </c>
      <c r="E34" s="43">
        <v>412614</v>
      </c>
      <c r="F34" s="43">
        <v>0</v>
      </c>
      <c r="G34" s="43">
        <v>968150</v>
      </c>
      <c r="H34" s="43">
        <v>0</v>
      </c>
      <c r="I34" s="43">
        <v>7270341</v>
      </c>
      <c r="J34" s="43">
        <v>8600</v>
      </c>
      <c r="K34" s="43">
        <v>0</v>
      </c>
      <c r="L34" s="43">
        <v>0</v>
      </c>
      <c r="M34" s="43">
        <v>0</v>
      </c>
      <c r="N34" s="43">
        <f t="shared" si="4"/>
        <v>8853913</v>
      </c>
      <c r="O34" s="44">
        <f t="shared" si="1"/>
        <v>249.02019406553228</v>
      </c>
      <c r="P34" s="9"/>
    </row>
    <row r="35" spans="1:119" ht="16.5" thickBot="1">
      <c r="A35" s="13" t="s">
        <v>10</v>
      </c>
      <c r="B35" s="21"/>
      <c r="C35" s="20"/>
      <c r="D35" s="14">
        <f>SUM(D5,D14,D18,D25,D28,D33)</f>
        <v>29912323</v>
      </c>
      <c r="E35" s="14">
        <f t="shared" ref="E35:M35" si="9">SUM(E5,E14,E18,E25,E28,E33)</f>
        <v>5013935</v>
      </c>
      <c r="F35" s="14">
        <f t="shared" si="9"/>
        <v>0</v>
      </c>
      <c r="G35" s="14">
        <f t="shared" si="9"/>
        <v>4948002</v>
      </c>
      <c r="H35" s="14">
        <f t="shared" si="9"/>
        <v>0</v>
      </c>
      <c r="I35" s="14">
        <f t="shared" si="9"/>
        <v>87661442</v>
      </c>
      <c r="J35" s="14">
        <f t="shared" si="9"/>
        <v>12385620</v>
      </c>
      <c r="K35" s="14">
        <f t="shared" si="9"/>
        <v>15069353</v>
      </c>
      <c r="L35" s="14">
        <f t="shared" si="9"/>
        <v>0</v>
      </c>
      <c r="M35" s="14">
        <f t="shared" si="9"/>
        <v>12763430</v>
      </c>
      <c r="N35" s="14">
        <f t="shared" si="4"/>
        <v>167754105</v>
      </c>
      <c r="O35" s="35">
        <f t="shared" si="1"/>
        <v>4718.1579243425676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62</v>
      </c>
      <c r="M37" s="93"/>
      <c r="N37" s="93"/>
      <c r="O37" s="39">
        <v>35555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2022-08-09T16:14:19Z</cp:lastPrinted>
  <dcterms:created xsi:type="dcterms:W3CDTF">2000-08-31T21:26:31Z</dcterms:created>
  <dcterms:modified xsi:type="dcterms:W3CDTF">2023-05-11T19:02:25Z</dcterms:modified>
</cp:coreProperties>
</file>