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3" r:id="rId13"/>
    <sheet name="2009" sheetId="34" r:id="rId14"/>
    <sheet name="2008" sheetId="38" r:id="rId15"/>
  </sheets>
  <definedNames>
    <definedName name="_xlnm.Print_Area" localSheetId="14">'2008'!$A$1:$O$41</definedName>
    <definedName name="_xlnm.Print_Area" localSheetId="13">'2009'!$A$1:$O$39</definedName>
    <definedName name="_xlnm.Print_Area" localSheetId="12">'2010'!$A$1:$O$39</definedName>
    <definedName name="_xlnm.Print_Area" localSheetId="11">'2011'!$A$1:$O$37</definedName>
    <definedName name="_xlnm.Print_Area" localSheetId="10">'2012'!$A$1:$O$38</definedName>
    <definedName name="_xlnm.Print_Area" localSheetId="9">'2013'!$A$1:$O$37</definedName>
    <definedName name="_xlnm.Print_Area" localSheetId="8">'2014'!$A$1:$O$34</definedName>
    <definedName name="_xlnm.Print_Area" localSheetId="7">'2015'!$A$1:$O$37</definedName>
    <definedName name="_xlnm.Print_Area" localSheetId="6">'2016'!$A$1:$O$37</definedName>
    <definedName name="_xlnm.Print_Area" localSheetId="5">'2017'!$A$1:$O$38</definedName>
    <definedName name="_xlnm.Print_Area" localSheetId="4">'2018'!$A$1:$O$38</definedName>
    <definedName name="_xlnm.Print_Area" localSheetId="3">'2019'!$A$1:$O$38</definedName>
    <definedName name="_xlnm.Print_Area" localSheetId="2">'2020'!$A$1:$O$28</definedName>
    <definedName name="_xlnm.Print_Area" localSheetId="1">'2021'!$A$1:$P$39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7" l="1"/>
  <c r="F30" i="47"/>
  <c r="G30" i="47"/>
  <c r="H30" i="47"/>
  <c r="I30" i="47"/>
  <c r="J30" i="47"/>
  <c r="K30" i="47"/>
  <c r="L30" i="47"/>
  <c r="M30" i="47"/>
  <c r="N30" i="47"/>
  <c r="D30" i="47"/>
  <c r="O29" i="47" l="1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6" i="47" l="1"/>
  <c r="P26" i="47" s="1"/>
  <c r="O21" i="47"/>
  <c r="P21" i="47" s="1"/>
  <c r="O13" i="47"/>
  <c r="P13" i="47" s="1"/>
  <c r="O11" i="47"/>
  <c r="P11" i="47" s="1"/>
  <c r="O5" i="47"/>
  <c r="P5" i="47" s="1"/>
  <c r="D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O33" i="46" s="1"/>
  <c r="P33" i="46" s="1"/>
  <c r="D33" i="46"/>
  <c r="O32" i="46"/>
  <c r="P32" i="46"/>
  <c r="O31" i="46"/>
  <c r="P31" i="46" s="1"/>
  <c r="O30" i="46"/>
  <c r="P30" i="46"/>
  <c r="O29" i="46"/>
  <c r="P29" i="46" s="1"/>
  <c r="N28" i="46"/>
  <c r="M28" i="46"/>
  <c r="L28" i="46"/>
  <c r="O28" i="46" s="1"/>
  <c r="P28" i="46" s="1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/>
  <c r="O24" i="46"/>
  <c r="P24" i="46" s="1"/>
  <c r="O23" i="46"/>
  <c r="P23" i="46" s="1"/>
  <c r="N22" i="46"/>
  <c r="M22" i="46"/>
  <c r="L22" i="46"/>
  <c r="K22" i="46"/>
  <c r="J22" i="46"/>
  <c r="I22" i="46"/>
  <c r="O22" i="46" s="1"/>
  <c r="P22" i="46" s="1"/>
  <c r="H22" i="46"/>
  <c r="G22" i="46"/>
  <c r="F22" i="46"/>
  <c r="F35" i="46" s="1"/>
  <c r="E22" i="46"/>
  <c r="D22" i="46"/>
  <c r="O21" i="46"/>
  <c r="P21" i="46"/>
  <c r="O20" i="46"/>
  <c r="P20" i="46" s="1"/>
  <c r="O19" i="46"/>
  <c r="P19" i="46" s="1"/>
  <c r="O18" i="46"/>
  <c r="P18" i="46" s="1"/>
  <c r="O17" i="46"/>
  <c r="P17" i="46"/>
  <c r="O16" i="46"/>
  <c r="P16" i="46" s="1"/>
  <c r="O15" i="46"/>
  <c r="P15" i="46"/>
  <c r="O14" i="46"/>
  <c r="P14" i="46" s="1"/>
  <c r="N13" i="46"/>
  <c r="M13" i="46"/>
  <c r="L13" i="46"/>
  <c r="O13" i="46" s="1"/>
  <c r="P13" i="46" s="1"/>
  <c r="K13" i="46"/>
  <c r="J13" i="46"/>
  <c r="I13" i="46"/>
  <c r="H13" i="46"/>
  <c r="G13" i="46"/>
  <c r="F13" i="46"/>
  <c r="E13" i="46"/>
  <c r="D13" i="46"/>
  <c r="O12" i="46"/>
  <c r="P12" i="46"/>
  <c r="N11" i="46"/>
  <c r="M11" i="46"/>
  <c r="O11" i="46" s="1"/>
  <c r="P11" i="46" s="1"/>
  <c r="L11" i="46"/>
  <c r="K11" i="46"/>
  <c r="K35" i="46" s="1"/>
  <c r="J11" i="46"/>
  <c r="I11" i="46"/>
  <c r="H11" i="46"/>
  <c r="G11" i="46"/>
  <c r="F11" i="46"/>
  <c r="E11" i="46"/>
  <c r="E35" i="46" s="1"/>
  <c r="D11" i="46"/>
  <c r="O10" i="46"/>
  <c r="P10" i="46" s="1"/>
  <c r="O9" i="46"/>
  <c r="P9" i="46" s="1"/>
  <c r="O8" i="46"/>
  <c r="P8" i="46"/>
  <c r="O7" i="46"/>
  <c r="P7" i="46" s="1"/>
  <c r="O6" i="46"/>
  <c r="P6" i="46"/>
  <c r="N5" i="46"/>
  <c r="N35" i="46" s="1"/>
  <c r="M5" i="46"/>
  <c r="L5" i="46"/>
  <c r="L35" i="46" s="1"/>
  <c r="K5" i="46"/>
  <c r="J5" i="46"/>
  <c r="O5" i="46" s="1"/>
  <c r="P5" i="46" s="1"/>
  <c r="I5" i="46"/>
  <c r="I35" i="46" s="1"/>
  <c r="H5" i="46"/>
  <c r="H35" i="46" s="1"/>
  <c r="G5" i="46"/>
  <c r="G35" i="46" s="1"/>
  <c r="F5" i="46"/>
  <c r="E5" i="46"/>
  <c r="D5" i="46"/>
  <c r="J24" i="45"/>
  <c r="M24" i="45"/>
  <c r="D24" i="45"/>
  <c r="N23" i="45"/>
  <c r="O23" i="45" s="1"/>
  <c r="N22" i="45"/>
  <c r="O22" i="45"/>
  <c r="N21" i="45"/>
  <c r="O21" i="45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N13" i="45"/>
  <c r="O13" i="45" s="1"/>
  <c r="N12" i="45"/>
  <c r="O12" i="45"/>
  <c r="N11" i="45"/>
  <c r="O11" i="45"/>
  <c r="M10" i="45"/>
  <c r="L10" i="45"/>
  <c r="N10" i="45" s="1"/>
  <c r="O10" i="45" s="1"/>
  <c r="K10" i="45"/>
  <c r="J10" i="45"/>
  <c r="I10" i="45"/>
  <c r="H10" i="45"/>
  <c r="H24" i="45" s="1"/>
  <c r="G10" i="45"/>
  <c r="F10" i="45"/>
  <c r="E10" i="45"/>
  <c r="D10" i="45"/>
  <c r="N9" i="45"/>
  <c r="O9" i="45"/>
  <c r="N8" i="45"/>
  <c r="O8" i="45"/>
  <c r="M7" i="45"/>
  <c r="L7" i="45"/>
  <c r="K7" i="45"/>
  <c r="J7" i="45"/>
  <c r="I7" i="45"/>
  <c r="H7" i="45"/>
  <c r="G7" i="45"/>
  <c r="F7" i="45"/>
  <c r="E7" i="45"/>
  <c r="D7" i="45"/>
  <c r="N6" i="45"/>
  <c r="O6" i="45"/>
  <c r="M5" i="45"/>
  <c r="L5" i="45"/>
  <c r="L24" i="45" s="1"/>
  <c r="K5" i="45"/>
  <c r="K24" i="45" s="1"/>
  <c r="J5" i="45"/>
  <c r="I5" i="45"/>
  <c r="I24" i="45" s="1"/>
  <c r="H5" i="45"/>
  <c r="G5" i="45"/>
  <c r="G24" i="45" s="1"/>
  <c r="F5" i="45"/>
  <c r="F24" i="45" s="1"/>
  <c r="E5" i="45"/>
  <c r="E24" i="45" s="1"/>
  <c r="N24" i="45" s="1"/>
  <c r="O24" i="45" s="1"/>
  <c r="D5" i="45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N21" i="44"/>
  <c r="O21" i="44"/>
  <c r="N20" i="44"/>
  <c r="O20" i="44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F34" i="44" s="1"/>
  <c r="E16" i="44"/>
  <c r="D16" i="44"/>
  <c r="N15" i="44"/>
  <c r="O15" i="44" s="1"/>
  <c r="N14" i="44"/>
  <c r="O14" i="44" s="1"/>
  <c r="N13" i="44"/>
  <c r="O13" i="44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H34" i="44" s="1"/>
  <c r="G5" i="44"/>
  <c r="F5" i="44"/>
  <c r="E5" i="44"/>
  <c r="D5" i="44"/>
  <c r="N33" i="43"/>
  <c r="O33" i="43" s="1"/>
  <c r="M32" i="43"/>
  <c r="L32" i="43"/>
  <c r="K32" i="43"/>
  <c r="J32" i="43"/>
  <c r="I32" i="43"/>
  <c r="H32" i="43"/>
  <c r="H34" i="43" s="1"/>
  <c r="G32" i="43"/>
  <c r="F32" i="43"/>
  <c r="E32" i="43"/>
  <c r="D32" i="43"/>
  <c r="N31" i="43"/>
  <c r="O31" i="43" s="1"/>
  <c r="N30" i="43"/>
  <c r="O30" i="43"/>
  <c r="N29" i="43"/>
  <c r="O29" i="43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N19" i="43"/>
  <c r="O19" i="43" s="1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F34" i="43" s="1"/>
  <c r="E11" i="43"/>
  <c r="D11" i="43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 s="1"/>
  <c r="N28" i="42"/>
  <c r="O28" i="42" s="1"/>
  <c r="N27" i="42"/>
  <c r="O27" i="42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/>
  <c r="M24" i="42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/>
  <c r="N22" i="42"/>
  <c r="O22" i="42"/>
  <c r="M21" i="42"/>
  <c r="L21" i="42"/>
  <c r="N21" i="42" s="1"/>
  <c r="O21" i="42" s="1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 s="1"/>
  <c r="N13" i="42"/>
  <c r="O13" i="42"/>
  <c r="N12" i="42"/>
  <c r="O12" i="42"/>
  <c r="M11" i="42"/>
  <c r="L11" i="42"/>
  <c r="L34" i="42" s="1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H34" i="42" s="1"/>
  <c r="G5" i="42"/>
  <c r="F5" i="42"/>
  <c r="E5" i="42"/>
  <c r="D5" i="42"/>
  <c r="N32" i="41"/>
  <c r="O32" i="41" s="1"/>
  <c r="N31" i="41"/>
  <c r="O31" i="41"/>
  <c r="M30" i="41"/>
  <c r="L30" i="41"/>
  <c r="K30" i="41"/>
  <c r="J30" i="41"/>
  <c r="J33" i="41" s="1"/>
  <c r="I30" i="41"/>
  <c r="H30" i="41"/>
  <c r="G30" i="41"/>
  <c r="F30" i="41"/>
  <c r="E30" i="41"/>
  <c r="D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 s="1"/>
  <c r="N20" i="41"/>
  <c r="O20" i="41"/>
  <c r="M19" i="41"/>
  <c r="L19" i="41"/>
  <c r="K19" i="41"/>
  <c r="J19" i="41"/>
  <c r="I19" i="41"/>
  <c r="H19" i="41"/>
  <c r="H33" i="41" s="1"/>
  <c r="G19" i="41"/>
  <c r="F19" i="41"/>
  <c r="E19" i="41"/>
  <c r="D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/>
  <c r="N9" i="41"/>
  <c r="O9" i="41" s="1"/>
  <c r="N8" i="41"/>
  <c r="O8" i="41"/>
  <c r="N7" i="41"/>
  <c r="O7" i="41"/>
  <c r="N6" i="41"/>
  <c r="O6" i="41"/>
  <c r="M5" i="41"/>
  <c r="L5" i="41"/>
  <c r="N5" i="41" s="1"/>
  <c r="O5" i="41" s="1"/>
  <c r="K5" i="41"/>
  <c r="J5" i="41"/>
  <c r="I5" i="41"/>
  <c r="H5" i="41"/>
  <c r="G5" i="41"/>
  <c r="F5" i="41"/>
  <c r="E5" i="41"/>
  <c r="D5" i="41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 s="1"/>
  <c r="N22" i="40"/>
  <c r="O22" i="40" s="1"/>
  <c r="N21" i="40"/>
  <c r="O21" i="40"/>
  <c r="N20" i="40"/>
  <c r="O20" i="40"/>
  <c r="M19" i="40"/>
  <c r="L19" i="40"/>
  <c r="L33" i="40" s="1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M11" i="40"/>
  <c r="L11" i="40"/>
  <c r="K11" i="40"/>
  <c r="J11" i="40"/>
  <c r="I11" i="40"/>
  <c r="H11" i="40"/>
  <c r="H33" i="40" s="1"/>
  <c r="G11" i="40"/>
  <c r="F11" i="40"/>
  <c r="E11" i="40"/>
  <c r="D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D33" i="40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F30" i="39" s="1"/>
  <c r="E17" i="39"/>
  <c r="D17" i="39"/>
  <c r="N16" i="39"/>
  <c r="O16" i="39" s="1"/>
  <c r="N15" i="39"/>
  <c r="O15" i="39" s="1"/>
  <c r="N14" i="39"/>
  <c r="O14" i="39" s="1"/>
  <c r="M13" i="39"/>
  <c r="L13" i="39"/>
  <c r="K13" i="39"/>
  <c r="J13" i="39"/>
  <c r="J30" i="39" s="1"/>
  <c r="I13" i="39"/>
  <c r="H13" i="39"/>
  <c r="G13" i="39"/>
  <c r="F13" i="39"/>
  <c r="E13" i="39"/>
  <c r="D13" i="39"/>
  <c r="N12" i="39"/>
  <c r="O12" i="39" s="1"/>
  <c r="N11" i="39"/>
  <c r="O11" i="39"/>
  <c r="M10" i="39"/>
  <c r="L10" i="39"/>
  <c r="N10" i="39" s="1"/>
  <c r="O10" i="39" s="1"/>
  <c r="K10" i="39"/>
  <c r="J10" i="39"/>
  <c r="I10" i="39"/>
  <c r="H10" i="39"/>
  <c r="G10" i="39"/>
  <c r="F10" i="39"/>
  <c r="E10" i="39"/>
  <c r="D10" i="39"/>
  <c r="N9" i="39"/>
  <c r="O9" i="39" s="1"/>
  <c r="N8" i="39"/>
  <c r="O8" i="39" s="1"/>
  <c r="N7" i="39"/>
  <c r="O7" i="39"/>
  <c r="N6" i="39"/>
  <c r="O6" i="39" s="1"/>
  <c r="M5" i="39"/>
  <c r="M30" i="39"/>
  <c r="L5" i="39"/>
  <c r="K5" i="39"/>
  <c r="K30" i="39" s="1"/>
  <c r="J5" i="39"/>
  <c r="I5" i="39"/>
  <c r="H5" i="39"/>
  <c r="H30" i="39" s="1"/>
  <c r="G5" i="39"/>
  <c r="F5" i="39"/>
  <c r="E5" i="39"/>
  <c r="E30" i="39" s="1"/>
  <c r="D5" i="39"/>
  <c r="N36" i="38"/>
  <c r="O36" i="38" s="1"/>
  <c r="M35" i="38"/>
  <c r="L35" i="38"/>
  <c r="K35" i="38"/>
  <c r="N35" i="38" s="1"/>
  <c r="O35" i="38" s="1"/>
  <c r="J35" i="38"/>
  <c r="I35" i="38"/>
  <c r="H35" i="38"/>
  <c r="G35" i="38"/>
  <c r="F35" i="38"/>
  <c r="E35" i="38"/>
  <c r="D35" i="38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M26" i="38"/>
  <c r="L26" i="38"/>
  <c r="K26" i="38"/>
  <c r="J26" i="38"/>
  <c r="I26" i="38"/>
  <c r="N26" i="38" s="1"/>
  <c r="O26" i="38" s="1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H37" i="38" s="1"/>
  <c r="G11" i="38"/>
  <c r="F11" i="38"/>
  <c r="E11" i="38"/>
  <c r="D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I37" i="38" s="1"/>
  <c r="H5" i="38"/>
  <c r="G5" i="38"/>
  <c r="F5" i="38"/>
  <c r="E5" i="38"/>
  <c r="E37" i="38" s="1"/>
  <c r="D5" i="38"/>
  <c r="N32" i="37"/>
  <c r="O32" i="37"/>
  <c r="N31" i="37"/>
  <c r="O31" i="37" s="1"/>
  <c r="M30" i="37"/>
  <c r="L30" i="37"/>
  <c r="K30" i="37"/>
  <c r="J30" i="37"/>
  <c r="I30" i="37"/>
  <c r="H30" i="37"/>
  <c r="G30" i="37"/>
  <c r="N30" i="37" s="1"/>
  <c r="O30" i="37" s="1"/>
  <c r="F30" i="37"/>
  <c r="E30" i="37"/>
  <c r="D30" i="37"/>
  <c r="N29" i="37"/>
  <c r="O29" i="37" s="1"/>
  <c r="N28" i="37"/>
  <c r="O28" i="37" s="1"/>
  <c r="N27" i="37"/>
  <c r="O27" i="37" s="1"/>
  <c r="M26" i="37"/>
  <c r="L26" i="37"/>
  <c r="K26" i="37"/>
  <c r="K33" i="37" s="1"/>
  <c r="J26" i="37"/>
  <c r="I26" i="37"/>
  <c r="H26" i="37"/>
  <c r="G26" i="37"/>
  <c r="F26" i="37"/>
  <c r="E26" i="37"/>
  <c r="D26" i="37"/>
  <c r="N26" i="37" s="1"/>
  <c r="O26" i="37" s="1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N18" i="37" s="1"/>
  <c r="O18" i="37" s="1"/>
  <c r="H18" i="37"/>
  <c r="G18" i="37"/>
  <c r="F18" i="37"/>
  <c r="E18" i="37"/>
  <c r="D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/>
  <c r="O13" i="37" s="1"/>
  <c r="N12" i="37"/>
  <c r="O12" i="37"/>
  <c r="N11" i="37"/>
  <c r="O11" i="37" s="1"/>
  <c r="M10" i="37"/>
  <c r="L10" i="37"/>
  <c r="K10" i="37"/>
  <c r="J10" i="37"/>
  <c r="I10" i="37"/>
  <c r="H10" i="37"/>
  <c r="G10" i="37"/>
  <c r="N10" i="37" s="1"/>
  <c r="O10" i="37" s="1"/>
  <c r="F10" i="37"/>
  <c r="E10" i="37"/>
  <c r="D10" i="37"/>
  <c r="N9" i="37"/>
  <c r="O9" i="37" s="1"/>
  <c r="N8" i="37"/>
  <c r="O8" i="37" s="1"/>
  <c r="N7" i="37"/>
  <c r="O7" i="37" s="1"/>
  <c r="N6" i="37"/>
  <c r="O6" i="37" s="1"/>
  <c r="M5" i="37"/>
  <c r="M33" i="37"/>
  <c r="L5" i="37"/>
  <c r="K5" i="37"/>
  <c r="J5" i="37"/>
  <c r="I5" i="37"/>
  <c r="H5" i="37"/>
  <c r="G5" i="37"/>
  <c r="G33" i="37"/>
  <c r="F5" i="37"/>
  <c r="E5" i="37"/>
  <c r="D5" i="37"/>
  <c r="N5" i="37" s="1"/>
  <c r="O5" i="37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M23" i="36"/>
  <c r="L23" i="36"/>
  <c r="K23" i="36"/>
  <c r="J23" i="36"/>
  <c r="I23" i="36"/>
  <c r="I34" i="36" s="1"/>
  <c r="H23" i="36"/>
  <c r="G23" i="36"/>
  <c r="F23" i="36"/>
  <c r="E23" i="36"/>
  <c r="D23" i="36"/>
  <c r="N23" i="36" s="1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D34" i="36" s="1"/>
  <c r="N18" i="36"/>
  <c r="O18" i="36"/>
  <c r="N17" i="36"/>
  <c r="O17" i="36" s="1"/>
  <c r="N16" i="36"/>
  <c r="O16" i="36"/>
  <c r="N15" i="36"/>
  <c r="O15" i="36"/>
  <c r="M14" i="36"/>
  <c r="L14" i="36"/>
  <c r="K14" i="36"/>
  <c r="J14" i="36"/>
  <c r="N14" i="36" s="1"/>
  <c r="O14" i="36" s="1"/>
  <c r="I14" i="36"/>
  <c r="H14" i="36"/>
  <c r="G14" i="36"/>
  <c r="F14" i="36"/>
  <c r="E14" i="36"/>
  <c r="D14" i="36"/>
  <c r="N13" i="36"/>
  <c r="O13" i="36" s="1"/>
  <c r="N12" i="36"/>
  <c r="O12" i="36"/>
  <c r="M11" i="36"/>
  <c r="L11" i="36"/>
  <c r="L34" i="36" s="1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 s="1"/>
  <c r="N7" i="36"/>
  <c r="O7" i="36"/>
  <c r="N6" i="36"/>
  <c r="O6" i="36" s="1"/>
  <c r="M5" i="36"/>
  <c r="M34" i="36"/>
  <c r="L5" i="36"/>
  <c r="K5" i="36"/>
  <c r="K34" i="36" s="1"/>
  <c r="J5" i="36"/>
  <c r="J34" i="36" s="1"/>
  <c r="I5" i="36"/>
  <c r="H5" i="36"/>
  <c r="G5" i="36"/>
  <c r="G34" i="36" s="1"/>
  <c r="F5" i="36"/>
  <c r="E5" i="36"/>
  <c r="D5" i="36"/>
  <c r="N32" i="35"/>
  <c r="O32" i="35" s="1"/>
  <c r="N31" i="35"/>
  <c r="O31" i="35" s="1"/>
  <c r="M30" i="35"/>
  <c r="N30" i="35" s="1"/>
  <c r="O30" i="35" s="1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 s="1"/>
  <c r="M23" i="35"/>
  <c r="L23" i="35"/>
  <c r="K23" i="35"/>
  <c r="J23" i="35"/>
  <c r="I23" i="35"/>
  <c r="H23" i="35"/>
  <c r="H33" i="35" s="1"/>
  <c r="G23" i="35"/>
  <c r="F23" i="35"/>
  <c r="E23" i="35"/>
  <c r="N23" i="35" s="1"/>
  <c r="O23" i="35" s="1"/>
  <c r="D23" i="35"/>
  <c r="N22" i="35"/>
  <c r="O22" i="35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N16" i="35"/>
  <c r="O16" i="35" s="1"/>
  <c r="N15" i="35"/>
  <c r="O15" i="35" s="1"/>
  <c r="N14" i="35"/>
  <c r="O14" i="35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N12" i="35"/>
  <c r="O12" i="35" s="1"/>
  <c r="M11" i="35"/>
  <c r="M33" i="35" s="1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33" i="35" s="1"/>
  <c r="K5" i="35"/>
  <c r="K33" i="35"/>
  <c r="J5" i="35"/>
  <c r="I5" i="35"/>
  <c r="I33" i="35" s="1"/>
  <c r="H5" i="35"/>
  <c r="G5" i="35"/>
  <c r="G33" i="35" s="1"/>
  <c r="F5" i="35"/>
  <c r="F33" i="35" s="1"/>
  <c r="E5" i="35"/>
  <c r="D5" i="35"/>
  <c r="N5" i="35" s="1"/>
  <c r="O5" i="35" s="1"/>
  <c r="N34" i="34"/>
  <c r="O34" i="34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 s="1"/>
  <c r="M28" i="34"/>
  <c r="L28" i="34"/>
  <c r="K28" i="34"/>
  <c r="J28" i="34"/>
  <c r="I28" i="34"/>
  <c r="N28" i="34" s="1"/>
  <c r="O28" i="34" s="1"/>
  <c r="H28" i="34"/>
  <c r="G28" i="34"/>
  <c r="F28" i="34"/>
  <c r="E28" i="34"/>
  <c r="D28" i="34"/>
  <c r="N27" i="34"/>
  <c r="O27" i="34" s="1"/>
  <c r="N26" i="34"/>
  <c r="O26" i="34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M14" i="34"/>
  <c r="M35" i="34" s="1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D35" i="34" s="1"/>
  <c r="N35" i="34" s="1"/>
  <c r="O35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35" i="34" s="1"/>
  <c r="K5" i="34"/>
  <c r="K35" i="34" s="1"/>
  <c r="J5" i="34"/>
  <c r="J35" i="34" s="1"/>
  <c r="I5" i="34"/>
  <c r="I35" i="34" s="1"/>
  <c r="H5" i="34"/>
  <c r="H35" i="34" s="1"/>
  <c r="G5" i="34"/>
  <c r="G35" i="34"/>
  <c r="F5" i="34"/>
  <c r="F35" i="34" s="1"/>
  <c r="E5" i="34"/>
  <c r="E35" i="34"/>
  <c r="D5" i="34"/>
  <c r="E22" i="33"/>
  <c r="F22" i="33"/>
  <c r="G22" i="33"/>
  <c r="H22" i="33"/>
  <c r="N22" i="33" s="1"/>
  <c r="O22" i="33" s="1"/>
  <c r="I22" i="33"/>
  <c r="J22" i="33"/>
  <c r="K22" i="33"/>
  <c r="K35" i="33" s="1"/>
  <c r="L22" i="33"/>
  <c r="M22" i="33"/>
  <c r="D22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11" i="33"/>
  <c r="F11" i="33"/>
  <c r="G11" i="33"/>
  <c r="H11" i="33"/>
  <c r="I11" i="33"/>
  <c r="J11" i="33"/>
  <c r="N11" i="33" s="1"/>
  <c r="O11" i="33" s="1"/>
  <c r="K11" i="33"/>
  <c r="L11" i="33"/>
  <c r="M11" i="33"/>
  <c r="D11" i="33"/>
  <c r="E5" i="33"/>
  <c r="E35" i="33" s="1"/>
  <c r="F5" i="33"/>
  <c r="F35" i="33" s="1"/>
  <c r="G5" i="33"/>
  <c r="H5" i="33"/>
  <c r="I5" i="33"/>
  <c r="I35" i="33" s="1"/>
  <c r="J5" i="33"/>
  <c r="N5" i="33" s="1"/>
  <c r="O5" i="33" s="1"/>
  <c r="K5" i="33"/>
  <c r="L5" i="33"/>
  <c r="M5" i="33"/>
  <c r="M35" i="33" s="1"/>
  <c r="D5" i="33"/>
  <c r="E33" i="33"/>
  <c r="F33" i="33"/>
  <c r="G33" i="33"/>
  <c r="H33" i="33"/>
  <c r="I33" i="33"/>
  <c r="J33" i="33"/>
  <c r="N33" i="33" s="1"/>
  <c r="O33" i="33" s="1"/>
  <c r="K33" i="33"/>
  <c r="L33" i="33"/>
  <c r="M33" i="33"/>
  <c r="D33" i="33"/>
  <c r="N34" i="33"/>
  <c r="O34" i="33"/>
  <c r="N30" i="33"/>
  <c r="O30" i="33" s="1"/>
  <c r="N31" i="33"/>
  <c r="O31" i="33"/>
  <c r="N32" i="33"/>
  <c r="N29" i="33"/>
  <c r="O29" i="33" s="1"/>
  <c r="E28" i="33"/>
  <c r="F28" i="33"/>
  <c r="G28" i="33"/>
  <c r="H28" i="33"/>
  <c r="I28" i="33"/>
  <c r="J28" i="33"/>
  <c r="K28" i="33"/>
  <c r="L28" i="33"/>
  <c r="M28" i="33"/>
  <c r="D28" i="33"/>
  <c r="N28" i="33"/>
  <c r="O28" i="33" s="1"/>
  <c r="E26" i="33"/>
  <c r="F26" i="33"/>
  <c r="G26" i="33"/>
  <c r="H26" i="33"/>
  <c r="I26" i="33"/>
  <c r="J26" i="33"/>
  <c r="K26" i="33"/>
  <c r="L26" i="33"/>
  <c r="M26" i="33"/>
  <c r="D26" i="33"/>
  <c r="D35" i="33" s="1"/>
  <c r="N27" i="33"/>
  <c r="O27" i="33" s="1"/>
  <c r="N23" i="33"/>
  <c r="O23" i="33"/>
  <c r="N24" i="33"/>
  <c r="O24" i="33"/>
  <c r="N25" i="33"/>
  <c r="O25" i="33"/>
  <c r="O32" i="33"/>
  <c r="N12" i="33"/>
  <c r="O12" i="33" s="1"/>
  <c r="N13" i="33"/>
  <c r="O13" i="33"/>
  <c r="N7" i="33"/>
  <c r="O7" i="33"/>
  <c r="N8" i="33"/>
  <c r="O8" i="33" s="1"/>
  <c r="N9" i="33"/>
  <c r="O9" i="33" s="1"/>
  <c r="N10" i="33"/>
  <c r="O10" i="33" s="1"/>
  <c r="N6" i="33"/>
  <c r="O6" i="33" s="1"/>
  <c r="N21" i="33"/>
  <c r="O21" i="33"/>
  <c r="N17" i="33"/>
  <c r="O17" i="33"/>
  <c r="N18" i="33"/>
  <c r="O18" i="33" s="1"/>
  <c r="N19" i="33"/>
  <c r="O19" i="33" s="1"/>
  <c r="N20" i="33"/>
  <c r="O20" i="33" s="1"/>
  <c r="N16" i="33"/>
  <c r="O16" i="33" s="1"/>
  <c r="N15" i="33"/>
  <c r="O15" i="33"/>
  <c r="J33" i="35"/>
  <c r="H34" i="36"/>
  <c r="E34" i="36"/>
  <c r="F34" i="36"/>
  <c r="F33" i="37"/>
  <c r="H33" i="37"/>
  <c r="L33" i="37"/>
  <c r="J33" i="37"/>
  <c r="N23" i="37"/>
  <c r="O23" i="37" s="1"/>
  <c r="D33" i="37"/>
  <c r="E33" i="37"/>
  <c r="M37" i="38"/>
  <c r="F37" i="38"/>
  <c r="J37" i="38"/>
  <c r="K37" i="38"/>
  <c r="N15" i="38"/>
  <c r="O15" i="38" s="1"/>
  <c r="L37" i="38"/>
  <c r="D37" i="38"/>
  <c r="N23" i="39"/>
  <c r="O23" i="39" s="1"/>
  <c r="G30" i="39"/>
  <c r="N13" i="39"/>
  <c r="O13" i="39" s="1"/>
  <c r="I30" i="39"/>
  <c r="D30" i="39"/>
  <c r="M33" i="40"/>
  <c r="N30" i="40"/>
  <c r="O30" i="40"/>
  <c r="G33" i="40"/>
  <c r="J33" i="40"/>
  <c r="E33" i="40"/>
  <c r="K33" i="40"/>
  <c r="I33" i="40"/>
  <c r="G37" i="38"/>
  <c r="L35" i="33"/>
  <c r="G35" i="33"/>
  <c r="L33" i="41"/>
  <c r="G33" i="41"/>
  <c r="E33" i="41"/>
  <c r="I33" i="41"/>
  <c r="K33" i="41"/>
  <c r="M33" i="41"/>
  <c r="F33" i="41"/>
  <c r="N24" i="41"/>
  <c r="O24" i="41"/>
  <c r="N26" i="41"/>
  <c r="O26" i="41"/>
  <c r="K34" i="42"/>
  <c r="G34" i="42"/>
  <c r="M34" i="42"/>
  <c r="E34" i="42"/>
  <c r="F34" i="42"/>
  <c r="N32" i="42"/>
  <c r="O32" i="42"/>
  <c r="I34" i="42"/>
  <c r="D34" i="42"/>
  <c r="E34" i="43"/>
  <c r="K34" i="43"/>
  <c r="I34" i="43"/>
  <c r="G34" i="43"/>
  <c r="J34" i="43"/>
  <c r="N23" i="43"/>
  <c r="O23" i="43"/>
  <c r="D34" i="43"/>
  <c r="M34" i="43"/>
  <c r="N5" i="43"/>
  <c r="O5" i="43"/>
  <c r="N15" i="43"/>
  <c r="O15" i="43" s="1"/>
  <c r="G34" i="44"/>
  <c r="N32" i="44"/>
  <c r="O32" i="44" s="1"/>
  <c r="K34" i="44"/>
  <c r="L34" i="44"/>
  <c r="E34" i="44"/>
  <c r="M34" i="44"/>
  <c r="I34" i="44"/>
  <c r="D34" i="44"/>
  <c r="N7" i="45"/>
  <c r="O7" i="45" s="1"/>
  <c r="N5" i="45"/>
  <c r="O5" i="45"/>
  <c r="O30" i="47" l="1"/>
  <c r="P30" i="47" s="1"/>
  <c r="N34" i="44"/>
  <c r="O34" i="44" s="1"/>
  <c r="N34" i="36"/>
  <c r="O34" i="36" s="1"/>
  <c r="N37" i="38"/>
  <c r="O37" i="38" s="1"/>
  <c r="N30" i="41"/>
  <c r="O30" i="41" s="1"/>
  <c r="L34" i="43"/>
  <c r="N34" i="43" s="1"/>
  <c r="O34" i="43" s="1"/>
  <c r="N5" i="40"/>
  <c r="O5" i="40" s="1"/>
  <c r="N19" i="40"/>
  <c r="O19" i="40" s="1"/>
  <c r="N26" i="33"/>
  <c r="O26" i="33" s="1"/>
  <c r="N16" i="44"/>
  <c r="O16" i="44" s="1"/>
  <c r="N11" i="43"/>
  <c r="O11" i="43" s="1"/>
  <c r="I33" i="37"/>
  <c r="N33" i="37" s="1"/>
  <c r="O33" i="37" s="1"/>
  <c r="N11" i="36"/>
  <c r="O11" i="36" s="1"/>
  <c r="N11" i="38"/>
  <c r="O11" i="38" s="1"/>
  <c r="N11" i="40"/>
  <c r="O11" i="40" s="1"/>
  <c r="L30" i="39"/>
  <c r="N30" i="39" s="1"/>
  <c r="O30" i="39" s="1"/>
  <c r="N11" i="34"/>
  <c r="O11" i="34" s="1"/>
  <c r="N11" i="42"/>
  <c r="O11" i="42" s="1"/>
  <c r="H35" i="33"/>
  <c r="N35" i="33" s="1"/>
  <c r="O35" i="33" s="1"/>
  <c r="M35" i="46"/>
  <c r="N32" i="43"/>
  <c r="O32" i="43" s="1"/>
  <c r="N19" i="36"/>
  <c r="O19" i="36" s="1"/>
  <c r="N5" i="38"/>
  <c r="O5" i="38" s="1"/>
  <c r="D33" i="41"/>
  <c r="N33" i="41" s="1"/>
  <c r="O33" i="41" s="1"/>
  <c r="D33" i="35"/>
  <c r="F33" i="40"/>
  <c r="N33" i="40" s="1"/>
  <c r="O33" i="40" s="1"/>
  <c r="N17" i="39"/>
  <c r="O17" i="39" s="1"/>
  <c r="J35" i="33"/>
  <c r="N5" i="44"/>
  <c r="O5" i="44" s="1"/>
  <c r="N5" i="42"/>
  <c r="O5" i="42" s="1"/>
  <c r="E33" i="35"/>
  <c r="J35" i="46"/>
  <c r="O35" i="46" s="1"/>
  <c r="P35" i="46" s="1"/>
  <c r="J34" i="42"/>
  <c r="N34" i="42" s="1"/>
  <c r="O34" i="42" s="1"/>
  <c r="N19" i="41"/>
  <c r="O19" i="41" s="1"/>
  <c r="N5" i="39"/>
  <c r="O5" i="39" s="1"/>
  <c r="N5" i="36"/>
  <c r="O5" i="36" s="1"/>
  <c r="N5" i="34"/>
  <c r="O5" i="34" s="1"/>
  <c r="J34" i="44"/>
  <c r="N33" i="35" l="1"/>
  <c r="O33" i="35" s="1"/>
</calcChain>
</file>

<file path=xl/sharedStrings.xml><?xml version="1.0" encoding="utf-8"?>
<sst xmlns="http://schemas.openxmlformats.org/spreadsheetml/2006/main" count="736" uniqueCount="130">
  <si>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</si>
  <si>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</si>
  <si>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</si>
  <si>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</si>
  <si>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</si>
  <si>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</si>
  <si>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</si>
  <si>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</si>
  <si>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</si>
  <si>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</si>
  <si>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</si>
  <si>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</si>
  <si>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</si>
  <si>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</si>
  <si>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</si>
  <si>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</si>
  <si>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Impact Fees - Residential - Physical Environment</t>
  </si>
  <si>
    <t>Federal Grant - General Government</t>
  </si>
  <si>
    <t>Intergovernmental Revenue</t>
  </si>
  <si>
    <t>State Grant - General Government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</si>
  <si>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</si>
  <si>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</si>
  <si>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</si>
  <si>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</si>
  <si>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</si>
  <si>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</si>
  <si>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</si>
  <si>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</si>
  <si>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</si>
  <si>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</si>
  <si>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</si>
  <si>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</si>
  <si>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</si>
  <si>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Transportation (User Fees) - Other Transportation Charges</t>
  </si>
  <si>
    <t>Total - All Account Codes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</si>
  <si>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</si>
  <si>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</si>
  <si>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</si>
  <si>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</si>
  <si>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</si>
  <si>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</si>
  <si>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</si>
  <si>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</si>
  <si>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</si>
  <si>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</si>
  <si>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</si>
  <si>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</si>
  <si>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</si>
  <si>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</si>
  <si>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Laurel Hill Revenues Reported by Account Code and Fund Type</t>
  </si>
  <si>
    <t>Local Fiscal Year Ended September 30, 2009</t>
  </si>
  <si>
    <t>State Grant - Other</t>
  </si>
  <si>
    <t>Public Safety - Fire Protection</t>
  </si>
  <si>
    <t>Culture / Recreation - Other Culture / Recreation Charges</t>
  </si>
  <si>
    <t>Contributions and Donations from Private Sources</t>
  </si>
  <si>
    <t>2009 Municipal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</si>
  <si>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</si>
  <si>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</si>
  <si>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Water Supply System</t>
  </si>
  <si>
    <t>State Grant - Culture / Recreation</t>
  </si>
  <si>
    <t>Physical Environment - Garbage / Solid Waste</t>
  </si>
  <si>
    <t>Contributions from Enterprise Operations</t>
  </si>
  <si>
    <t>Proprietary Non-Operating Sources - Interest</t>
  </si>
  <si>
    <t>2011 Municipal Population:</t>
  </si>
  <si>
    <t>Local Fiscal Year Ended September 30, 2012</t>
  </si>
  <si>
    <t>Licenses</t>
  </si>
  <si>
    <t>State Grant - Public Safety</t>
  </si>
  <si>
    <t>Sale of Surplus Materials and Scrap</t>
  </si>
  <si>
    <t>Proceeds of General Capital Asset Dispositions - Sales</t>
  </si>
  <si>
    <t>Proceeds of General Capital Asset Dispositions - Compensation for Loss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</si>
  <si>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</si>
  <si>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</si>
  <si>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</si>
  <si>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</si>
  <si>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</si>
  <si>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</si>
  <si>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</si>
  <si>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Other Judgments, Fines, and Forfeits</t>
  </si>
  <si>
    <t>Proprietary Non-Operating - Interest</t>
  </si>
  <si>
    <t>2013 Municipal Population:</t>
  </si>
  <si>
    <t>Local Fiscal Year Ended September 30, 2008</t>
  </si>
  <si>
    <t>Permits and Franchise Fees</t>
  </si>
  <si>
    <t>Building Permits</t>
  </si>
  <si>
    <t>Other Permits and Fees</t>
  </si>
  <si>
    <t>Shared Revenue from Other Local Units</t>
  </si>
  <si>
    <t>Impact Fees - Physical Environment</t>
  </si>
  <si>
    <t>Proceeds - Debt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</si>
  <si>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</si>
  <si>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</si>
  <si>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</si>
  <si>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</si>
  <si>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Local Business Tax (Chapter 205, F.S.)</t>
  </si>
  <si>
    <t>State Shared Revenues - General Government - Mobile Home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</si>
  <si>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</si>
  <si>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</si>
  <si>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</si>
  <si>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</si>
  <si>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Impact Fees - Residential - Public Safety</t>
  </si>
  <si>
    <t>Impact Fees - Residential - Other</t>
  </si>
  <si>
    <t>State Shared Revenues - Transportation - Other Transportation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</si>
  <si>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</si>
  <si>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</si>
  <si>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</si>
  <si>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</si>
  <si>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</si>
  <si>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Local Option Taxes</t>
  </si>
  <si>
    <t>2019 Municipal Population:</t>
  </si>
  <si>
    <t>Local Fiscal Year Ended September 30, 2020</t>
  </si>
  <si>
    <t>Franchise Fee - Telecommunications</t>
  </si>
  <si>
    <t>State Grant - Physical Environment - Sewer / Wastewater</t>
  </si>
  <si>
    <t>Physical Environment - Gas Utility</t>
  </si>
  <si>
    <t>Court-Related Revenues - Traffic Court (Criminal and Civil) - Filing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</si>
  <si>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</si>
  <si>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</si>
  <si>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</si>
  <si>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</si>
  <si>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</si>
  <si>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</si>
  <si>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</si>
  <si>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</si>
  <si>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</si>
  <si>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Grant - Economic Environment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</si>
  <si>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</si>
  <si>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</si>
  <si>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General Government - Other General Government</t>
  </si>
  <si>
    <t>General Government - Other General Government Charges and Fees</t>
  </si>
  <si>
    <t>Court-Related Revenues - Traffic Court - Non-Local Fines and Forfeitures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</si>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</sst>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>SUM(D6:D10)</f>
        <v>158328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158328</v>
      </c>
      <c r="P5" s="33">
        <f>(O5/P$32)</f>
        <v>252.51674641148324</v>
      </c>
      <c r="Q5" s="6"/>
    </row>
    <row r="6" spans="1:134">
      <c r="A6" s="12"/>
      <c r="B6" s="25">
        <v>311</v>
      </c>
      <c r="C6" s="20" t="s">
        <v>2</v>
      </c>
      <c r="D6" s="46">
        <v>73345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73345</v>
      </c>
      <c r="P6" s="47">
        <f>(O6/P$32)</f>
        <v>116.97767145135566</v>
      </c>
      <c r="Q6" s="9"/>
    </row>
    <row r="7" spans="1:134">
      <c r="A7" s="12"/>
      <c r="B7" s="25">
        <v>312.41000000000003</v>
      </c>
      <c r="C7" s="20" t="s">
        <v>118</v>
      </c>
      <c r="D7" s="46">
        <v>46818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46818</v>
      </c>
      <c r="P7" s="47">
        <f>(O7/P$32)</f>
        <v>74.669856459330148</v>
      </c>
      <c r="Q7" s="9"/>
    </row>
    <row r="8" spans="1:134">
      <c r="A8" s="12"/>
      <c r="B8" s="25">
        <v>314.10000000000002</v>
      </c>
      <c r="C8" s="20" t="s">
        <v>11</v>
      </c>
      <c r="D8" s="46">
        <v>28144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28144</v>
      </c>
      <c r="P8" s="47">
        <f>(O8/P$32)</f>
        <v>44.886762360446568</v>
      </c>
      <c r="Q8" s="9"/>
    </row>
    <row r="9" spans="1:134">
      <c r="A9" s="12"/>
      <c r="B9" s="25">
        <v>315.10000000000002</v>
      </c>
      <c r="C9" s="20" t="s">
        <v>119</v>
      </c>
      <c r="D9" s="46">
        <v>8844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8844</v>
      </c>
      <c r="P9" s="47">
        <f>(O9/P$32)</f>
        <v>14.105263157894736</v>
      </c>
      <c r="Q9" s="9"/>
    </row>
    <row r="10" spans="1:134">
      <c r="A10" s="12"/>
      <c r="B10" s="25">
        <v>316</v>
      </c>
      <c r="C10" s="20" t="s">
        <v>91</v>
      </c>
      <c r="D10" s="46">
        <v>1177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1177</v>
      </c>
      <c r="P10" s="47">
        <f>(O10/P$32)</f>
        <v>1.8771929824561404</v>
      </c>
      <c r="Q10" s="9"/>
    </row>
    <row r="11" spans="1:134" ht="15.75">
      <c r="A11" s="29" t="s">
        <v>14</v>
      </c>
      <c r="B11" s="30"/>
      <c r="C11" s="31"/>
      <c r="D11" s="32">
        <f>SUM(D12:D12)</f>
        <v>28177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28177</v>
      </c>
      <c r="P11" s="45">
        <f>(O11/P$32)</f>
        <v>44.939393939393938</v>
      </c>
      <c r="Q11" s="10"/>
    </row>
    <row r="12" spans="1:134">
      <c r="A12" s="12"/>
      <c r="B12" s="25">
        <v>323.10000000000002</v>
      </c>
      <c r="C12" s="20" t="s">
        <v>15</v>
      </c>
      <c r="D12" s="46">
        <v>28177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28177</v>
      </c>
      <c r="P12" s="47">
        <f>(O12/P$32)</f>
        <v>44.939393939393938</v>
      </c>
      <c r="Q12" s="9"/>
    </row>
    <row r="13" spans="1:134" ht="15.75">
      <c r="A13" s="29" t="s">
        <v>120</v>
      </c>
      <c r="B13" s="30"/>
      <c r="C13" s="31"/>
      <c r="D13" s="32">
        <f>SUM(D14:D20)</f>
        <v>375999</v>
      </c>
      <c r="E13" s="32">
        <f>SUM(E14:E20)</f>
        <v>0</v>
      </c>
      <c r="F13" s="32">
        <f>SUM(F14:F20)</f>
        <v>0</v>
      </c>
      <c r="G13" s="32">
        <f>SUM(G14:G20)</f>
        <v>0</v>
      </c>
      <c r="H13" s="32">
        <f>SUM(H14:H20)</f>
        <v>0</v>
      </c>
      <c r="I13" s="32">
        <f>SUM(I14:I20)</f>
        <v>0</v>
      </c>
      <c r="J13" s="32">
        <f>SUM(J14:J20)</f>
        <v>0</v>
      </c>
      <c r="K13" s="32">
        <f>SUM(K14:K20)</f>
        <v>0</v>
      </c>
      <c r="L13" s="32">
        <f>SUM(L14:L20)</f>
        <v>0</v>
      </c>
      <c r="M13" s="32">
        <f>SUM(M14:M20)</f>
        <v>0</v>
      </c>
      <c r="N13" s="32">
        <f>SUM(N14:N20)</f>
        <v>0</v>
      </c>
      <c r="O13" s="44">
        <f>SUM(D13:N13)</f>
        <v>375999</v>
      </c>
      <c r="P13" s="45">
        <f>(O13/P$32)</f>
        <v>599.67942583732054</v>
      </c>
      <c r="Q13" s="10"/>
    </row>
    <row r="14" spans="1:134">
      <c r="A14" s="12"/>
      <c r="B14" s="25">
        <v>334.5</v>
      </c>
      <c r="C14" s="20" t="s">
        <v>121</v>
      </c>
      <c r="D14" s="46">
        <v>15000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2">SUM(D14:N14)</f>
        <v>15000</v>
      </c>
      <c r="P14" s="47">
        <f>(O14/P$32)</f>
        <v>23.923444976076556</v>
      </c>
      <c r="Q14" s="9"/>
    </row>
    <row r="15" spans="1:134">
      <c r="A15" s="12"/>
      <c r="B15" s="25">
        <v>334.9</v>
      </c>
      <c r="C15" s="20" t="s">
        <v>51</v>
      </c>
      <c r="D15" s="46">
        <v>157017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157017</v>
      </c>
      <c r="P15" s="47">
        <f>(O15/P$32)</f>
        <v>250.42583732057417</v>
      </c>
      <c r="Q15" s="9"/>
    </row>
    <row r="16" spans="1:134">
      <c r="A16" s="12"/>
      <c r="B16" s="25">
        <v>335.14</v>
      </c>
      <c r="C16" s="20" t="s">
        <v>92</v>
      </c>
      <c r="D16" s="46">
        <v>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829</v>
      </c>
      <c r="P16" s="47">
        <f>(O16/P$32)</f>
        <v>1.3221690590111643</v>
      </c>
      <c r="Q16" s="9"/>
    </row>
    <row r="17" spans="1:120">
      <c r="A17" s="12"/>
      <c r="B17" s="25">
        <v>335.15</v>
      </c>
      <c r="C17" s="20" t="s">
        <v>74</v>
      </c>
      <c r="D17" s="46">
        <v>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832</v>
      </c>
      <c r="P17" s="47">
        <f>(O17/P$32)</f>
        <v>1.3269537480063796</v>
      </c>
      <c r="Q17" s="9"/>
    </row>
    <row r="18" spans="1:120">
      <c r="A18" s="12"/>
      <c r="B18" s="25">
        <v>335.18</v>
      </c>
      <c r="C18" s="20" t="s">
        <v>123</v>
      </c>
      <c r="D18" s="46">
        <v>151325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151325</v>
      </c>
      <c r="P18" s="47">
        <f>(O18/P$32)</f>
        <v>241.34768740031899</v>
      </c>
      <c r="Q18" s="9"/>
    </row>
    <row r="19" spans="1:120">
      <c r="A19" s="12"/>
      <c r="B19" s="25">
        <v>335.19</v>
      </c>
      <c r="C19" s="20" t="s">
        <v>124</v>
      </c>
      <c r="D19" s="46">
        <v>43726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43726</v>
      </c>
      <c r="P19" s="47">
        <f>(O19/P$32)</f>
        <v>69.738437001594903</v>
      </c>
      <c r="Q19" s="9"/>
    </row>
    <row r="20" spans="1:120">
      <c r="A20" s="12"/>
      <c r="B20" s="25">
        <v>335.48</v>
      </c>
      <c r="C20" s="20" t="s">
        <v>99</v>
      </c>
      <c r="D20" s="46">
        <v>7270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3">SUM(D20:N20)</f>
        <v>7270</v>
      </c>
      <c r="P20" s="47">
        <f>(O20/P$32)</f>
        <v>11.594896331738436</v>
      </c>
      <c r="Q20" s="9"/>
    </row>
    <row r="21" spans="1:120" ht="15.75">
      <c r="A21" s="29" t="s">
        <v>29</v>
      </c>
      <c r="B21" s="30"/>
      <c r="C21" s="31"/>
      <c r="D21" s="32">
        <f>SUM(D22:D25)</f>
        <v>10769</v>
      </c>
      <c r="E21" s="32">
        <f>SUM(E22:E25)</f>
        <v>0</v>
      </c>
      <c r="F21" s="32">
        <f>SUM(F22:F25)</f>
        <v>0</v>
      </c>
      <c r="G21" s="32">
        <f>SUM(G22:G25)</f>
        <v>0</v>
      </c>
      <c r="H21" s="32">
        <f>SUM(H22:H25)</f>
        <v>0</v>
      </c>
      <c r="I21" s="32">
        <f>SUM(I22:I25)</f>
        <v>390118</v>
      </c>
      <c r="J21" s="32">
        <f>SUM(J22:J25)</f>
        <v>0</v>
      </c>
      <c r="K21" s="32">
        <f>SUM(K22:K25)</f>
        <v>0</v>
      </c>
      <c r="L21" s="32">
        <f>SUM(L22:L25)</f>
        <v>0</v>
      </c>
      <c r="M21" s="32">
        <f>SUM(M22:M25)</f>
        <v>0</v>
      </c>
      <c r="N21" s="32">
        <f>SUM(N22:N25)</f>
        <v>0</v>
      </c>
      <c r="O21" s="32">
        <f>SUM(D21:N21)</f>
        <v>400887</v>
      </c>
      <c r="P21" s="45">
        <f>(O21/P$32)</f>
        <v>639.37320574162675</v>
      </c>
      <c r="Q21" s="10"/>
    </row>
    <row r="22" spans="1:120">
      <c r="A22" s="12"/>
      <c r="B22" s="25">
        <v>342.2</v>
      </c>
      <c r="C22" s="20" t="s">
        <v>52</v>
      </c>
      <c r="D22" s="46">
        <v>9129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4" si="4">SUM(D22:N22)</f>
        <v>9129</v>
      </c>
      <c r="P22" s="47">
        <f>(O22/P$32)</f>
        <v>14.559808612440191</v>
      </c>
      <c r="Q22" s="9"/>
    </row>
    <row r="23" spans="1:120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331085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331085</v>
      </c>
      <c r="P23" s="47">
        <f>(O23/P$32)</f>
        <v>528.04625199362044</v>
      </c>
      <c r="Q23" s="9"/>
    </row>
    <row r="24" spans="1:120">
      <c r="A24" s="12"/>
      <c r="B24" s="25">
        <v>343.4</v>
      </c>
      <c r="C24" s="20" t="s">
        <v>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59033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59033</v>
      </c>
      <c r="P24" s="47">
        <f>(O24/P$32)</f>
        <v>94.151515151515156</v>
      </c>
      <c r="Q24" s="9"/>
    </row>
    <row r="25" spans="1:120">
      <c r="A25" s="12"/>
      <c r="B25" s="25">
        <v>348.54</v>
      </c>
      <c r="C25" s="20" t="s">
        <v>126</v>
      </c>
      <c r="D25" s="46">
        <v>1640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5">SUM(D25:N25)</f>
        <v>1640</v>
      </c>
      <c r="P25" s="47">
        <f>(O25/P$32)</f>
        <v>2.6156299840510369</v>
      </c>
      <c r="Q25" s="9"/>
    </row>
    <row r="26" spans="1:120" ht="15.75">
      <c r="A26" s="29" t="s">
        <v>3</v>
      </c>
      <c r="B26" s="30"/>
      <c r="C26" s="31"/>
      <c r="D26" s="32">
        <f>SUM(D27:D29)</f>
        <v>23961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876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24837</v>
      </c>
      <c r="P26" s="45">
        <f>(O26/P$32)</f>
        <v>39.612440191387563</v>
      </c>
      <c r="Q26" s="10"/>
    </row>
    <row r="27" spans="1:120">
      <c r="A27" s="12"/>
      <c r="B27" s="25">
        <v>361.1</v>
      </c>
      <c r="C27" s="20" t="s">
        <v>36</v>
      </c>
      <c r="D27" s="46">
        <v>5044</v>
      </c>
      <c r="E27" s="46">
        <v>0</v>
      </c>
      <c r="F27" s="46">
        <v>0</v>
      </c>
      <c r="G27" s="46">
        <v>0</v>
      </c>
      <c r="H27" s="46">
        <v>0</v>
      </c>
      <c r="I27" s="46">
        <v>876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5920</v>
      </c>
      <c r="P27" s="47">
        <f>(O27/P$32)</f>
        <v>9.4417862838915472</v>
      </c>
      <c r="Q27" s="9"/>
    </row>
    <row r="28" spans="1:120">
      <c r="A28" s="12"/>
      <c r="B28" s="25">
        <v>362</v>
      </c>
      <c r="C28" s="20" t="s">
        <v>37</v>
      </c>
      <c r="D28" s="46">
        <v>18127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6">SUM(D28:N28)</f>
        <v>18127</v>
      </c>
      <c r="P28" s="47">
        <f>(O28/P$32)</f>
        <v>28.910685805422649</v>
      </c>
      <c r="Q28" s="9"/>
    </row>
    <row r="29" spans="1:120" ht="15.75" thickBot="1">
      <c r="A29" s="12"/>
      <c r="B29" s="25">
        <v>369.9</v>
      </c>
      <c r="C29" s="20" t="s">
        <v>39</v>
      </c>
      <c r="D29" s="46">
        <v>790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790</v>
      </c>
      <c r="P29" s="47">
        <f>(O29/P$32)</f>
        <v>1.2599681020733653</v>
      </c>
      <c r="Q29" s="9"/>
    </row>
    <row r="30" spans="1:120" ht="16.5" thickBot="1">
      <c r="A30" s="14" t="s">
        <v>34</v>
      </c>
      <c r="B30" s="23"/>
      <c r="C30" s="22"/>
      <c r="D30" s="15">
        <f>SUM(D5,D11,D13,D21,D26)</f>
        <v>597234</v>
      </c>
      <c r="E30" s="15">
        <f t="shared" ref="E30:N30" si="7">SUM(E5,E11,E13,E21,E26)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390994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>SUM(D30:N30)</f>
        <v>988228</v>
      </c>
      <c r="P30" s="38">
        <f>(O30/P$32)</f>
        <v>1576.121212121212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129</v>
      </c>
      <c r="N32" s="48"/>
      <c r="O32" s="48"/>
      <c r="P32" s="43">
        <v>627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56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112000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112000</v>
      </c>
      <c r="O5" s="33">
        <f t="shared" ref="O5:O33" si="2">(N5/O$35)</f>
        <v>215.38461538461539</v>
      </c>
      <c r="P5" s="6"/>
    </row>
    <row r="6" spans="1:133">
      <c r="A6" s="12"/>
      <c r="B6" s="25">
        <v>311</v>
      </c>
      <c r="C6" s="20" t="s">
        <v>2</v>
      </c>
      <c r="D6" s="46">
        <v>51578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51578</v>
      </c>
      <c r="O6" s="47">
        <f t="shared" si="2"/>
        <v>99.188461538461539</v>
      </c>
      <c r="P6" s="9"/>
    </row>
    <row r="7" spans="1:133">
      <c r="A7" s="12"/>
      <c r="B7" s="25">
        <v>312.41000000000003</v>
      </c>
      <c r="C7" s="20" t="s">
        <v>10</v>
      </c>
      <c r="D7" s="46">
        <v>30786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30786</v>
      </c>
      <c r="O7" s="47">
        <f t="shared" si="2"/>
        <v>59.20384615384615</v>
      </c>
      <c r="P7" s="9"/>
    </row>
    <row r="8" spans="1:133">
      <c r="A8" s="12"/>
      <c r="B8" s="25">
        <v>314.10000000000002</v>
      </c>
      <c r="C8" s="20" t="s">
        <v>11</v>
      </c>
      <c r="D8" s="46">
        <v>21815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21815</v>
      </c>
      <c r="O8" s="47">
        <f t="shared" si="2"/>
        <v>41.95192307692308</v>
      </c>
      <c r="P8" s="9"/>
    </row>
    <row r="9" spans="1:133">
      <c r="A9" s="12"/>
      <c r="B9" s="25">
        <v>315</v>
      </c>
      <c r="C9" s="20" t="s">
        <v>72</v>
      </c>
      <c r="D9" s="46">
        <v>7821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7821</v>
      </c>
      <c r="O9" s="47">
        <f t="shared" si="2"/>
        <v>15.040384615384616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SUM(D11:D12)</f>
        <v>20570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20570</v>
      </c>
      <c r="O10" s="45">
        <f t="shared" si="2"/>
        <v>39.557692307692307</v>
      </c>
      <c r="P10" s="10"/>
    </row>
    <row r="11" spans="1:133">
      <c r="A11" s="12"/>
      <c r="B11" s="25">
        <v>323.10000000000002</v>
      </c>
      <c r="C11" s="20" t="s">
        <v>15</v>
      </c>
      <c r="D11" s="46">
        <v>18394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18394</v>
      </c>
      <c r="O11" s="47">
        <f t="shared" si="2"/>
        <v>35.373076923076923</v>
      </c>
      <c r="P11" s="9"/>
    </row>
    <row r="12" spans="1:133">
      <c r="A12" s="12"/>
      <c r="B12" s="25">
        <v>367</v>
      </c>
      <c r="C12" s="20" t="s">
        <v>65</v>
      </c>
      <c r="D12" s="46">
        <v>2176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2176</v>
      </c>
      <c r="O12" s="47">
        <f t="shared" si="2"/>
        <v>4.1846153846153848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SUM(D14:D17)</f>
        <v>76996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10372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87368</v>
      </c>
      <c r="O13" s="45">
        <f t="shared" si="2"/>
        <v>168.01538461538462</v>
      </c>
      <c r="P13" s="10"/>
    </row>
    <row r="14" spans="1:133">
      <c r="A14" s="12"/>
      <c r="B14" s="25">
        <v>334.31</v>
      </c>
      <c r="C14" s="20" t="s">
        <v>58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10372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10372</v>
      </c>
      <c r="O14" s="47">
        <f t="shared" si="2"/>
        <v>19.946153846153845</v>
      </c>
      <c r="P14" s="9"/>
    </row>
    <row r="15" spans="1:133">
      <c r="A15" s="12"/>
      <c r="B15" s="25">
        <v>335.12</v>
      </c>
      <c r="C15" s="20" t="s">
        <v>73</v>
      </c>
      <c r="D15" s="46">
        <v>33624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33624</v>
      </c>
      <c r="O15" s="47">
        <f t="shared" si="2"/>
        <v>64.661538461538456</v>
      </c>
      <c r="P15" s="9"/>
    </row>
    <row r="16" spans="1:133">
      <c r="A16" s="12"/>
      <c r="B16" s="25">
        <v>335.15</v>
      </c>
      <c r="C16" s="20" t="s">
        <v>74</v>
      </c>
      <c r="D16" s="46">
        <v>624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624</v>
      </c>
      <c r="O16" s="47">
        <f t="shared" si="2"/>
        <v>1.2</v>
      </c>
      <c r="P16" s="9"/>
    </row>
    <row r="17" spans="1:16">
      <c r="A17" s="12"/>
      <c r="B17" s="25">
        <v>335.18</v>
      </c>
      <c r="C17" s="20" t="s">
        <v>75</v>
      </c>
      <c r="D17" s="46">
        <v>42748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42748</v>
      </c>
      <c r="O17" s="47">
        <f t="shared" si="2"/>
        <v>82.207692307692312</v>
      </c>
      <c r="P17" s="9"/>
    </row>
    <row r="18" spans="1:16" ht="15.75">
      <c r="A18" s="29" t="s">
        <v>29</v>
      </c>
      <c r="B18" s="30"/>
      <c r="C18" s="31"/>
      <c r="D18" s="32">
        <f t="shared" ref="D18:M18" si="5">SUM(D19:D22)</f>
        <v>6087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270460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276547</v>
      </c>
      <c r="O18" s="45">
        <f t="shared" si="2"/>
        <v>531.82115384615383</v>
      </c>
      <c r="P18" s="10"/>
    </row>
    <row r="19" spans="1:16">
      <c r="A19" s="12"/>
      <c r="B19" s="25">
        <v>342.2</v>
      </c>
      <c r="C19" s="20" t="s">
        <v>52</v>
      </c>
      <c r="D19" s="46">
        <v>425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425</v>
      </c>
      <c r="O19" s="47">
        <f t="shared" si="2"/>
        <v>0.81730769230769229</v>
      </c>
      <c r="P19" s="9"/>
    </row>
    <row r="20" spans="1:16">
      <c r="A20" s="12"/>
      <c r="B20" s="25">
        <v>343.3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224379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224379</v>
      </c>
      <c r="O20" s="47">
        <f t="shared" si="2"/>
        <v>431.49807692307695</v>
      </c>
      <c r="P20" s="9"/>
    </row>
    <row r="21" spans="1:16">
      <c r="A21" s="12"/>
      <c r="B21" s="25">
        <v>343.4</v>
      </c>
      <c r="C21" s="20" t="s">
        <v>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46081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46081</v>
      </c>
      <c r="O21" s="47">
        <f t="shared" si="2"/>
        <v>88.617307692307691</v>
      </c>
      <c r="P21" s="9"/>
    </row>
    <row r="22" spans="1:16">
      <c r="A22" s="12"/>
      <c r="B22" s="25">
        <v>344.9</v>
      </c>
      <c r="C22" s="20" t="s">
        <v>76</v>
      </c>
      <c r="D22" s="46">
        <v>5662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5662</v>
      </c>
      <c r="O22" s="47">
        <f t="shared" si="2"/>
        <v>10.888461538461538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SUM(D24:D25)</f>
        <v>2698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2698</v>
      </c>
      <c r="O23" s="45">
        <f t="shared" si="2"/>
        <v>5.1884615384615387</v>
      </c>
      <c r="P23" s="10"/>
    </row>
    <row r="24" spans="1:16">
      <c r="A24" s="13"/>
      <c r="B24" s="39">
        <v>351.5</v>
      </c>
      <c r="C24" s="21" t="s">
        <v>35</v>
      </c>
      <c r="D24" s="46">
        <v>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868</v>
      </c>
      <c r="O24" s="47">
        <f t="shared" si="2"/>
        <v>1.6692307692307693</v>
      </c>
      <c r="P24" s="9"/>
    </row>
    <row r="25" spans="1:16">
      <c r="A25" s="13"/>
      <c r="B25" s="39">
        <v>359</v>
      </c>
      <c r="C25" s="21" t="s">
        <v>77</v>
      </c>
      <c r="D25" s="46">
        <v>1830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1830</v>
      </c>
      <c r="O25" s="47">
        <f t="shared" si="2"/>
        <v>3.5192307692307692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SUM(D27:D29)</f>
        <v>25576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25576</v>
      </c>
      <c r="O26" s="45">
        <f t="shared" si="2"/>
        <v>49.184615384615384</v>
      </c>
      <c r="P26" s="10"/>
    </row>
    <row r="27" spans="1:16">
      <c r="A27" s="12"/>
      <c r="B27" s="25">
        <v>361.1</v>
      </c>
      <c r="C27" s="20" t="s">
        <v>36</v>
      </c>
      <c r="D27" s="46">
        <v>415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415</v>
      </c>
      <c r="O27" s="47">
        <f t="shared" si="2"/>
        <v>0.79807692307692313</v>
      </c>
      <c r="P27" s="9"/>
    </row>
    <row r="28" spans="1:16">
      <c r="A28" s="12"/>
      <c r="B28" s="25">
        <v>362</v>
      </c>
      <c r="C28" s="20" t="s">
        <v>37</v>
      </c>
      <c r="D28" s="46">
        <v>19900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19900</v>
      </c>
      <c r="O28" s="47">
        <f t="shared" si="2"/>
        <v>38.269230769230766</v>
      </c>
      <c r="P28" s="9"/>
    </row>
    <row r="29" spans="1:16">
      <c r="A29" s="12"/>
      <c r="B29" s="25">
        <v>369.9</v>
      </c>
      <c r="C29" s="20" t="s">
        <v>39</v>
      </c>
      <c r="D29" s="46">
        <v>5261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5261</v>
      </c>
      <c r="O29" s="47">
        <f t="shared" si="2"/>
        <v>10.117307692307692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3955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3955</v>
      </c>
      <c r="O30" s="45">
        <f t="shared" si="2"/>
        <v>7.6057692307692308</v>
      </c>
      <c r="P30" s="9"/>
    </row>
    <row r="31" spans="1:16">
      <c r="A31" s="12"/>
      <c r="B31" s="25">
        <v>381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3455</v>
      </c>
      <c r="O31" s="47">
        <f t="shared" si="2"/>
        <v>6.6442307692307692</v>
      </c>
      <c r="P31" s="9"/>
    </row>
    <row r="32" spans="1:16" ht="15.75" thickBot="1">
      <c r="A32" s="12"/>
      <c r="B32" s="25">
        <v>389.1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500</v>
      </c>
      <c r="O32" s="47">
        <f t="shared" si="2"/>
        <v>0.96153846153846156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9">SUM(D5,D10,D13,D18,D23,D26,D30)</f>
        <v>243927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284787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528714</v>
      </c>
      <c r="O33" s="38">
        <f t="shared" si="2"/>
        <v>1016.7576923076923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79</v>
      </c>
      <c r="M35" s="48"/>
      <c r="N35" s="48"/>
      <c r="O35" s="43">
        <v>520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111951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111951</v>
      </c>
      <c r="O5" s="33">
        <f t="shared" ref="O5:O34" si="2">(N5/O$36)</f>
        <v>211.62759924385634</v>
      </c>
      <c r="P5" s="6"/>
    </row>
    <row r="6" spans="1:133">
      <c r="A6" s="12"/>
      <c r="B6" s="25">
        <v>311</v>
      </c>
      <c r="C6" s="20" t="s">
        <v>2</v>
      </c>
      <c r="D6" s="46">
        <v>51090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51090</v>
      </c>
      <c r="O6" s="47">
        <f t="shared" si="2"/>
        <v>96.578449905482046</v>
      </c>
      <c r="P6" s="9"/>
    </row>
    <row r="7" spans="1:133">
      <c r="A7" s="12"/>
      <c r="B7" s="25">
        <v>312.41000000000003</v>
      </c>
      <c r="C7" s="20" t="s">
        <v>10</v>
      </c>
      <c r="D7" s="46">
        <v>31353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31353</v>
      </c>
      <c r="O7" s="47">
        <f t="shared" si="2"/>
        <v>59.268431001890356</v>
      </c>
      <c r="P7" s="9"/>
    </row>
    <row r="8" spans="1:133">
      <c r="A8" s="12"/>
      <c r="B8" s="25">
        <v>314.10000000000002</v>
      </c>
      <c r="C8" s="20" t="s">
        <v>11</v>
      </c>
      <c r="D8" s="46">
        <v>21201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21201</v>
      </c>
      <c r="O8" s="47">
        <f t="shared" si="2"/>
        <v>40.077504725897917</v>
      </c>
      <c r="P8" s="9"/>
    </row>
    <row r="9" spans="1:133">
      <c r="A9" s="12"/>
      <c r="B9" s="25">
        <v>315</v>
      </c>
      <c r="C9" s="20" t="s">
        <v>12</v>
      </c>
      <c r="D9" s="46">
        <v>7520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7520</v>
      </c>
      <c r="O9" s="47">
        <f t="shared" si="2"/>
        <v>14.215500945179585</v>
      </c>
      <c r="P9" s="9"/>
    </row>
    <row r="10" spans="1:133">
      <c r="A10" s="12"/>
      <c r="B10" s="25">
        <v>316</v>
      </c>
      <c r="C10" s="20" t="s">
        <v>13</v>
      </c>
      <c r="D10" s="46">
        <v>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787</v>
      </c>
      <c r="O10" s="47">
        <f t="shared" si="2"/>
        <v>1.4877126654064272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20783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20783</v>
      </c>
      <c r="O11" s="45">
        <f t="shared" si="2"/>
        <v>39.28733459357278</v>
      </c>
      <c r="P11" s="10"/>
    </row>
    <row r="12" spans="1:133">
      <c r="A12" s="12"/>
      <c r="B12" s="25">
        <v>323.10000000000002</v>
      </c>
      <c r="C12" s="20" t="s">
        <v>15</v>
      </c>
      <c r="D12" s="46">
        <v>19034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19034</v>
      </c>
      <c r="O12" s="47">
        <f t="shared" si="2"/>
        <v>35.981096408317583</v>
      </c>
      <c r="P12" s="9"/>
    </row>
    <row r="13" spans="1:133">
      <c r="A13" s="12"/>
      <c r="B13" s="25">
        <v>367</v>
      </c>
      <c r="C13" s="20" t="s">
        <v>65</v>
      </c>
      <c r="D13" s="46">
        <v>1749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1749</v>
      </c>
      <c r="O13" s="47">
        <f t="shared" si="2"/>
        <v>3.3062381852551983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77071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82338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159409</v>
      </c>
      <c r="O14" s="45">
        <f t="shared" si="2"/>
        <v>301.34026465028353</v>
      </c>
      <c r="P14" s="10"/>
    </row>
    <row r="15" spans="1:133">
      <c r="A15" s="12"/>
      <c r="B15" s="25">
        <v>334.2</v>
      </c>
      <c r="C15" s="20" t="s">
        <v>66</v>
      </c>
      <c r="D15" s="46">
        <v>1445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</v>
      </c>
      <c r="O15" s="47">
        <f t="shared" si="2"/>
        <v>2.7315689981096409</v>
      </c>
      <c r="P15" s="9"/>
    </row>
    <row r="16" spans="1:133">
      <c r="A16" s="12"/>
      <c r="B16" s="25">
        <v>334.31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82338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82338</v>
      </c>
      <c r="O16" s="47">
        <f t="shared" si="2"/>
        <v>155.64839319470698</v>
      </c>
      <c r="P16" s="9"/>
    </row>
    <row r="17" spans="1:16">
      <c r="A17" s="12"/>
      <c r="B17" s="25">
        <v>335.12</v>
      </c>
      <c r="C17" s="20" t="s">
        <v>20</v>
      </c>
      <c r="D17" s="46">
        <v>33523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33523</v>
      </c>
      <c r="O17" s="47">
        <f t="shared" si="2"/>
        <v>63.370510396975426</v>
      </c>
      <c r="P17" s="9"/>
    </row>
    <row r="18" spans="1:16">
      <c r="A18" s="12"/>
      <c r="B18" s="25">
        <v>335.18</v>
      </c>
      <c r="C18" s="20" t="s">
        <v>23</v>
      </c>
      <c r="D18" s="46">
        <v>42103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42103</v>
      </c>
      <c r="O18" s="47">
        <f t="shared" si="2"/>
        <v>79.58979206049149</v>
      </c>
      <c r="P18" s="9"/>
    </row>
    <row r="19" spans="1:16" ht="15.75">
      <c r="A19" s="29" t="s">
        <v>29</v>
      </c>
      <c r="B19" s="30"/>
      <c r="C19" s="31"/>
      <c r="D19" s="32">
        <f t="shared" ref="D19:M19" si="5">SUM(D20:D22)</f>
        <v>10390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256360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266750</v>
      </c>
      <c r="O19" s="45">
        <f t="shared" si="2"/>
        <v>504.2533081285444</v>
      </c>
      <c r="P19" s="10"/>
    </row>
    <row r="20" spans="1:16">
      <c r="A20" s="12"/>
      <c r="B20" s="25">
        <v>343.3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218316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218316</v>
      </c>
      <c r="O20" s="47">
        <f t="shared" si="2"/>
        <v>412.69565217391306</v>
      </c>
      <c r="P20" s="9"/>
    </row>
    <row r="21" spans="1:16">
      <c r="A21" s="12"/>
      <c r="B21" s="25">
        <v>343.4</v>
      </c>
      <c r="C21" s="20" t="s">
        <v>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38044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38044</v>
      </c>
      <c r="O21" s="47">
        <f t="shared" si="2"/>
        <v>71.916824196597346</v>
      </c>
      <c r="P21" s="9"/>
    </row>
    <row r="22" spans="1:16">
      <c r="A22" s="12"/>
      <c r="B22" s="25">
        <v>344.9</v>
      </c>
      <c r="C22" s="20" t="s">
        <v>33</v>
      </c>
      <c r="D22" s="46">
        <v>10390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10390</v>
      </c>
      <c r="O22" s="47">
        <f t="shared" si="2"/>
        <v>19.640831758034025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SUM(D24:D24)</f>
        <v>808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808</v>
      </c>
      <c r="O23" s="45">
        <f t="shared" si="2"/>
        <v>1.5274102079395084</v>
      </c>
      <c r="P23" s="10"/>
    </row>
    <row r="24" spans="1:16">
      <c r="A24" s="13"/>
      <c r="B24" s="39">
        <v>351.5</v>
      </c>
      <c r="C24" s="21" t="s">
        <v>35</v>
      </c>
      <c r="D24" s="46">
        <v>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808</v>
      </c>
      <c r="O24" s="47">
        <f t="shared" si="2"/>
        <v>1.5274102079395084</v>
      </c>
      <c r="P24" s="9"/>
    </row>
    <row r="25" spans="1:16" ht="15.75">
      <c r="A25" s="29" t="s">
        <v>3</v>
      </c>
      <c r="B25" s="30"/>
      <c r="C25" s="31"/>
      <c r="D25" s="32">
        <f t="shared" ref="D25:M25" si="7">SUM(D26:D29)</f>
        <v>22152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4200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26352</v>
      </c>
      <c r="O25" s="45">
        <f t="shared" si="2"/>
        <v>49.81474480151229</v>
      </c>
      <c r="P25" s="10"/>
    </row>
    <row r="26" spans="1:16">
      <c r="A26" s="12"/>
      <c r="B26" s="25">
        <v>361.1</v>
      </c>
      <c r="C26" s="20" t="s">
        <v>36</v>
      </c>
      <c r="D26" s="46">
        <v>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355</v>
      </c>
      <c r="O26" s="47">
        <f t="shared" si="2"/>
        <v>0.67107750472589789</v>
      </c>
      <c r="P26" s="9"/>
    </row>
    <row r="27" spans="1:16">
      <c r="A27" s="12"/>
      <c r="B27" s="25">
        <v>362</v>
      </c>
      <c r="C27" s="20" t="s">
        <v>37</v>
      </c>
      <c r="D27" s="46">
        <v>19900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19900</v>
      </c>
      <c r="O27" s="47">
        <f t="shared" si="2"/>
        <v>37.618147448015122</v>
      </c>
      <c r="P27" s="9"/>
    </row>
    <row r="28" spans="1:16">
      <c r="A28" s="12"/>
      <c r="B28" s="25">
        <v>365</v>
      </c>
      <c r="C28" s="20" t="s">
        <v>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4200</v>
      </c>
      <c r="O28" s="47">
        <f t="shared" si="2"/>
        <v>7.9395085066162574</v>
      </c>
      <c r="P28" s="9"/>
    </row>
    <row r="29" spans="1:16">
      <c r="A29" s="12"/>
      <c r="B29" s="25">
        <v>369.9</v>
      </c>
      <c r="C29" s="20" t="s">
        <v>39</v>
      </c>
      <c r="D29" s="46">
        <v>1897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1897</v>
      </c>
      <c r="O29" s="47">
        <f t="shared" si="2"/>
        <v>3.5860113421550093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SUM(D31:D33)</f>
        <v>34514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595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35109</v>
      </c>
      <c r="O30" s="45">
        <f t="shared" si="2"/>
        <v>66.36862003780719</v>
      </c>
      <c r="P30" s="9"/>
    </row>
    <row r="31" spans="1:16">
      <c r="A31" s="12"/>
      <c r="B31" s="25">
        <v>388.1</v>
      </c>
      <c r="C31" s="20" t="s">
        <v>68</v>
      </c>
      <c r="D31" s="46">
        <v>3204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3204</v>
      </c>
      <c r="O31" s="47">
        <f t="shared" si="2"/>
        <v>6.0567107750472591</v>
      </c>
      <c r="P31" s="9"/>
    </row>
    <row r="32" spans="1:16">
      <c r="A32" s="12"/>
      <c r="B32" s="25">
        <v>388.2</v>
      </c>
      <c r="C32" s="20" t="s">
        <v>69</v>
      </c>
      <c r="D32" s="46">
        <v>31310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31310</v>
      </c>
      <c r="O32" s="47">
        <f t="shared" si="2"/>
        <v>59.187145557655953</v>
      </c>
      <c r="P32" s="9"/>
    </row>
    <row r="33" spans="1:119" ht="15.75" thickBot="1">
      <c r="A33" s="12"/>
      <c r="B33" s="25">
        <v>389.1</v>
      </c>
      <c r="C33" s="20" t="s">
        <v>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595</v>
      </c>
      <c r="O33" s="47">
        <f t="shared" si="2"/>
        <v>1.1247637051039698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9">SUM(D5,D11,D14,D19,D23,D25,D30)</f>
        <v>277669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343493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621162</v>
      </c>
      <c r="O34" s="38">
        <f t="shared" si="2"/>
        <v>1174.2192816635161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70</v>
      </c>
      <c r="M36" s="48"/>
      <c r="N36" s="48"/>
      <c r="O36" s="43">
        <v>529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125686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125686</v>
      </c>
      <c r="O5" s="33">
        <f t="shared" ref="O5:O33" si="2">(N5/O$35)</f>
        <v>238.4933586337761</v>
      </c>
      <c r="P5" s="6"/>
    </row>
    <row r="6" spans="1:133">
      <c r="A6" s="12"/>
      <c r="B6" s="25">
        <v>311</v>
      </c>
      <c r="C6" s="20" t="s">
        <v>2</v>
      </c>
      <c r="D6" s="46">
        <v>49210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49210</v>
      </c>
      <c r="O6" s="47">
        <f t="shared" si="2"/>
        <v>93.37760910815939</v>
      </c>
      <c r="P6" s="9"/>
    </row>
    <row r="7" spans="1:133">
      <c r="A7" s="12"/>
      <c r="B7" s="25">
        <v>312.41000000000003</v>
      </c>
      <c r="C7" s="20" t="s">
        <v>10</v>
      </c>
      <c r="D7" s="46">
        <v>28737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28737</v>
      </c>
      <c r="O7" s="47">
        <f t="shared" si="2"/>
        <v>54.529411764705884</v>
      </c>
      <c r="P7" s="9"/>
    </row>
    <row r="8" spans="1:133">
      <c r="A8" s="12"/>
      <c r="B8" s="25">
        <v>314.10000000000002</v>
      </c>
      <c r="C8" s="20" t="s">
        <v>11</v>
      </c>
      <c r="D8" s="46">
        <v>38908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38908</v>
      </c>
      <c r="O8" s="47">
        <f t="shared" si="2"/>
        <v>73.829222011385198</v>
      </c>
      <c r="P8" s="9"/>
    </row>
    <row r="9" spans="1:133">
      <c r="A9" s="12"/>
      <c r="B9" s="25">
        <v>315</v>
      </c>
      <c r="C9" s="20" t="s">
        <v>12</v>
      </c>
      <c r="D9" s="46">
        <v>7177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7177</v>
      </c>
      <c r="O9" s="47">
        <f t="shared" si="2"/>
        <v>13.618595825426945</v>
      </c>
      <c r="P9" s="9"/>
    </row>
    <row r="10" spans="1:133">
      <c r="A10" s="12"/>
      <c r="B10" s="25">
        <v>316</v>
      </c>
      <c r="C10" s="20" t="s">
        <v>13</v>
      </c>
      <c r="D10" s="46">
        <v>1654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1654</v>
      </c>
      <c r="O10" s="47">
        <f t="shared" si="2"/>
        <v>3.1385199240986719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4800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4800</v>
      </c>
      <c r="O11" s="45">
        <f t="shared" si="2"/>
        <v>9.1081593927893731</v>
      </c>
      <c r="P11" s="10"/>
    </row>
    <row r="12" spans="1:133">
      <c r="A12" s="12"/>
      <c r="B12" s="25">
        <v>324.20999999999998</v>
      </c>
      <c r="C12" s="20" t="s">
        <v>16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4800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4800</v>
      </c>
      <c r="O12" s="47">
        <f t="shared" si="2"/>
        <v>9.1081593927893731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SUM(D14:D18)</f>
        <v>132647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149500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282147</v>
      </c>
      <c r="O13" s="45">
        <f t="shared" si="2"/>
        <v>535.38330170777988</v>
      </c>
      <c r="P13" s="10"/>
    </row>
    <row r="14" spans="1:133">
      <c r="A14" s="12"/>
      <c r="B14" s="25">
        <v>334.1</v>
      </c>
      <c r="C14" s="20" t="s">
        <v>19</v>
      </c>
      <c r="D14" s="46">
        <v>22000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22000</v>
      </c>
      <c r="O14" s="47">
        <f t="shared" si="2"/>
        <v>41.745730550284627</v>
      </c>
      <c r="P14" s="9"/>
    </row>
    <row r="15" spans="1:133">
      <c r="A15" s="12"/>
      <c r="B15" s="25">
        <v>334.31</v>
      </c>
      <c r="C15" s="20" t="s">
        <v>58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149500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149500</v>
      </c>
      <c r="O15" s="47">
        <f t="shared" si="2"/>
        <v>283.68121442125238</v>
      </c>
      <c r="P15" s="9"/>
    </row>
    <row r="16" spans="1:133">
      <c r="A16" s="12"/>
      <c r="B16" s="25">
        <v>334.7</v>
      </c>
      <c r="C16" s="20" t="s">
        <v>59</v>
      </c>
      <c r="D16" s="46">
        <v>33903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33903</v>
      </c>
      <c r="O16" s="47">
        <f t="shared" si="2"/>
        <v>64.332068311195442</v>
      </c>
      <c r="P16" s="9"/>
    </row>
    <row r="17" spans="1:16">
      <c r="A17" s="12"/>
      <c r="B17" s="25">
        <v>335.12</v>
      </c>
      <c r="C17" s="20" t="s">
        <v>20</v>
      </c>
      <c r="D17" s="46">
        <v>33431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33431</v>
      </c>
      <c r="O17" s="47">
        <f t="shared" si="2"/>
        <v>63.436432637571158</v>
      </c>
      <c r="P17" s="9"/>
    </row>
    <row r="18" spans="1:16">
      <c r="A18" s="12"/>
      <c r="B18" s="25">
        <v>335.18</v>
      </c>
      <c r="C18" s="20" t="s">
        <v>23</v>
      </c>
      <c r="D18" s="46">
        <v>43313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43313</v>
      </c>
      <c r="O18" s="47">
        <f t="shared" si="2"/>
        <v>82.187855787476281</v>
      </c>
      <c r="P18" s="9"/>
    </row>
    <row r="19" spans="1:16" ht="15.75">
      <c r="A19" s="29" t="s">
        <v>29</v>
      </c>
      <c r="B19" s="30"/>
      <c r="C19" s="31"/>
      <c r="D19" s="32">
        <f t="shared" ref="D19:M19" si="5">SUM(D20:D22)</f>
        <v>10390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272807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283197</v>
      </c>
      <c r="O19" s="45">
        <f t="shared" si="2"/>
        <v>537.37571157495256</v>
      </c>
      <c r="P19" s="10"/>
    </row>
    <row r="20" spans="1:16">
      <c r="A20" s="12"/>
      <c r="B20" s="25">
        <v>343.3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222893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222893</v>
      </c>
      <c r="O20" s="47">
        <f t="shared" si="2"/>
        <v>422.94686907020872</v>
      </c>
      <c r="P20" s="9"/>
    </row>
    <row r="21" spans="1:16">
      <c r="A21" s="12"/>
      <c r="B21" s="25">
        <v>343.4</v>
      </c>
      <c r="C21" s="20" t="s">
        <v>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49914</v>
      </c>
      <c r="O21" s="47">
        <f t="shared" si="2"/>
        <v>94.713472485768506</v>
      </c>
      <c r="P21" s="9"/>
    </row>
    <row r="22" spans="1:16">
      <c r="A22" s="12"/>
      <c r="B22" s="25">
        <v>344.9</v>
      </c>
      <c r="C22" s="20" t="s">
        <v>33</v>
      </c>
      <c r="D22" s="46">
        <v>10390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10390</v>
      </c>
      <c r="O22" s="47">
        <f t="shared" si="2"/>
        <v>19.715370018975332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SUM(D24:D24)</f>
        <v>2228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2228</v>
      </c>
      <c r="O23" s="45">
        <f t="shared" si="2"/>
        <v>4.2277039848197342</v>
      </c>
      <c r="P23" s="10"/>
    </row>
    <row r="24" spans="1:16">
      <c r="A24" s="13"/>
      <c r="B24" s="39">
        <v>351.5</v>
      </c>
      <c r="C24" s="21" t="s">
        <v>35</v>
      </c>
      <c r="D24" s="46">
        <v>2228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2228</v>
      </c>
      <c r="O24" s="47">
        <f t="shared" si="2"/>
        <v>4.2277039848197342</v>
      </c>
      <c r="P24" s="9"/>
    </row>
    <row r="25" spans="1:16" ht="15.75">
      <c r="A25" s="29" t="s">
        <v>3</v>
      </c>
      <c r="B25" s="30"/>
      <c r="C25" s="31"/>
      <c r="D25" s="32">
        <f t="shared" ref="D25:M25" si="7">SUM(D26:D29)</f>
        <v>66565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66565</v>
      </c>
      <c r="O25" s="45">
        <f t="shared" si="2"/>
        <v>126.30929791271348</v>
      </c>
      <c r="P25" s="10"/>
    </row>
    <row r="26" spans="1:16">
      <c r="A26" s="12"/>
      <c r="B26" s="25">
        <v>361.1</v>
      </c>
      <c r="C26" s="20" t="s">
        <v>36</v>
      </c>
      <c r="D26" s="46">
        <v>341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341</v>
      </c>
      <c r="O26" s="47">
        <f t="shared" si="2"/>
        <v>0.6470588235294118</v>
      </c>
      <c r="P26" s="9"/>
    </row>
    <row r="27" spans="1:16">
      <c r="A27" s="12"/>
      <c r="B27" s="25">
        <v>362</v>
      </c>
      <c r="C27" s="20" t="s">
        <v>37</v>
      </c>
      <c r="D27" s="46">
        <v>18231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18231</v>
      </c>
      <c r="O27" s="47">
        <f t="shared" si="2"/>
        <v>34.59392789373814</v>
      </c>
      <c r="P27" s="9"/>
    </row>
    <row r="28" spans="1:16">
      <c r="A28" s="12"/>
      <c r="B28" s="25">
        <v>366</v>
      </c>
      <c r="C28" s="20" t="s">
        <v>54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500</v>
      </c>
      <c r="O28" s="47">
        <f t="shared" si="2"/>
        <v>0.94876660341555974</v>
      </c>
      <c r="P28" s="9"/>
    </row>
    <row r="29" spans="1:16">
      <c r="A29" s="12"/>
      <c r="B29" s="25">
        <v>369.9</v>
      </c>
      <c r="C29" s="20" t="s">
        <v>39</v>
      </c>
      <c r="D29" s="46">
        <v>47493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47493</v>
      </c>
      <c r="O29" s="47">
        <f t="shared" si="2"/>
        <v>90.119544592030365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53387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1155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54542</v>
      </c>
      <c r="O30" s="45">
        <f t="shared" si="2"/>
        <v>103.49525616698293</v>
      </c>
      <c r="P30" s="9"/>
    </row>
    <row r="31" spans="1:16">
      <c r="A31" s="12"/>
      <c r="B31" s="25">
        <v>382</v>
      </c>
      <c r="C31" s="20" t="s">
        <v>61</v>
      </c>
      <c r="D31" s="46">
        <v>53387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53387</v>
      </c>
      <c r="O31" s="47">
        <f t="shared" si="2"/>
        <v>101.30360531309297</v>
      </c>
      <c r="P31" s="9"/>
    </row>
    <row r="32" spans="1:16" ht="15.75" thickBot="1">
      <c r="A32" s="12"/>
      <c r="B32" s="25">
        <v>389.1</v>
      </c>
      <c r="C32" s="20" t="s">
        <v>62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1155</v>
      </c>
      <c r="O32" s="47">
        <f t="shared" si="2"/>
        <v>2.1916508538899433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9">SUM(D5,D11,D13,D19,D23,D25,D30)</f>
        <v>390903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428262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819165</v>
      </c>
      <c r="O33" s="38">
        <f t="shared" si="2"/>
        <v>1554.3927893738141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63</v>
      </c>
      <c r="M35" s="48"/>
      <c r="N35" s="48"/>
      <c r="O35" s="43">
        <v>527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114047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114047</v>
      </c>
      <c r="O5" s="33">
        <f t="shared" ref="O5:O35" si="2">(N5/O$37)</f>
        <v>212.3780260707635</v>
      </c>
      <c r="P5" s="6"/>
    </row>
    <row r="6" spans="1:133">
      <c r="A6" s="12"/>
      <c r="B6" s="25">
        <v>311</v>
      </c>
      <c r="C6" s="20" t="s">
        <v>2</v>
      </c>
      <c r="D6" s="46">
        <v>56725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56725</v>
      </c>
      <c r="O6" s="47">
        <f t="shared" si="2"/>
        <v>105.63314711359403</v>
      </c>
      <c r="P6" s="9"/>
    </row>
    <row r="7" spans="1:133">
      <c r="A7" s="12"/>
      <c r="B7" s="25">
        <v>312.41000000000003</v>
      </c>
      <c r="C7" s="20" t="s">
        <v>10</v>
      </c>
      <c r="D7" s="46">
        <v>25052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25052</v>
      </c>
      <c r="O7" s="47">
        <f t="shared" si="2"/>
        <v>46.651769087523277</v>
      </c>
      <c r="P7" s="9"/>
    </row>
    <row r="8" spans="1:133">
      <c r="A8" s="12"/>
      <c r="B8" s="25">
        <v>314.10000000000002</v>
      </c>
      <c r="C8" s="20" t="s">
        <v>11</v>
      </c>
      <c r="D8" s="46">
        <v>21243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21243</v>
      </c>
      <c r="O8" s="47">
        <f t="shared" si="2"/>
        <v>39.558659217877093</v>
      </c>
      <c r="P8" s="9"/>
    </row>
    <row r="9" spans="1:133">
      <c r="A9" s="12"/>
      <c r="B9" s="25">
        <v>315</v>
      </c>
      <c r="C9" s="20" t="s">
        <v>12</v>
      </c>
      <c r="D9" s="46">
        <v>10644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10644</v>
      </c>
      <c r="O9" s="47">
        <f t="shared" si="2"/>
        <v>19.821229050279328</v>
      </c>
      <c r="P9" s="9"/>
    </row>
    <row r="10" spans="1:133">
      <c r="A10" s="12"/>
      <c r="B10" s="25">
        <v>316</v>
      </c>
      <c r="C10" s="20" t="s">
        <v>13</v>
      </c>
      <c r="D10" s="46">
        <v>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383</v>
      </c>
      <c r="O10" s="47">
        <f t="shared" si="2"/>
        <v>0.71322160148975788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23342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5150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28492</v>
      </c>
      <c r="O11" s="45">
        <f t="shared" si="2"/>
        <v>53.057728119180631</v>
      </c>
      <c r="P11" s="10"/>
    </row>
    <row r="12" spans="1:133">
      <c r="A12" s="12"/>
      <c r="B12" s="25">
        <v>323.10000000000002</v>
      </c>
      <c r="C12" s="20" t="s">
        <v>15</v>
      </c>
      <c r="D12" s="46">
        <v>23342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23342</v>
      </c>
      <c r="O12" s="47">
        <f t="shared" si="2"/>
        <v>43.467411545623833</v>
      </c>
      <c r="P12" s="9"/>
    </row>
    <row r="13" spans="1:133">
      <c r="A13" s="12"/>
      <c r="B13" s="25">
        <v>324.20999999999998</v>
      </c>
      <c r="C13" s="20" t="s">
        <v>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5150</v>
      </c>
      <c r="O13" s="47">
        <f t="shared" si="2"/>
        <v>9.5903165735567963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144309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144309</v>
      </c>
      <c r="O14" s="45">
        <f t="shared" si="2"/>
        <v>268.73184357541902</v>
      </c>
      <c r="P14" s="10"/>
    </row>
    <row r="15" spans="1:133">
      <c r="A15" s="12"/>
      <c r="B15" s="25">
        <v>331.1</v>
      </c>
      <c r="C15" s="20" t="s">
        <v>17</v>
      </c>
      <c r="D15" s="46">
        <v>13062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13062</v>
      </c>
      <c r="O15" s="47">
        <f t="shared" si="2"/>
        <v>24.324022346368714</v>
      </c>
      <c r="P15" s="9"/>
    </row>
    <row r="16" spans="1:133">
      <c r="A16" s="12"/>
      <c r="B16" s="25">
        <v>334.1</v>
      </c>
      <c r="C16" s="20" t="s">
        <v>19</v>
      </c>
      <c r="D16" s="46">
        <v>57790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57790</v>
      </c>
      <c r="O16" s="47">
        <f t="shared" si="2"/>
        <v>107.61638733705773</v>
      </c>
      <c r="P16" s="9"/>
    </row>
    <row r="17" spans="1:16">
      <c r="A17" s="12"/>
      <c r="B17" s="25">
        <v>335.12</v>
      </c>
      <c r="C17" s="20" t="s">
        <v>20</v>
      </c>
      <c r="D17" s="46">
        <v>30560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30560</v>
      </c>
      <c r="O17" s="47">
        <f t="shared" si="2"/>
        <v>56.90875232774674</v>
      </c>
      <c r="P17" s="9"/>
    </row>
    <row r="18" spans="1:16">
      <c r="A18" s="12"/>
      <c r="B18" s="25">
        <v>335.14</v>
      </c>
      <c r="C18" s="20" t="s">
        <v>21</v>
      </c>
      <c r="D18" s="46">
        <v>459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459</v>
      </c>
      <c r="O18" s="47">
        <f t="shared" si="2"/>
        <v>0.85474860335195535</v>
      </c>
      <c r="P18" s="9"/>
    </row>
    <row r="19" spans="1:16">
      <c r="A19" s="12"/>
      <c r="B19" s="25">
        <v>335.15</v>
      </c>
      <c r="C19" s="20" t="s">
        <v>22</v>
      </c>
      <c r="D19" s="46">
        <v>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</v>
      </c>
      <c r="O19" s="47">
        <f t="shared" si="2"/>
        <v>9.1247672253258846E-2</v>
      </c>
      <c r="P19" s="9"/>
    </row>
    <row r="20" spans="1:16">
      <c r="A20" s="12"/>
      <c r="B20" s="25">
        <v>335.18</v>
      </c>
      <c r="C20" s="20" t="s">
        <v>23</v>
      </c>
      <c r="D20" s="46">
        <v>42190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42190</v>
      </c>
      <c r="O20" s="47">
        <f t="shared" si="2"/>
        <v>78.56610800744879</v>
      </c>
      <c r="P20" s="9"/>
    </row>
    <row r="21" spans="1:16">
      <c r="A21" s="12"/>
      <c r="B21" s="25">
        <v>335.9</v>
      </c>
      <c r="C21" s="20" t="s">
        <v>24</v>
      </c>
      <c r="D21" s="46">
        <v>199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</v>
      </c>
      <c r="O21" s="47">
        <f t="shared" si="2"/>
        <v>0.37057728119180633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SUM(D23:D25)</f>
        <v>15752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195273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211025</v>
      </c>
      <c r="O22" s="45">
        <f t="shared" si="2"/>
        <v>392.97020484171321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187303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187303</v>
      </c>
      <c r="O23" s="47">
        <f t="shared" si="2"/>
        <v>348.79515828677842</v>
      </c>
      <c r="P23" s="9"/>
    </row>
    <row r="24" spans="1:16">
      <c r="A24" s="12"/>
      <c r="B24" s="25">
        <v>344.9</v>
      </c>
      <c r="C24" s="20" t="s">
        <v>33</v>
      </c>
      <c r="D24" s="46">
        <v>15752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15752</v>
      </c>
      <c r="O24" s="47">
        <f t="shared" si="2"/>
        <v>29.333333333333332</v>
      </c>
      <c r="P24" s="9"/>
    </row>
    <row r="25" spans="1:16">
      <c r="A25" s="12"/>
      <c r="B25" s="25">
        <v>349</v>
      </c>
      <c r="C25" s="20" t="s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7970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7970</v>
      </c>
      <c r="O25" s="47">
        <f t="shared" si="2"/>
        <v>14.84171322160149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948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948</v>
      </c>
      <c r="O26" s="45">
        <f t="shared" si="2"/>
        <v>1.76536312849162</v>
      </c>
      <c r="P26" s="10"/>
    </row>
    <row r="27" spans="1:16">
      <c r="A27" s="13"/>
      <c r="B27" s="39">
        <v>351.5</v>
      </c>
      <c r="C27" s="21" t="s">
        <v>35</v>
      </c>
      <c r="D27" s="46">
        <v>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948</v>
      </c>
      <c r="O27" s="47">
        <f t="shared" si="2"/>
        <v>1.76536312849162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35287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35287</v>
      </c>
      <c r="O28" s="45">
        <f t="shared" si="2"/>
        <v>65.711359404096839</v>
      </c>
      <c r="P28" s="10"/>
    </row>
    <row r="29" spans="1:16">
      <c r="A29" s="12"/>
      <c r="B29" s="25">
        <v>361.1</v>
      </c>
      <c r="C29" s="20" t="s">
        <v>36</v>
      </c>
      <c r="D29" s="46">
        <v>231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231</v>
      </c>
      <c r="O29" s="47">
        <f t="shared" si="2"/>
        <v>0.43016759776536312</v>
      </c>
      <c r="P29" s="9"/>
    </row>
    <row r="30" spans="1:16">
      <c r="A30" s="12"/>
      <c r="B30" s="25">
        <v>362</v>
      </c>
      <c r="C30" s="20" t="s">
        <v>37</v>
      </c>
      <c r="D30" s="46">
        <v>18819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18819</v>
      </c>
      <c r="O30" s="47">
        <f t="shared" si="2"/>
        <v>35.044692737430168</v>
      </c>
      <c r="P30" s="9"/>
    </row>
    <row r="31" spans="1:16">
      <c r="A31" s="12"/>
      <c r="B31" s="25">
        <v>364</v>
      </c>
      <c r="C31" s="20" t="s">
        <v>38</v>
      </c>
      <c r="D31" s="46">
        <v>8302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8302</v>
      </c>
      <c r="O31" s="47">
        <f t="shared" si="2"/>
        <v>15.459962756052141</v>
      </c>
      <c r="P31" s="9"/>
    </row>
    <row r="32" spans="1:16">
      <c r="A32" s="12"/>
      <c r="B32" s="25">
        <v>369.9</v>
      </c>
      <c r="C32" s="20" t="s">
        <v>39</v>
      </c>
      <c r="D32" s="46">
        <v>7935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7935</v>
      </c>
      <c r="O32" s="47">
        <f t="shared" si="2"/>
        <v>14.776536312849162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46005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46005</v>
      </c>
      <c r="O33" s="45">
        <f t="shared" si="2"/>
        <v>85.67039106145252</v>
      </c>
      <c r="P33" s="9"/>
    </row>
    <row r="34" spans="1:119" ht="15.75" thickBot="1">
      <c r="A34" s="12"/>
      <c r="B34" s="25">
        <v>381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46005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46005</v>
      </c>
      <c r="O34" s="47">
        <f t="shared" si="2"/>
        <v>85.67039106145252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9">SUM(D5,D11,D14,D22,D26,D28,D33)</f>
        <v>333685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246428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580113</v>
      </c>
      <c r="O35" s="38">
        <f t="shared" si="2"/>
        <v>1080.2849162011173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537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120435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120435</v>
      </c>
      <c r="O5" s="33">
        <f t="shared" ref="O5:O35" si="2">(N5/O$37)</f>
        <v>195.51136363636363</v>
      </c>
      <c r="P5" s="6"/>
    </row>
    <row r="6" spans="1:133">
      <c r="A6" s="12"/>
      <c r="B6" s="25">
        <v>311</v>
      </c>
      <c r="C6" s="20" t="s">
        <v>2</v>
      </c>
      <c r="D6" s="46">
        <v>66603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66603</v>
      </c>
      <c r="O6" s="47">
        <f t="shared" si="2"/>
        <v>108.12175324675324</v>
      </c>
      <c r="P6" s="9"/>
    </row>
    <row r="7" spans="1:133">
      <c r="A7" s="12"/>
      <c r="B7" s="25">
        <v>312.41000000000003</v>
      </c>
      <c r="C7" s="20" t="s">
        <v>10</v>
      </c>
      <c r="D7" s="46">
        <v>20010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20010</v>
      </c>
      <c r="O7" s="47">
        <f t="shared" si="2"/>
        <v>32.483766233766232</v>
      </c>
      <c r="P7" s="9"/>
    </row>
    <row r="8" spans="1:133">
      <c r="A8" s="12"/>
      <c r="B8" s="25">
        <v>314.10000000000002</v>
      </c>
      <c r="C8" s="20" t="s">
        <v>11</v>
      </c>
      <c r="D8" s="46">
        <v>22845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22845</v>
      </c>
      <c r="O8" s="47">
        <f t="shared" si="2"/>
        <v>37.086038961038959</v>
      </c>
      <c r="P8" s="9"/>
    </row>
    <row r="9" spans="1:133">
      <c r="A9" s="12"/>
      <c r="B9" s="25">
        <v>315</v>
      </c>
      <c r="C9" s="20" t="s">
        <v>12</v>
      </c>
      <c r="D9" s="46">
        <v>10549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10549</v>
      </c>
      <c r="O9" s="47">
        <f t="shared" si="2"/>
        <v>17.125</v>
      </c>
      <c r="P9" s="9"/>
    </row>
    <row r="10" spans="1:133">
      <c r="A10" s="12"/>
      <c r="B10" s="25">
        <v>316</v>
      </c>
      <c r="C10" s="20" t="s">
        <v>13</v>
      </c>
      <c r="D10" s="46">
        <v>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428</v>
      </c>
      <c r="O10" s="47">
        <f t="shared" si="2"/>
        <v>0.69480519480519476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18886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1900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20786</v>
      </c>
      <c r="O11" s="45">
        <f t="shared" si="2"/>
        <v>33.743506493506494</v>
      </c>
      <c r="P11" s="10"/>
    </row>
    <row r="12" spans="1:133">
      <c r="A12" s="12"/>
      <c r="B12" s="25">
        <v>323.10000000000002</v>
      </c>
      <c r="C12" s="20" t="s">
        <v>15</v>
      </c>
      <c r="D12" s="46">
        <v>18886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18886</v>
      </c>
      <c r="O12" s="47">
        <f t="shared" si="2"/>
        <v>30.65909090909091</v>
      </c>
      <c r="P12" s="9"/>
    </row>
    <row r="13" spans="1:133">
      <c r="A13" s="12"/>
      <c r="B13" s="25">
        <v>324.02999999999997</v>
      </c>
      <c r="C13" s="20" t="s">
        <v>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1900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1900</v>
      </c>
      <c r="O13" s="47">
        <f t="shared" si="2"/>
        <v>3.0844155844155843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263218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263218</v>
      </c>
      <c r="O14" s="45">
        <f t="shared" si="2"/>
        <v>427.30194805194805</v>
      </c>
      <c r="P14" s="10"/>
    </row>
    <row r="15" spans="1:133">
      <c r="A15" s="12"/>
      <c r="B15" s="25">
        <v>331.1</v>
      </c>
      <c r="C15" s="20" t="s">
        <v>17</v>
      </c>
      <c r="D15" s="46">
        <v>138592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138592</v>
      </c>
      <c r="O15" s="47">
        <f t="shared" si="2"/>
        <v>224.98701298701297</v>
      </c>
      <c r="P15" s="9"/>
    </row>
    <row r="16" spans="1:133">
      <c r="A16" s="12"/>
      <c r="B16" s="25">
        <v>334.9</v>
      </c>
      <c r="C16" s="20" t="s">
        <v>51</v>
      </c>
      <c r="D16" s="46">
        <v>36880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36880</v>
      </c>
      <c r="O16" s="47">
        <f t="shared" si="2"/>
        <v>59.870129870129873</v>
      </c>
      <c r="P16" s="9"/>
    </row>
    <row r="17" spans="1:16">
      <c r="A17" s="12"/>
      <c r="B17" s="25">
        <v>335.12</v>
      </c>
      <c r="C17" s="20" t="s">
        <v>20</v>
      </c>
      <c r="D17" s="46">
        <v>48403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48403</v>
      </c>
      <c r="O17" s="47">
        <f t="shared" si="2"/>
        <v>78.576298701298697</v>
      </c>
      <c r="P17" s="9"/>
    </row>
    <row r="18" spans="1:16">
      <c r="A18" s="12"/>
      <c r="B18" s="25">
        <v>335.14</v>
      </c>
      <c r="C18" s="20" t="s">
        <v>21</v>
      </c>
      <c r="D18" s="46">
        <v>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275</v>
      </c>
      <c r="O18" s="47">
        <f t="shared" si="2"/>
        <v>0.44642857142857145</v>
      </c>
      <c r="P18" s="9"/>
    </row>
    <row r="19" spans="1:16">
      <c r="A19" s="12"/>
      <c r="B19" s="25">
        <v>335.15</v>
      </c>
      <c r="C19" s="20" t="s">
        <v>22</v>
      </c>
      <c r="D19" s="46">
        <v>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84</v>
      </c>
      <c r="O19" s="47">
        <f t="shared" si="2"/>
        <v>0.13636363636363635</v>
      </c>
      <c r="P19" s="9"/>
    </row>
    <row r="20" spans="1:16">
      <c r="A20" s="12"/>
      <c r="B20" s="25">
        <v>335.18</v>
      </c>
      <c r="C20" s="20" t="s">
        <v>23</v>
      </c>
      <c r="D20" s="46">
        <v>36552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36552</v>
      </c>
      <c r="O20" s="47">
        <f t="shared" si="2"/>
        <v>59.337662337662337</v>
      </c>
      <c r="P20" s="9"/>
    </row>
    <row r="21" spans="1:16">
      <c r="A21" s="12"/>
      <c r="B21" s="25">
        <v>335.9</v>
      </c>
      <c r="C21" s="20" t="s">
        <v>24</v>
      </c>
      <c r="D21" s="46">
        <v>2432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2432</v>
      </c>
      <c r="O21" s="47">
        <f t="shared" si="2"/>
        <v>3.948051948051948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SUM(D23:D27)</f>
        <v>17047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209285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226332</v>
      </c>
      <c r="O22" s="45">
        <f t="shared" si="2"/>
        <v>367.4220779220779</v>
      </c>
      <c r="P22" s="10"/>
    </row>
    <row r="23" spans="1:16">
      <c r="A23" s="12"/>
      <c r="B23" s="25">
        <v>342.2</v>
      </c>
      <c r="C23" s="20" t="s">
        <v>52</v>
      </c>
      <c r="D23" s="46">
        <v>2188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2188</v>
      </c>
      <c r="O23" s="47">
        <f t="shared" si="2"/>
        <v>3.551948051948052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209285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209285</v>
      </c>
      <c r="O24" s="47">
        <f t="shared" si="2"/>
        <v>339.7483766233766</v>
      </c>
      <c r="P24" s="9"/>
    </row>
    <row r="25" spans="1:16">
      <c r="A25" s="12"/>
      <c r="B25" s="25">
        <v>344.9</v>
      </c>
      <c r="C25" s="20" t="s">
        <v>33</v>
      </c>
      <c r="D25" s="46">
        <v>10082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10082</v>
      </c>
      <c r="O25" s="47">
        <f t="shared" si="2"/>
        <v>16.366883116883116</v>
      </c>
      <c r="P25" s="9"/>
    </row>
    <row r="26" spans="1:16">
      <c r="A26" s="12"/>
      <c r="B26" s="25">
        <v>347.9</v>
      </c>
      <c r="C26" s="20" t="s">
        <v>53</v>
      </c>
      <c r="D26" s="46">
        <v>335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335</v>
      </c>
      <c r="O26" s="47">
        <f t="shared" si="2"/>
        <v>0.54383116883116878</v>
      </c>
      <c r="P26" s="9"/>
    </row>
    <row r="27" spans="1:16">
      <c r="A27" s="12"/>
      <c r="B27" s="25">
        <v>349</v>
      </c>
      <c r="C27" s="20" t="s">
        <v>0</v>
      </c>
      <c r="D27" s="46">
        <v>4442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4442</v>
      </c>
      <c r="O27" s="47">
        <f t="shared" si="2"/>
        <v>7.2110389610389607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1098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1098</v>
      </c>
      <c r="O28" s="45">
        <f t="shared" si="2"/>
        <v>1.7824675324675325</v>
      </c>
      <c r="P28" s="10"/>
    </row>
    <row r="29" spans="1:16">
      <c r="A29" s="13"/>
      <c r="B29" s="39">
        <v>351.5</v>
      </c>
      <c r="C29" s="21" t="s">
        <v>35</v>
      </c>
      <c r="D29" s="46">
        <v>1098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1098</v>
      </c>
      <c r="O29" s="47">
        <f t="shared" si="2"/>
        <v>1.7824675324675325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SUM(D31:D34)</f>
        <v>34388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1339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ref="N30:N35" si="10">SUM(D30:M30)</f>
        <v>35727</v>
      </c>
      <c r="O30" s="45">
        <f t="shared" si="2"/>
        <v>57.998376623376622</v>
      </c>
      <c r="P30" s="10"/>
    </row>
    <row r="31" spans="1:16">
      <c r="A31" s="12"/>
      <c r="B31" s="25">
        <v>361.1</v>
      </c>
      <c r="C31" s="20" t="s">
        <v>36</v>
      </c>
      <c r="D31" s="46">
        <v>1416</v>
      </c>
      <c r="E31" s="46">
        <v>0</v>
      </c>
      <c r="F31" s="46">
        <v>0</v>
      </c>
      <c r="G31" s="46">
        <v>0</v>
      </c>
      <c r="H31" s="46">
        <v>0</v>
      </c>
      <c r="I31" s="46">
        <v>1339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2755</v>
      </c>
      <c r="O31" s="47">
        <f t="shared" si="2"/>
        <v>4.4724025974025974</v>
      </c>
      <c r="P31" s="9"/>
    </row>
    <row r="32" spans="1:16">
      <c r="A32" s="12"/>
      <c r="B32" s="25">
        <v>362</v>
      </c>
      <c r="C32" s="20" t="s">
        <v>37</v>
      </c>
      <c r="D32" s="46">
        <v>19104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19104</v>
      </c>
      <c r="O32" s="47">
        <f t="shared" si="2"/>
        <v>31.012987012987011</v>
      </c>
      <c r="P32" s="9"/>
    </row>
    <row r="33" spans="1:119">
      <c r="A33" s="12"/>
      <c r="B33" s="25">
        <v>366</v>
      </c>
      <c r="C33" s="20" t="s">
        <v>54</v>
      </c>
      <c r="D33" s="46">
        <v>2987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2987</v>
      </c>
      <c r="O33" s="47">
        <f t="shared" si="2"/>
        <v>4.8490259740259738</v>
      </c>
      <c r="P33" s="9"/>
    </row>
    <row r="34" spans="1:119" ht="15.75" thickBot="1">
      <c r="A34" s="12"/>
      <c r="B34" s="25">
        <v>369.9</v>
      </c>
      <c r="C34" s="20" t="s">
        <v>39</v>
      </c>
      <c r="D34" s="46">
        <v>10881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10881</v>
      </c>
      <c r="O34" s="47">
        <f t="shared" si="2"/>
        <v>17.663961038961038</v>
      </c>
      <c r="P34" s="9"/>
    </row>
    <row r="35" spans="1:119" ht="16.5" thickBot="1">
      <c r="A35" s="14" t="s">
        <v>34</v>
      </c>
      <c r="B35" s="23"/>
      <c r="C35" s="22"/>
      <c r="D35" s="15">
        <f>SUM(D5,D11,D14,D22,D28,D30)</f>
        <v>455072</v>
      </c>
      <c r="E35" s="15">
        <f t="shared" ref="E35:M35" si="11">SUM(E5,E11,E14,E22,E28,E30)</f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212524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0"/>
        <v>667596</v>
      </c>
      <c r="O35" s="38">
        <f t="shared" si="2"/>
        <v>1083.7597402597403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55</v>
      </c>
      <c r="M37" s="48"/>
      <c r="N37" s="48"/>
      <c r="O37" s="43">
        <v>616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141496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141496</v>
      </c>
      <c r="O5" s="33">
        <f t="shared" ref="O5:O37" si="2">(N5/O$39)</f>
        <v>230.07479674796747</v>
      </c>
      <c r="P5" s="6"/>
    </row>
    <row r="6" spans="1:133">
      <c r="A6" s="12"/>
      <c r="B6" s="25">
        <v>311</v>
      </c>
      <c r="C6" s="20" t="s">
        <v>2</v>
      </c>
      <c r="D6" s="46">
        <v>78855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78855</v>
      </c>
      <c r="O6" s="47">
        <f t="shared" si="2"/>
        <v>128.21951219512195</v>
      </c>
      <c r="P6" s="9"/>
    </row>
    <row r="7" spans="1:133">
      <c r="A7" s="12"/>
      <c r="B7" s="25">
        <v>312.41000000000003</v>
      </c>
      <c r="C7" s="20" t="s">
        <v>10</v>
      </c>
      <c r="D7" s="46">
        <v>28378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28378</v>
      </c>
      <c r="O7" s="47">
        <f t="shared" si="2"/>
        <v>46.143089430894307</v>
      </c>
      <c r="P7" s="9"/>
    </row>
    <row r="8" spans="1:133">
      <c r="A8" s="12"/>
      <c r="B8" s="25">
        <v>314.10000000000002</v>
      </c>
      <c r="C8" s="20" t="s">
        <v>11</v>
      </c>
      <c r="D8" s="46">
        <v>19536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19536</v>
      </c>
      <c r="O8" s="47">
        <f t="shared" si="2"/>
        <v>31.765853658536585</v>
      </c>
      <c r="P8" s="9"/>
    </row>
    <row r="9" spans="1:133">
      <c r="A9" s="12"/>
      <c r="B9" s="25">
        <v>315</v>
      </c>
      <c r="C9" s="20" t="s">
        <v>12</v>
      </c>
      <c r="D9" s="46">
        <v>12343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12343</v>
      </c>
      <c r="O9" s="47">
        <f t="shared" si="2"/>
        <v>20.069918699186992</v>
      </c>
      <c r="P9" s="9"/>
    </row>
    <row r="10" spans="1:133">
      <c r="A10" s="12"/>
      <c r="B10" s="25">
        <v>316</v>
      </c>
      <c r="C10" s="20" t="s">
        <v>13</v>
      </c>
      <c r="D10" s="46">
        <v>2384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2384</v>
      </c>
      <c r="O10" s="47">
        <f t="shared" si="2"/>
        <v>3.8764227642276423</v>
      </c>
      <c r="P10" s="9"/>
    </row>
    <row r="11" spans="1:133" ht="15.75">
      <c r="A11" s="29" t="s">
        <v>81</v>
      </c>
      <c r="B11" s="30"/>
      <c r="C11" s="31"/>
      <c r="D11" s="32">
        <f t="shared" ref="D11:M11" si="3">SUM(D12:D14)</f>
        <v>33662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33662</v>
      </c>
      <c r="O11" s="45">
        <f t="shared" si="2"/>
        <v>54.734959349593495</v>
      </c>
      <c r="P11" s="10"/>
    </row>
    <row r="12" spans="1:133">
      <c r="A12" s="12"/>
      <c r="B12" s="25">
        <v>322</v>
      </c>
      <c r="C12" s="20" t="s">
        <v>82</v>
      </c>
      <c r="D12" s="46">
        <v>7728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7728</v>
      </c>
      <c r="O12" s="47">
        <f t="shared" si="2"/>
        <v>12.565853658536586</v>
      </c>
      <c r="P12" s="9"/>
    </row>
    <row r="13" spans="1:133">
      <c r="A13" s="12"/>
      <c r="B13" s="25">
        <v>323.10000000000002</v>
      </c>
      <c r="C13" s="20" t="s">
        <v>15</v>
      </c>
      <c r="D13" s="46">
        <v>20359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20359</v>
      </c>
      <c r="O13" s="47">
        <f t="shared" si="2"/>
        <v>33.104065040650404</v>
      </c>
      <c r="P13" s="9"/>
    </row>
    <row r="14" spans="1:133">
      <c r="A14" s="12"/>
      <c r="B14" s="25">
        <v>329</v>
      </c>
      <c r="C14" s="20" t="s">
        <v>83</v>
      </c>
      <c r="D14" s="46">
        <v>5575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5575</v>
      </c>
      <c r="O14" s="47">
        <f t="shared" si="2"/>
        <v>9.0650406504065035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78737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78737</v>
      </c>
      <c r="O15" s="45">
        <f t="shared" si="2"/>
        <v>128.02764227642277</v>
      </c>
      <c r="P15" s="10"/>
    </row>
    <row r="16" spans="1:133">
      <c r="A16" s="12"/>
      <c r="B16" s="25">
        <v>335.12</v>
      </c>
      <c r="C16" s="20" t="s">
        <v>20</v>
      </c>
      <c r="D16" s="46">
        <v>33564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33564</v>
      </c>
      <c r="O16" s="47">
        <f t="shared" si="2"/>
        <v>54.575609756097563</v>
      </c>
      <c r="P16" s="9"/>
    </row>
    <row r="17" spans="1:16">
      <c r="A17" s="12"/>
      <c r="B17" s="25">
        <v>335.14</v>
      </c>
      <c r="C17" s="20" t="s">
        <v>21</v>
      </c>
      <c r="D17" s="46">
        <v>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989</v>
      </c>
      <c r="O17" s="47">
        <f t="shared" si="2"/>
        <v>1.608130081300813</v>
      </c>
      <c r="P17" s="9"/>
    </row>
    <row r="18" spans="1:16">
      <c r="A18" s="12"/>
      <c r="B18" s="25">
        <v>335.15</v>
      </c>
      <c r="C18" s="20" t="s">
        <v>22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</v>
      </c>
      <c r="O18" s="47">
        <f t="shared" si="2"/>
        <v>7.9674796747967486E-2</v>
      </c>
      <c r="P18" s="9"/>
    </row>
    <row r="19" spans="1:16">
      <c r="A19" s="12"/>
      <c r="B19" s="25">
        <v>335.18</v>
      </c>
      <c r="C19" s="20" t="s">
        <v>23</v>
      </c>
      <c r="D19" s="46">
        <v>43693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43693</v>
      </c>
      <c r="O19" s="47">
        <f t="shared" si="2"/>
        <v>71.045528455284554</v>
      </c>
      <c r="P19" s="9"/>
    </row>
    <row r="20" spans="1:16">
      <c r="A20" s="12"/>
      <c r="B20" s="25">
        <v>338</v>
      </c>
      <c r="C20" s="20" t="s">
        <v>84</v>
      </c>
      <c r="D20" s="46">
        <v>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442</v>
      </c>
      <c r="O20" s="47">
        <f t="shared" si="2"/>
        <v>0.71869918699186996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SUM(D22:D25)</f>
        <v>20202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189326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209528</v>
      </c>
      <c r="O21" s="45">
        <f t="shared" si="2"/>
        <v>340.69593495934959</v>
      </c>
      <c r="P21" s="10"/>
    </row>
    <row r="22" spans="1:16">
      <c r="A22" s="12"/>
      <c r="B22" s="25">
        <v>342.2</v>
      </c>
      <c r="C22" s="20" t="s">
        <v>52</v>
      </c>
      <c r="D22" s="46">
        <v>9771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9771</v>
      </c>
      <c r="O22" s="47">
        <f t="shared" si="2"/>
        <v>15.887804878048781</v>
      </c>
      <c r="P22" s="9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189326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189326</v>
      </c>
      <c r="O23" s="47">
        <f t="shared" si="2"/>
        <v>307.84715447154474</v>
      </c>
      <c r="P23" s="9"/>
    </row>
    <row r="24" spans="1:16">
      <c r="A24" s="12"/>
      <c r="B24" s="25">
        <v>344.9</v>
      </c>
      <c r="C24" s="20" t="s">
        <v>33</v>
      </c>
      <c r="D24" s="46">
        <v>9774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9774</v>
      </c>
      <c r="O24" s="47">
        <f t="shared" si="2"/>
        <v>15.892682926829268</v>
      </c>
      <c r="P24" s="9"/>
    </row>
    <row r="25" spans="1:16">
      <c r="A25" s="12"/>
      <c r="B25" s="25">
        <v>347.9</v>
      </c>
      <c r="C25" s="20" t="s">
        <v>53</v>
      </c>
      <c r="D25" s="46">
        <v>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657</v>
      </c>
      <c r="O25" s="47">
        <f t="shared" si="2"/>
        <v>1.0682926829268293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SUM(D27:D27)</f>
        <v>1319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1319</v>
      </c>
      <c r="O26" s="45">
        <f t="shared" si="2"/>
        <v>2.1447154471544714</v>
      </c>
      <c r="P26" s="10"/>
    </row>
    <row r="27" spans="1:16">
      <c r="A27" s="13"/>
      <c r="B27" s="39">
        <v>351.5</v>
      </c>
      <c r="C27" s="21" t="s">
        <v>35</v>
      </c>
      <c r="D27" s="46">
        <v>1319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1319</v>
      </c>
      <c r="O27" s="47">
        <f t="shared" si="2"/>
        <v>2.1447154471544714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SUM(D29:D34)</f>
        <v>29992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27711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37" si="9">SUM(D28:M28)</f>
        <v>57703</v>
      </c>
      <c r="O28" s="45">
        <f t="shared" si="2"/>
        <v>93.826016260162604</v>
      </c>
      <c r="P28" s="10"/>
    </row>
    <row r="29" spans="1:16">
      <c r="A29" s="12"/>
      <c r="B29" s="25">
        <v>361.1</v>
      </c>
      <c r="C29" s="20" t="s">
        <v>36</v>
      </c>
      <c r="D29" s="46">
        <v>1564</v>
      </c>
      <c r="E29" s="46">
        <v>0</v>
      </c>
      <c r="F29" s="46">
        <v>0</v>
      </c>
      <c r="G29" s="46">
        <v>0</v>
      </c>
      <c r="H29" s="46">
        <v>0</v>
      </c>
      <c r="I29" s="46">
        <v>872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2436</v>
      </c>
      <c r="O29" s="47">
        <f t="shared" si="2"/>
        <v>3.9609756097560975</v>
      </c>
      <c r="P29" s="9"/>
    </row>
    <row r="30" spans="1:16">
      <c r="A30" s="12"/>
      <c r="B30" s="25">
        <v>362</v>
      </c>
      <c r="C30" s="20" t="s">
        <v>37</v>
      </c>
      <c r="D30" s="46">
        <v>15171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15171</v>
      </c>
      <c r="O30" s="47">
        <f t="shared" si="2"/>
        <v>24.668292682926829</v>
      </c>
      <c r="P30" s="9"/>
    </row>
    <row r="31" spans="1:16">
      <c r="A31" s="12"/>
      <c r="B31" s="25">
        <v>363.23</v>
      </c>
      <c r="C31" s="20" t="s">
        <v>85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24300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24300</v>
      </c>
      <c r="O31" s="47">
        <f t="shared" si="2"/>
        <v>39.512195121951223</v>
      </c>
      <c r="P31" s="9"/>
    </row>
    <row r="32" spans="1:16">
      <c r="A32" s="12"/>
      <c r="B32" s="25">
        <v>365</v>
      </c>
      <c r="C32" s="20" t="s">
        <v>67</v>
      </c>
      <c r="D32" s="46">
        <v>2390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2390</v>
      </c>
      <c r="O32" s="47">
        <f t="shared" si="2"/>
        <v>3.8861788617886179</v>
      </c>
      <c r="P32" s="9"/>
    </row>
    <row r="33" spans="1:119">
      <c r="A33" s="12"/>
      <c r="B33" s="25">
        <v>366</v>
      </c>
      <c r="C33" s="20" t="s">
        <v>54</v>
      </c>
      <c r="D33" s="46">
        <v>6234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6234</v>
      </c>
      <c r="O33" s="47">
        <f t="shared" si="2"/>
        <v>10.136585365853659</v>
      </c>
      <c r="P33" s="9"/>
    </row>
    <row r="34" spans="1:119">
      <c r="A34" s="12"/>
      <c r="B34" s="25">
        <v>369.9</v>
      </c>
      <c r="C34" s="20" t="s">
        <v>39</v>
      </c>
      <c r="D34" s="46">
        <v>4633</v>
      </c>
      <c r="E34" s="46">
        <v>0</v>
      </c>
      <c r="F34" s="46">
        <v>0</v>
      </c>
      <c r="G34" s="46">
        <v>0</v>
      </c>
      <c r="H34" s="46">
        <v>0</v>
      </c>
      <c r="I34" s="46">
        <v>2539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7172</v>
      </c>
      <c r="O34" s="47">
        <f t="shared" si="2"/>
        <v>11.661788617886179</v>
      </c>
      <c r="P34" s="9"/>
    </row>
    <row r="35" spans="1:119" ht="15.75">
      <c r="A35" s="29" t="s">
        <v>31</v>
      </c>
      <c r="B35" s="30"/>
      <c r="C35" s="31"/>
      <c r="D35" s="32">
        <f t="shared" ref="D35:M35" si="10">SUM(D36:D36)</f>
        <v>213898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213898</v>
      </c>
      <c r="O35" s="45">
        <f t="shared" si="2"/>
        <v>347.80162601626017</v>
      </c>
      <c r="P35" s="9"/>
    </row>
    <row r="36" spans="1:119" ht="15.75" thickBot="1">
      <c r="A36" s="12"/>
      <c r="B36" s="25">
        <v>384</v>
      </c>
      <c r="C36" s="20" t="s">
        <v>86</v>
      </c>
      <c r="D36" s="46">
        <v>213898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213898</v>
      </c>
      <c r="O36" s="47">
        <f t="shared" si="2"/>
        <v>347.80162601626017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1">SUM(D5,D11,D15,D21,D26,D28,D35)</f>
        <v>519306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217037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9"/>
        <v>736343</v>
      </c>
      <c r="O37" s="38">
        <f t="shared" si="2"/>
        <v>1197.3056910569105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87</v>
      </c>
      <c r="M39" s="48"/>
      <c r="N39" s="48"/>
      <c r="O39" s="43">
        <v>615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 t="shared" ref="D5:N5" si="0">SUM(D6:D10)</f>
        <v>139232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139232</v>
      </c>
      <c r="P5" s="33">
        <f t="shared" ref="P5:P35" si="2">(O5/P$37)</f>
        <v>223.12820512820514</v>
      </c>
      <c r="Q5" s="6"/>
    </row>
    <row r="6" spans="1:134">
      <c r="A6" s="12"/>
      <c r="B6" s="25">
        <v>311</v>
      </c>
      <c r="C6" s="20" t="s">
        <v>2</v>
      </c>
      <c r="D6" s="46">
        <v>64644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64644</v>
      </c>
      <c r="P6" s="47">
        <f t="shared" si="2"/>
        <v>103.59615384615384</v>
      </c>
      <c r="Q6" s="9"/>
    </row>
    <row r="7" spans="1:134">
      <c r="A7" s="12"/>
      <c r="B7" s="25">
        <v>312.41000000000003</v>
      </c>
      <c r="C7" s="20" t="s">
        <v>118</v>
      </c>
      <c r="D7" s="46">
        <v>42276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42276</v>
      </c>
      <c r="P7" s="47">
        <f t="shared" si="2"/>
        <v>67.75</v>
      </c>
      <c r="Q7" s="9"/>
    </row>
    <row r="8" spans="1:134">
      <c r="A8" s="12"/>
      <c r="B8" s="25">
        <v>314.10000000000002</v>
      </c>
      <c r="C8" s="20" t="s">
        <v>11</v>
      </c>
      <c r="D8" s="46">
        <v>24491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24491</v>
      </c>
      <c r="P8" s="47">
        <f t="shared" si="2"/>
        <v>39.248397435897438</v>
      </c>
      <c r="Q8" s="9"/>
    </row>
    <row r="9" spans="1:134">
      <c r="A9" s="12"/>
      <c r="B9" s="25">
        <v>315.10000000000002</v>
      </c>
      <c r="C9" s="20" t="s">
        <v>119</v>
      </c>
      <c r="D9" s="46">
        <v>6762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6762</v>
      </c>
      <c r="P9" s="47">
        <f t="shared" si="2"/>
        <v>10.836538461538462</v>
      </c>
      <c r="Q9" s="9"/>
    </row>
    <row r="10" spans="1:134">
      <c r="A10" s="12"/>
      <c r="B10" s="25">
        <v>316</v>
      </c>
      <c r="C10" s="20" t="s">
        <v>91</v>
      </c>
      <c r="D10" s="46">
        <v>1059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1059</v>
      </c>
      <c r="P10" s="47">
        <f t="shared" si="2"/>
        <v>1.6971153846153846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SUM(D12:D12)</f>
        <v>22871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22871</v>
      </c>
      <c r="P11" s="45">
        <f t="shared" si="2"/>
        <v>36.652243589743591</v>
      </c>
      <c r="Q11" s="10"/>
    </row>
    <row r="12" spans="1:134">
      <c r="A12" s="12"/>
      <c r="B12" s="25">
        <v>323.10000000000002</v>
      </c>
      <c r="C12" s="20" t="s">
        <v>15</v>
      </c>
      <c r="D12" s="46">
        <v>22871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22871</v>
      </c>
      <c r="P12" s="47">
        <f t="shared" si="2"/>
        <v>36.652243589743591</v>
      </c>
      <c r="Q12" s="9"/>
    </row>
    <row r="13" spans="1:134" ht="15.75">
      <c r="A13" s="29" t="s">
        <v>120</v>
      </c>
      <c r="B13" s="30"/>
      <c r="C13" s="31"/>
      <c r="D13" s="32">
        <f t="shared" ref="D13:N13" si="4">SUM(D14:D21)</f>
        <v>340501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340501</v>
      </c>
      <c r="P13" s="45">
        <f t="shared" si="2"/>
        <v>545.67467948717945</v>
      </c>
      <c r="Q13" s="10"/>
    </row>
    <row r="14" spans="1:134">
      <c r="A14" s="12"/>
      <c r="B14" s="25">
        <v>334.5</v>
      </c>
      <c r="C14" s="20" t="s">
        <v>121</v>
      </c>
      <c r="D14" s="46">
        <v>10000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5">SUM(D14:N14)</f>
        <v>10000</v>
      </c>
      <c r="P14" s="47">
        <f t="shared" si="2"/>
        <v>16.025641025641026</v>
      </c>
      <c r="Q14" s="9"/>
    </row>
    <row r="15" spans="1:134">
      <c r="A15" s="12"/>
      <c r="B15" s="25">
        <v>334.9</v>
      </c>
      <c r="C15" s="20" t="s">
        <v>51</v>
      </c>
      <c r="D15" s="46">
        <v>157018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5"/>
        <v>157018</v>
      </c>
      <c r="P15" s="47">
        <f t="shared" si="2"/>
        <v>251.63141025641025</v>
      </c>
      <c r="Q15" s="9"/>
    </row>
    <row r="16" spans="1:134">
      <c r="A16" s="12"/>
      <c r="B16" s="25">
        <v>335.14</v>
      </c>
      <c r="C16" s="20" t="s">
        <v>92</v>
      </c>
      <c r="D16" s="46">
        <v>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973</v>
      </c>
      <c r="P16" s="47">
        <f t="shared" si="2"/>
        <v>1.5592948717948718</v>
      </c>
      <c r="Q16" s="9"/>
    </row>
    <row r="17" spans="1:17">
      <c r="A17" s="12"/>
      <c r="B17" s="25">
        <v>335.15</v>
      </c>
      <c r="C17" s="20" t="s">
        <v>74</v>
      </c>
      <c r="D17" s="46">
        <v>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734</v>
      </c>
      <c r="P17" s="47">
        <f t="shared" si="2"/>
        <v>1.1762820512820513</v>
      </c>
      <c r="Q17" s="9"/>
    </row>
    <row r="18" spans="1:17">
      <c r="A18" s="12"/>
      <c r="B18" s="25">
        <v>335.16</v>
      </c>
      <c r="C18" s="20" t="s">
        <v>122</v>
      </c>
      <c r="D18" s="46">
        <v>66397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66397</v>
      </c>
      <c r="P18" s="47">
        <f t="shared" si="2"/>
        <v>106.40544871794872</v>
      </c>
      <c r="Q18" s="9"/>
    </row>
    <row r="19" spans="1:17">
      <c r="A19" s="12"/>
      <c r="B19" s="25">
        <v>335.18</v>
      </c>
      <c r="C19" s="20" t="s">
        <v>123</v>
      </c>
      <c r="D19" s="46">
        <v>63136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63136</v>
      </c>
      <c r="P19" s="47">
        <f t="shared" si="2"/>
        <v>101.17948717948718</v>
      </c>
      <c r="Q19" s="9"/>
    </row>
    <row r="20" spans="1:17">
      <c r="A20" s="12"/>
      <c r="B20" s="25">
        <v>335.19</v>
      </c>
      <c r="C20" s="20" t="s">
        <v>124</v>
      </c>
      <c r="D20" s="46">
        <v>32550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32550</v>
      </c>
      <c r="P20" s="47">
        <f t="shared" si="2"/>
        <v>52.16346153846154</v>
      </c>
      <c r="Q20" s="9"/>
    </row>
    <row r="21" spans="1:17">
      <c r="A21" s="12"/>
      <c r="B21" s="25">
        <v>335.48</v>
      </c>
      <c r="C21" s="20" t="s">
        <v>99</v>
      </c>
      <c r="D21" s="46">
        <v>9693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5" si="6">SUM(D21:N21)</f>
        <v>9693</v>
      </c>
      <c r="P21" s="47">
        <f t="shared" si="2"/>
        <v>15.533653846153847</v>
      </c>
      <c r="Q21" s="9"/>
    </row>
    <row r="22" spans="1:17" ht="15.75">
      <c r="A22" s="29" t="s">
        <v>29</v>
      </c>
      <c r="B22" s="30"/>
      <c r="C22" s="31"/>
      <c r="D22" s="32">
        <f t="shared" ref="D22:N22" si="7">SUM(D23:D27)</f>
        <v>3223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344772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6"/>
        <v>347995</v>
      </c>
      <c r="P22" s="45">
        <f t="shared" si="2"/>
        <v>557.68429487179492</v>
      </c>
      <c r="Q22" s="10"/>
    </row>
    <row r="23" spans="1:17">
      <c r="A23" s="12"/>
      <c r="B23" s="25">
        <v>341.9</v>
      </c>
      <c r="C23" s="20" t="s">
        <v>125</v>
      </c>
      <c r="D23" s="46">
        <v>1200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1200</v>
      </c>
      <c r="P23" s="47">
        <f t="shared" si="2"/>
        <v>1.9230769230769231</v>
      </c>
      <c r="Q23" s="9"/>
    </row>
    <row r="24" spans="1:17">
      <c r="A24" s="12"/>
      <c r="B24" s="25">
        <v>342.2</v>
      </c>
      <c r="C24" s="20" t="s">
        <v>52</v>
      </c>
      <c r="D24" s="46">
        <v>1694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1694</v>
      </c>
      <c r="P24" s="47">
        <f t="shared" si="2"/>
        <v>2.7147435897435899</v>
      </c>
      <c r="Q24" s="9"/>
    </row>
    <row r="25" spans="1:17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287938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287938</v>
      </c>
      <c r="P25" s="47">
        <f t="shared" si="2"/>
        <v>461.43910256410254</v>
      </c>
      <c r="Q25" s="9"/>
    </row>
    <row r="26" spans="1:17">
      <c r="A26" s="12"/>
      <c r="B26" s="25">
        <v>343.4</v>
      </c>
      <c r="C26" s="20" t="s">
        <v>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56834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56834</v>
      </c>
      <c r="P26" s="47">
        <f t="shared" si="2"/>
        <v>91.080128205128204</v>
      </c>
      <c r="Q26" s="9"/>
    </row>
    <row r="27" spans="1:17">
      <c r="A27" s="12"/>
      <c r="B27" s="25">
        <v>348.54</v>
      </c>
      <c r="C27" s="20" t="s">
        <v>126</v>
      </c>
      <c r="D27" s="46">
        <v>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329</v>
      </c>
      <c r="P27" s="47">
        <f t="shared" si="2"/>
        <v>0.52724358974358976</v>
      </c>
      <c r="Q27" s="9"/>
    </row>
    <row r="28" spans="1:17" ht="15.75">
      <c r="A28" s="29" t="s">
        <v>3</v>
      </c>
      <c r="B28" s="30"/>
      <c r="C28" s="31"/>
      <c r="D28" s="32">
        <f t="shared" ref="D28:N28" si="8">SUM(D29:D32)</f>
        <v>28476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6"/>
        <v>28476</v>
      </c>
      <c r="P28" s="45">
        <f t="shared" si="2"/>
        <v>45.634615384615387</v>
      </c>
      <c r="Q28" s="10"/>
    </row>
    <row r="29" spans="1:17">
      <c r="A29" s="12"/>
      <c r="B29" s="25">
        <v>361.1</v>
      </c>
      <c r="C29" s="20" t="s">
        <v>36</v>
      </c>
      <c r="D29" s="46">
        <v>467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467</v>
      </c>
      <c r="P29" s="47">
        <f t="shared" si="2"/>
        <v>0.7483974358974359</v>
      </c>
      <c r="Q29" s="9"/>
    </row>
    <row r="30" spans="1:17">
      <c r="A30" s="12"/>
      <c r="B30" s="25">
        <v>362</v>
      </c>
      <c r="C30" s="20" t="s">
        <v>37</v>
      </c>
      <c r="D30" s="46">
        <v>18631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18631</v>
      </c>
      <c r="P30" s="47">
        <f t="shared" si="2"/>
        <v>29.857371794871796</v>
      </c>
      <c r="Q30" s="9"/>
    </row>
    <row r="31" spans="1:17">
      <c r="A31" s="12"/>
      <c r="B31" s="25">
        <v>364</v>
      </c>
      <c r="C31" s="20" t="s">
        <v>100</v>
      </c>
      <c r="D31" s="46">
        <v>9234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9234</v>
      </c>
      <c r="P31" s="47">
        <f t="shared" si="2"/>
        <v>14.798076923076923</v>
      </c>
      <c r="Q31" s="9"/>
    </row>
    <row r="32" spans="1:17">
      <c r="A32" s="12"/>
      <c r="B32" s="25">
        <v>369.9</v>
      </c>
      <c r="C32" s="20" t="s">
        <v>39</v>
      </c>
      <c r="D32" s="46">
        <v>144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144</v>
      </c>
      <c r="P32" s="47">
        <f t="shared" si="2"/>
        <v>0.23076923076923078</v>
      </c>
      <c r="Q32" s="9"/>
    </row>
    <row r="33" spans="1:120" ht="15.75">
      <c r="A33" s="29" t="s">
        <v>31</v>
      </c>
      <c r="B33" s="30"/>
      <c r="C33" s="31"/>
      <c r="D33" s="32">
        <f t="shared" ref="D33:N33" si="9">SUM(D34:D34)</f>
        <v>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705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6"/>
        <v>705</v>
      </c>
      <c r="P33" s="45">
        <f t="shared" si="2"/>
        <v>1.1298076923076923</v>
      </c>
      <c r="Q33" s="9"/>
    </row>
    <row r="34" spans="1:120" ht="15.75" thickBot="1">
      <c r="A34" s="12"/>
      <c r="B34" s="25">
        <v>389.1</v>
      </c>
      <c r="C34" s="20" t="s">
        <v>62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705</v>
      </c>
      <c r="P34" s="47">
        <f t="shared" si="2"/>
        <v>1.1298076923076923</v>
      </c>
      <c r="Q34" s="9"/>
    </row>
    <row r="35" spans="1:120" ht="16.5" thickBot="1">
      <c r="A35" s="14" t="s">
        <v>34</v>
      </c>
      <c r="B35" s="23"/>
      <c r="C35" s="22"/>
      <c r="D35" s="15">
        <f>SUM(D5,D11,D13,D22,D28,D33)</f>
        <v>534303</v>
      </c>
      <c r="E35" s="15">
        <f t="shared" ref="E35:N35" si="10">SUM(E5,E11,E13,E22,E28,E33)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345477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6"/>
        <v>879780</v>
      </c>
      <c r="P35" s="38">
        <f t="shared" si="2"/>
        <v>1409.9038461538462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127</v>
      </c>
      <c r="N37" s="48"/>
      <c r="O37" s="48"/>
      <c r="P37" s="43">
        <v>624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SUM(D6:D6)</f>
        <v>61077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61077</v>
      </c>
      <c r="O5" s="33">
        <f t="shared" ref="O5:O24" si="2">(N5/O$26)</f>
        <v>103.52033898305085</v>
      </c>
      <c r="P5" s="6"/>
    </row>
    <row r="6" spans="1:133">
      <c r="A6" s="12"/>
      <c r="B6" s="25">
        <v>311</v>
      </c>
      <c r="C6" s="20" t="s">
        <v>2</v>
      </c>
      <c r="D6" s="46">
        <v>61077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61077</v>
      </c>
      <c r="O6" s="47">
        <f t="shared" si="2"/>
        <v>103.52033898305085</v>
      </c>
      <c r="P6" s="9"/>
    </row>
    <row r="7" spans="1:133" ht="15.75">
      <c r="A7" s="29" t="s">
        <v>14</v>
      </c>
      <c r="B7" s="30"/>
      <c r="C7" s="31"/>
      <c r="D7" s="32">
        <f t="shared" ref="D7:M7" si="3">SUM(D8:D9)</f>
        <v>59946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59946</v>
      </c>
      <c r="O7" s="45">
        <f t="shared" si="2"/>
        <v>101.60338983050848</v>
      </c>
      <c r="P7" s="10"/>
    </row>
    <row r="8" spans="1:133">
      <c r="A8" s="12"/>
      <c r="B8" s="25">
        <v>323.10000000000002</v>
      </c>
      <c r="C8" s="20" t="s">
        <v>15</v>
      </c>
      <c r="D8" s="46">
        <v>52709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52709</v>
      </c>
      <c r="O8" s="47">
        <f t="shared" si="2"/>
        <v>89.337288135593226</v>
      </c>
      <c r="P8" s="9"/>
    </row>
    <row r="9" spans="1:133">
      <c r="A9" s="12"/>
      <c r="B9" s="25">
        <v>323.2</v>
      </c>
      <c r="C9" s="20" t="s">
        <v>108</v>
      </c>
      <c r="D9" s="46">
        <v>7237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7237</v>
      </c>
      <c r="O9" s="47">
        <f t="shared" si="2"/>
        <v>12.266101694915255</v>
      </c>
      <c r="P9" s="9"/>
    </row>
    <row r="10" spans="1:133" ht="15.75">
      <c r="A10" s="29" t="s">
        <v>18</v>
      </c>
      <c r="B10" s="30"/>
      <c r="C10" s="31"/>
      <c r="D10" s="32">
        <f t="shared" ref="D10:M10" si="4">SUM(D11:D14)</f>
        <v>153845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130844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284689</v>
      </c>
      <c r="O10" s="45">
        <f t="shared" si="2"/>
        <v>482.52372881355933</v>
      </c>
      <c r="P10" s="10"/>
    </row>
    <row r="11" spans="1:133">
      <c r="A11" s="12"/>
      <c r="B11" s="25">
        <v>334.35</v>
      </c>
      <c r="C11" s="20" t="s">
        <v>109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130844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130844</v>
      </c>
      <c r="O11" s="47">
        <f t="shared" si="2"/>
        <v>221.76949152542372</v>
      </c>
      <c r="P11" s="9"/>
    </row>
    <row r="12" spans="1:133">
      <c r="A12" s="12"/>
      <c r="B12" s="25">
        <v>335.15</v>
      </c>
      <c r="C12" s="20" t="s">
        <v>74</v>
      </c>
      <c r="D12" s="46">
        <v>783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783</v>
      </c>
      <c r="O12" s="47">
        <f t="shared" si="2"/>
        <v>1.3271186440677967</v>
      </c>
      <c r="P12" s="9"/>
    </row>
    <row r="13" spans="1:133">
      <c r="A13" s="12"/>
      <c r="B13" s="25">
        <v>335.18</v>
      </c>
      <c r="C13" s="20" t="s">
        <v>75</v>
      </c>
      <c r="D13" s="46">
        <v>59706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59706</v>
      </c>
      <c r="O13" s="47">
        <f t="shared" si="2"/>
        <v>101.19661016949152</v>
      </c>
      <c r="P13" s="9"/>
    </row>
    <row r="14" spans="1:133">
      <c r="A14" s="12"/>
      <c r="B14" s="25">
        <v>335.9</v>
      </c>
      <c r="C14" s="20" t="s">
        <v>24</v>
      </c>
      <c r="D14" s="46">
        <v>93356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93356</v>
      </c>
      <c r="O14" s="47">
        <f t="shared" si="2"/>
        <v>158.23050847457628</v>
      </c>
      <c r="P14" s="9"/>
    </row>
    <row r="15" spans="1:133" ht="15.75">
      <c r="A15" s="29" t="s">
        <v>29</v>
      </c>
      <c r="B15" s="30"/>
      <c r="C15" s="31"/>
      <c r="D15" s="32">
        <f t="shared" ref="D15:M15" si="5">SUM(D16:D19)</f>
        <v>60616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337600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398216</v>
      </c>
      <c r="O15" s="45">
        <f t="shared" si="2"/>
        <v>674.94237288135594</v>
      </c>
      <c r="P15" s="10"/>
    </row>
    <row r="16" spans="1:133">
      <c r="A16" s="12"/>
      <c r="B16" s="25">
        <v>342.2</v>
      </c>
      <c r="C16" s="20" t="s">
        <v>52</v>
      </c>
      <c r="D16" s="46">
        <v>2871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2871</v>
      </c>
      <c r="O16" s="47">
        <f t="shared" si="2"/>
        <v>4.8661016949152538</v>
      </c>
      <c r="P16" s="9"/>
    </row>
    <row r="17" spans="1:119">
      <c r="A17" s="12"/>
      <c r="B17" s="25">
        <v>343.2</v>
      </c>
      <c r="C17" s="20" t="s">
        <v>110</v>
      </c>
      <c r="D17" s="46">
        <v>57369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57369</v>
      </c>
      <c r="O17" s="47">
        <f t="shared" si="2"/>
        <v>97.235593220338984</v>
      </c>
      <c r="P17" s="9"/>
    </row>
    <row r="18" spans="1:119">
      <c r="A18" s="12"/>
      <c r="B18" s="25">
        <v>343.3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337600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337600</v>
      </c>
      <c r="O18" s="47">
        <f t="shared" si="2"/>
        <v>572.20338983050851</v>
      </c>
      <c r="P18" s="9"/>
    </row>
    <row r="19" spans="1:119">
      <c r="A19" s="12"/>
      <c r="B19" s="25">
        <v>348.51</v>
      </c>
      <c r="C19" s="20" t="s">
        <v>111</v>
      </c>
      <c r="D19" s="46">
        <v>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376</v>
      </c>
      <c r="O19" s="47">
        <f t="shared" si="2"/>
        <v>0.63728813559322028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SUM(D21:D23)</f>
        <v>27556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2962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30518</v>
      </c>
      <c r="O20" s="45">
        <f t="shared" si="2"/>
        <v>51.72542372881356</v>
      </c>
      <c r="P20" s="10"/>
    </row>
    <row r="21" spans="1:119">
      <c r="A21" s="12"/>
      <c r="B21" s="25">
        <v>361.1</v>
      </c>
      <c r="C21" s="20" t="s">
        <v>36</v>
      </c>
      <c r="D21" s="46">
        <v>2390</v>
      </c>
      <c r="E21" s="46">
        <v>0</v>
      </c>
      <c r="F21" s="46">
        <v>0</v>
      </c>
      <c r="G21" s="46">
        <v>0</v>
      </c>
      <c r="H21" s="46">
        <v>0</v>
      </c>
      <c r="I21" s="46">
        <v>2962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5352</v>
      </c>
      <c r="O21" s="47">
        <f t="shared" si="2"/>
        <v>9.0711864406779661</v>
      </c>
      <c r="P21" s="9"/>
    </row>
    <row r="22" spans="1:119">
      <c r="A22" s="12"/>
      <c r="B22" s="25">
        <v>362</v>
      </c>
      <c r="C22" s="20" t="s">
        <v>37</v>
      </c>
      <c r="D22" s="46">
        <v>21233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21233</v>
      </c>
      <c r="O22" s="47">
        <f t="shared" si="2"/>
        <v>35.988135593220342</v>
      </c>
      <c r="P22" s="9"/>
    </row>
    <row r="23" spans="1:119" ht="15.75" thickBot="1">
      <c r="A23" s="12"/>
      <c r="B23" s="25">
        <v>369.9</v>
      </c>
      <c r="C23" s="20" t="s">
        <v>39</v>
      </c>
      <c r="D23" s="46">
        <v>3933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3933</v>
      </c>
      <c r="O23" s="47">
        <f t="shared" si="2"/>
        <v>6.6661016949152545</v>
      </c>
      <c r="P23" s="9"/>
    </row>
    <row r="24" spans="1:119" ht="16.5" thickBot="1">
      <c r="A24" s="14" t="s">
        <v>34</v>
      </c>
      <c r="B24" s="23"/>
      <c r="C24" s="22"/>
      <c r="D24" s="15">
        <f>SUM(D5,D7,D10,D15,D20)</f>
        <v>363040</v>
      </c>
      <c r="E24" s="15">
        <f t="shared" ref="E24:M24" si="7">SUM(E5,E7,E10,E15,E20)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471406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834446</v>
      </c>
      <c r="O24" s="38">
        <f t="shared" si="2"/>
        <v>1414.3152542372882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112</v>
      </c>
      <c r="M26" s="48"/>
      <c r="N26" s="48"/>
      <c r="O26" s="43">
        <v>590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169085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169085</v>
      </c>
      <c r="O5" s="33">
        <f t="shared" ref="O5:O34" si="2">(N5/O$36)</f>
        <v>292.53460207612454</v>
      </c>
      <c r="P5" s="6"/>
    </row>
    <row r="6" spans="1:133">
      <c r="A6" s="12"/>
      <c r="B6" s="25">
        <v>311</v>
      </c>
      <c r="C6" s="20" t="s">
        <v>2</v>
      </c>
      <c r="D6" s="46">
        <v>59367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59367</v>
      </c>
      <c r="O6" s="47">
        <f t="shared" si="2"/>
        <v>102.71107266435986</v>
      </c>
      <c r="P6" s="9"/>
    </row>
    <row r="7" spans="1:133">
      <c r="A7" s="12"/>
      <c r="B7" s="25">
        <v>312.10000000000002</v>
      </c>
      <c r="C7" s="20" t="s">
        <v>105</v>
      </c>
      <c r="D7" s="46">
        <v>33921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33921</v>
      </c>
      <c r="O7" s="47">
        <f t="shared" si="2"/>
        <v>58.686851211072664</v>
      </c>
      <c r="P7" s="9"/>
    </row>
    <row r="8" spans="1:133">
      <c r="A8" s="12"/>
      <c r="B8" s="25">
        <v>312.41000000000003</v>
      </c>
      <c r="C8" s="20" t="s">
        <v>10</v>
      </c>
      <c r="D8" s="46">
        <v>41031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41031</v>
      </c>
      <c r="O8" s="47">
        <f t="shared" si="2"/>
        <v>70.987889273356402</v>
      </c>
      <c r="P8" s="9"/>
    </row>
    <row r="9" spans="1:133">
      <c r="A9" s="12"/>
      <c r="B9" s="25">
        <v>314.10000000000002</v>
      </c>
      <c r="C9" s="20" t="s">
        <v>11</v>
      </c>
      <c r="D9" s="46">
        <v>27478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27478</v>
      </c>
      <c r="O9" s="47">
        <f t="shared" si="2"/>
        <v>47.539792387543251</v>
      </c>
      <c r="P9" s="9"/>
    </row>
    <row r="10" spans="1:133">
      <c r="A10" s="12"/>
      <c r="B10" s="25">
        <v>315</v>
      </c>
      <c r="C10" s="20" t="s">
        <v>72</v>
      </c>
      <c r="D10" s="46">
        <v>6277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6277</v>
      </c>
      <c r="O10" s="47">
        <f t="shared" si="2"/>
        <v>10.859861591695502</v>
      </c>
      <c r="P10" s="9"/>
    </row>
    <row r="11" spans="1:133">
      <c r="A11" s="12"/>
      <c r="B11" s="25">
        <v>316</v>
      </c>
      <c r="C11" s="20" t="s">
        <v>91</v>
      </c>
      <c r="D11" s="46">
        <v>1011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1011</v>
      </c>
      <c r="O11" s="47">
        <f t="shared" si="2"/>
        <v>1.7491349480968859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25874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6700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32574</v>
      </c>
      <c r="O12" s="45">
        <f t="shared" si="2"/>
        <v>56.356401384083043</v>
      </c>
      <c r="P12" s="10"/>
    </row>
    <row r="13" spans="1:133">
      <c r="A13" s="12"/>
      <c r="B13" s="25">
        <v>323.10000000000002</v>
      </c>
      <c r="C13" s="20" t="s">
        <v>15</v>
      </c>
      <c r="D13" s="46">
        <v>23623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23623</v>
      </c>
      <c r="O13" s="47">
        <f t="shared" si="2"/>
        <v>40.870242214532873</v>
      </c>
      <c r="P13" s="9"/>
    </row>
    <row r="14" spans="1:133">
      <c r="A14" s="12"/>
      <c r="B14" s="25">
        <v>324.11</v>
      </c>
      <c r="C14" s="20" t="s">
        <v>97</v>
      </c>
      <c r="D14" s="46">
        <v>2251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2251</v>
      </c>
      <c r="O14" s="47">
        <f t="shared" si="2"/>
        <v>3.894463667820069</v>
      </c>
      <c r="P14" s="9"/>
    </row>
    <row r="15" spans="1:133">
      <c r="A15" s="12"/>
      <c r="B15" s="25">
        <v>324.70999999999998</v>
      </c>
      <c r="C15" s="20" t="s">
        <v>98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6700</v>
      </c>
      <c r="O15" s="47">
        <f t="shared" si="2"/>
        <v>11.591695501730104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152892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152892</v>
      </c>
      <c r="O16" s="45">
        <f t="shared" si="2"/>
        <v>264.51903114186854</v>
      </c>
      <c r="P16" s="10"/>
    </row>
    <row r="17" spans="1:16">
      <c r="A17" s="12"/>
      <c r="B17" s="25">
        <v>334.7</v>
      </c>
      <c r="C17" s="20" t="s">
        <v>59</v>
      </c>
      <c r="D17" s="46">
        <v>49969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49969</v>
      </c>
      <c r="O17" s="47">
        <f t="shared" si="2"/>
        <v>86.451557093425606</v>
      </c>
      <c r="P17" s="9"/>
    </row>
    <row r="18" spans="1:16">
      <c r="A18" s="12"/>
      <c r="B18" s="25">
        <v>335.12</v>
      </c>
      <c r="C18" s="20" t="s">
        <v>73</v>
      </c>
      <c r="D18" s="46">
        <v>34702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34702</v>
      </c>
      <c r="O18" s="47">
        <f t="shared" si="2"/>
        <v>60.038062283737027</v>
      </c>
      <c r="P18" s="9"/>
    </row>
    <row r="19" spans="1:16">
      <c r="A19" s="12"/>
      <c r="B19" s="25">
        <v>335.14</v>
      </c>
      <c r="C19" s="20" t="s">
        <v>92</v>
      </c>
      <c r="D19" s="46">
        <v>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545</v>
      </c>
      <c r="O19" s="47">
        <f t="shared" si="2"/>
        <v>0.94290657439446368</v>
      </c>
      <c r="P19" s="9"/>
    </row>
    <row r="20" spans="1:16">
      <c r="A20" s="12"/>
      <c r="B20" s="25">
        <v>335.15</v>
      </c>
      <c r="C20" s="20" t="s">
        <v>74</v>
      </c>
      <c r="D20" s="46">
        <v>624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624</v>
      </c>
      <c r="O20" s="47">
        <f t="shared" si="2"/>
        <v>1.0795847750865053</v>
      </c>
      <c r="P20" s="9"/>
    </row>
    <row r="21" spans="1:16">
      <c r="A21" s="12"/>
      <c r="B21" s="25">
        <v>335.18</v>
      </c>
      <c r="C21" s="20" t="s">
        <v>75</v>
      </c>
      <c r="D21" s="46">
        <v>57359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57359</v>
      </c>
      <c r="O21" s="47">
        <f t="shared" si="2"/>
        <v>99.237024221453282</v>
      </c>
      <c r="P21" s="9"/>
    </row>
    <row r="22" spans="1:16">
      <c r="A22" s="12"/>
      <c r="B22" s="25">
        <v>335.49</v>
      </c>
      <c r="C22" s="20" t="s">
        <v>99</v>
      </c>
      <c r="D22" s="46">
        <v>9693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9693</v>
      </c>
      <c r="O22" s="47">
        <f t="shared" si="2"/>
        <v>16.769896193771626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SUM(D24:D25)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309459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4" si="7">SUM(D23:M23)</f>
        <v>309459</v>
      </c>
      <c r="O23" s="45">
        <f t="shared" si="2"/>
        <v>535.39619377162626</v>
      </c>
      <c r="P23" s="10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258756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258756</v>
      </c>
      <c r="O24" s="47">
        <f t="shared" si="2"/>
        <v>447.67474048442909</v>
      </c>
      <c r="P24" s="9"/>
    </row>
    <row r="25" spans="1:16">
      <c r="A25" s="12"/>
      <c r="B25" s="25">
        <v>343.4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50703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50703</v>
      </c>
      <c r="O25" s="47">
        <f t="shared" si="2"/>
        <v>87.721453287197235</v>
      </c>
      <c r="P25" s="9"/>
    </row>
    <row r="26" spans="1:16" ht="15.75">
      <c r="A26" s="29" t="s">
        <v>30</v>
      </c>
      <c r="B26" s="30"/>
      <c r="C26" s="31"/>
      <c r="D26" s="32">
        <f t="shared" ref="D26:M26" si="8">SUM(D27:D27)</f>
        <v>319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319</v>
      </c>
      <c r="O26" s="45">
        <f t="shared" si="2"/>
        <v>0.55190311418685123</v>
      </c>
      <c r="P26" s="10"/>
    </row>
    <row r="27" spans="1:16">
      <c r="A27" s="13"/>
      <c r="B27" s="39">
        <v>351.5</v>
      </c>
      <c r="C27" s="21" t="s">
        <v>35</v>
      </c>
      <c r="D27" s="46">
        <v>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319</v>
      </c>
      <c r="O27" s="47">
        <f t="shared" si="2"/>
        <v>0.55190311418685123</v>
      </c>
      <c r="P27" s="9"/>
    </row>
    <row r="28" spans="1:16" ht="15.75">
      <c r="A28" s="29" t="s">
        <v>3</v>
      </c>
      <c r="B28" s="30"/>
      <c r="C28" s="31"/>
      <c r="D28" s="32">
        <f t="shared" ref="D28:M28" si="9">SUM(D29:D31)</f>
        <v>24987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24987</v>
      </c>
      <c r="O28" s="45">
        <f t="shared" si="2"/>
        <v>43.230103806228371</v>
      </c>
      <c r="P28" s="10"/>
    </row>
    <row r="29" spans="1:16">
      <c r="A29" s="12"/>
      <c r="B29" s="25">
        <v>361.1</v>
      </c>
      <c r="C29" s="20" t="s">
        <v>36</v>
      </c>
      <c r="D29" s="46">
        <v>2436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2436</v>
      </c>
      <c r="O29" s="47">
        <f t="shared" si="2"/>
        <v>4.2145328719723185</v>
      </c>
      <c r="P29" s="9"/>
    </row>
    <row r="30" spans="1:16">
      <c r="A30" s="12"/>
      <c r="B30" s="25">
        <v>362</v>
      </c>
      <c r="C30" s="20" t="s">
        <v>37</v>
      </c>
      <c r="D30" s="46">
        <v>19915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19915</v>
      </c>
      <c r="O30" s="47">
        <f t="shared" si="2"/>
        <v>34.455017301038062</v>
      </c>
      <c r="P30" s="9"/>
    </row>
    <row r="31" spans="1:16">
      <c r="A31" s="12"/>
      <c r="B31" s="25">
        <v>369.9</v>
      </c>
      <c r="C31" s="20" t="s">
        <v>39</v>
      </c>
      <c r="D31" s="46">
        <v>2636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2636</v>
      </c>
      <c r="O31" s="47">
        <f t="shared" si="2"/>
        <v>4.5605536332179932</v>
      </c>
      <c r="P31" s="9"/>
    </row>
    <row r="32" spans="1:16" ht="15.75">
      <c r="A32" s="29" t="s">
        <v>31</v>
      </c>
      <c r="B32" s="30"/>
      <c r="C32" s="31"/>
      <c r="D32" s="32">
        <f t="shared" ref="D32:M32" si="10">SUM(D33:D33)</f>
        <v>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3845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3845</v>
      </c>
      <c r="O32" s="45">
        <f t="shared" si="2"/>
        <v>6.6522491349480966</v>
      </c>
      <c r="P32" s="9"/>
    </row>
    <row r="33" spans="1:119" ht="15.75" thickBot="1">
      <c r="A33" s="12"/>
      <c r="B33" s="25">
        <v>389.1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3845</v>
      </c>
      <c r="O33" s="47">
        <f t="shared" si="2"/>
        <v>6.6522491349480966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11">SUM(D5,D12,D16,D23,D26,D28,D32)</f>
        <v>373157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320004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693161</v>
      </c>
      <c r="O34" s="38">
        <f t="shared" si="2"/>
        <v>1199.2404844290656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106</v>
      </c>
      <c r="M36" s="48"/>
      <c r="N36" s="48"/>
      <c r="O36" s="43">
        <v>578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131149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131149</v>
      </c>
      <c r="O5" s="33">
        <f t="shared" ref="O5:O34" si="2">(N5/O$36)</f>
        <v>238.01996370235935</v>
      </c>
      <c r="P5" s="6"/>
    </row>
    <row r="6" spans="1:133">
      <c r="A6" s="12"/>
      <c r="B6" s="25">
        <v>311</v>
      </c>
      <c r="C6" s="20" t="s">
        <v>2</v>
      </c>
      <c r="D6" s="46">
        <v>56303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56303</v>
      </c>
      <c r="O6" s="47">
        <f t="shared" si="2"/>
        <v>102.18330308529946</v>
      </c>
      <c r="P6" s="9"/>
    </row>
    <row r="7" spans="1:133">
      <c r="A7" s="12"/>
      <c r="B7" s="25">
        <v>312.41000000000003</v>
      </c>
      <c r="C7" s="20" t="s">
        <v>10</v>
      </c>
      <c r="D7" s="46">
        <v>40978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40978</v>
      </c>
      <c r="O7" s="47">
        <f t="shared" si="2"/>
        <v>74.370235934664251</v>
      </c>
      <c r="P7" s="9"/>
    </row>
    <row r="8" spans="1:133">
      <c r="A8" s="12"/>
      <c r="B8" s="25">
        <v>314.10000000000002</v>
      </c>
      <c r="C8" s="20" t="s">
        <v>11</v>
      </c>
      <c r="D8" s="46">
        <v>26790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26790</v>
      </c>
      <c r="O8" s="47">
        <f t="shared" si="2"/>
        <v>48.620689655172413</v>
      </c>
      <c r="P8" s="9"/>
    </row>
    <row r="9" spans="1:133">
      <c r="A9" s="12"/>
      <c r="B9" s="25">
        <v>315</v>
      </c>
      <c r="C9" s="20" t="s">
        <v>72</v>
      </c>
      <c r="D9" s="46">
        <v>5953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5953</v>
      </c>
      <c r="O9" s="47">
        <f t="shared" si="2"/>
        <v>10.80399274047187</v>
      </c>
      <c r="P9" s="9"/>
    </row>
    <row r="10" spans="1:133">
      <c r="A10" s="12"/>
      <c r="B10" s="25">
        <v>316</v>
      </c>
      <c r="C10" s="20" t="s">
        <v>91</v>
      </c>
      <c r="D10" s="46">
        <v>1125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1125</v>
      </c>
      <c r="O10" s="47">
        <f t="shared" si="2"/>
        <v>2.041742286751361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20789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7129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27918</v>
      </c>
      <c r="O11" s="45">
        <f t="shared" si="2"/>
        <v>50.667876588021777</v>
      </c>
      <c r="P11" s="10"/>
    </row>
    <row r="12" spans="1:133">
      <c r="A12" s="12"/>
      <c r="B12" s="25">
        <v>323.10000000000002</v>
      </c>
      <c r="C12" s="20" t="s">
        <v>15</v>
      </c>
      <c r="D12" s="46">
        <v>20364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20364</v>
      </c>
      <c r="O12" s="47">
        <f t="shared" si="2"/>
        <v>36.958257713248642</v>
      </c>
      <c r="P12" s="9"/>
    </row>
    <row r="13" spans="1:133">
      <c r="A13" s="12"/>
      <c r="B13" s="25">
        <v>324.11</v>
      </c>
      <c r="C13" s="20" t="s">
        <v>97</v>
      </c>
      <c r="D13" s="46">
        <v>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425</v>
      </c>
      <c r="O13" s="47">
        <f t="shared" si="2"/>
        <v>0.77132486388384758</v>
      </c>
      <c r="P13" s="9"/>
    </row>
    <row r="14" spans="1:133">
      <c r="A14" s="12"/>
      <c r="B14" s="25">
        <v>324.70999999999998</v>
      </c>
      <c r="C14" s="20" t="s">
        <v>98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7129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7129</v>
      </c>
      <c r="O14" s="47">
        <f t="shared" si="2"/>
        <v>12.938294010889292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109929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109929</v>
      </c>
      <c r="O15" s="45">
        <f t="shared" si="2"/>
        <v>199.508166969147</v>
      </c>
      <c r="P15" s="10"/>
    </row>
    <row r="16" spans="1:133">
      <c r="A16" s="12"/>
      <c r="B16" s="25">
        <v>334.2</v>
      </c>
      <c r="C16" s="20" t="s">
        <v>66</v>
      </c>
      <c r="D16" s="46">
        <v>7101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7101</v>
      </c>
      <c r="O16" s="47">
        <f t="shared" si="2"/>
        <v>12.887477313974591</v>
      </c>
      <c r="P16" s="9"/>
    </row>
    <row r="17" spans="1:16">
      <c r="A17" s="12"/>
      <c r="B17" s="25">
        <v>334.31</v>
      </c>
      <c r="C17" s="20" t="s">
        <v>58</v>
      </c>
      <c r="D17" s="46">
        <v>3685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3685</v>
      </c>
      <c r="O17" s="47">
        <f t="shared" si="2"/>
        <v>6.6878402903811249</v>
      </c>
      <c r="P17" s="9"/>
    </row>
    <row r="18" spans="1:16">
      <c r="A18" s="12"/>
      <c r="B18" s="25">
        <v>335.12</v>
      </c>
      <c r="C18" s="20" t="s">
        <v>73</v>
      </c>
      <c r="D18" s="46">
        <v>34386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34386</v>
      </c>
      <c r="O18" s="47">
        <f t="shared" si="2"/>
        <v>62.406533575317603</v>
      </c>
      <c r="P18" s="9"/>
    </row>
    <row r="19" spans="1:16">
      <c r="A19" s="12"/>
      <c r="B19" s="25">
        <v>335.14</v>
      </c>
      <c r="C19" s="20" t="s">
        <v>92</v>
      </c>
      <c r="D19" s="46">
        <v>1076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</v>
      </c>
      <c r="O19" s="47">
        <f t="shared" si="2"/>
        <v>1.9528130671506352</v>
      </c>
      <c r="P19" s="9"/>
    </row>
    <row r="20" spans="1:16">
      <c r="A20" s="12"/>
      <c r="B20" s="25">
        <v>335.15</v>
      </c>
      <c r="C20" s="20" t="s">
        <v>74</v>
      </c>
      <c r="D20" s="46">
        <v>624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624</v>
      </c>
      <c r="O20" s="47">
        <f t="shared" si="2"/>
        <v>1.1324863883847549</v>
      </c>
      <c r="P20" s="9"/>
    </row>
    <row r="21" spans="1:16">
      <c r="A21" s="12"/>
      <c r="B21" s="25">
        <v>335.18</v>
      </c>
      <c r="C21" s="20" t="s">
        <v>75</v>
      </c>
      <c r="D21" s="46">
        <v>53364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53364</v>
      </c>
      <c r="O21" s="47">
        <f t="shared" si="2"/>
        <v>96.849364791288565</v>
      </c>
      <c r="P21" s="9"/>
    </row>
    <row r="22" spans="1:16">
      <c r="A22" s="12"/>
      <c r="B22" s="25">
        <v>335.49</v>
      </c>
      <c r="C22" s="20" t="s">
        <v>99</v>
      </c>
      <c r="D22" s="46">
        <v>9693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9693</v>
      </c>
      <c r="O22" s="47">
        <f t="shared" si="2"/>
        <v>17.591651542649728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SUM(D24:D25)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282863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282863</v>
      </c>
      <c r="O23" s="45">
        <f t="shared" si="2"/>
        <v>513.36297640653356</v>
      </c>
      <c r="P23" s="10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239732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239732</v>
      </c>
      <c r="O24" s="47">
        <f t="shared" si="2"/>
        <v>435.08529945553539</v>
      </c>
      <c r="P24" s="9"/>
    </row>
    <row r="25" spans="1:16">
      <c r="A25" s="12"/>
      <c r="B25" s="25">
        <v>343.4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43131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43131</v>
      </c>
      <c r="O25" s="47">
        <f t="shared" si="2"/>
        <v>78.277676950998185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324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324</v>
      </c>
      <c r="O26" s="45">
        <f t="shared" si="2"/>
        <v>0.58802177858439197</v>
      </c>
      <c r="P26" s="10"/>
    </row>
    <row r="27" spans="1:16">
      <c r="A27" s="13"/>
      <c r="B27" s="39">
        <v>351.5</v>
      </c>
      <c r="C27" s="21" t="s">
        <v>35</v>
      </c>
      <c r="D27" s="46">
        <v>324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324</v>
      </c>
      <c r="O27" s="47">
        <f t="shared" si="2"/>
        <v>0.58802177858439197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SUM(D29:D31)</f>
        <v>23323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23323</v>
      </c>
      <c r="O28" s="45">
        <f t="shared" si="2"/>
        <v>42.328493647912886</v>
      </c>
      <c r="P28" s="10"/>
    </row>
    <row r="29" spans="1:16">
      <c r="A29" s="12"/>
      <c r="B29" s="25">
        <v>361.1</v>
      </c>
      <c r="C29" s="20" t="s">
        <v>36</v>
      </c>
      <c r="D29" s="46">
        <v>2348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2348</v>
      </c>
      <c r="O29" s="47">
        <f t="shared" si="2"/>
        <v>4.2613430127041738</v>
      </c>
      <c r="P29" s="9"/>
    </row>
    <row r="30" spans="1:16">
      <c r="A30" s="12"/>
      <c r="B30" s="25">
        <v>362</v>
      </c>
      <c r="C30" s="20" t="s">
        <v>37</v>
      </c>
      <c r="D30" s="46">
        <v>19878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19878</v>
      </c>
      <c r="O30" s="47">
        <f t="shared" si="2"/>
        <v>36.076225045372048</v>
      </c>
      <c r="P30" s="9"/>
    </row>
    <row r="31" spans="1:16">
      <c r="A31" s="12"/>
      <c r="B31" s="25">
        <v>369.9</v>
      </c>
      <c r="C31" s="20" t="s">
        <v>39</v>
      </c>
      <c r="D31" s="46">
        <v>1097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1097</v>
      </c>
      <c r="O31" s="47">
        <f t="shared" si="2"/>
        <v>1.9909255898366607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2455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2455</v>
      </c>
      <c r="O32" s="45">
        <f t="shared" si="2"/>
        <v>4.4555353901996373</v>
      </c>
      <c r="P32" s="9"/>
    </row>
    <row r="33" spans="1:119" ht="15.75" thickBot="1">
      <c r="A33" s="12"/>
      <c r="B33" s="25">
        <v>389.1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2455</v>
      </c>
      <c r="O33" s="47">
        <f t="shared" si="2"/>
        <v>4.4555353901996373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9">SUM(D5,D11,D15,D23,D26,D28,D32)</f>
        <v>285514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292447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577961</v>
      </c>
      <c r="O34" s="38">
        <f t="shared" si="2"/>
        <v>1048.9310344827586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551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126785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126785</v>
      </c>
      <c r="O5" s="33">
        <f t="shared" ref="O5:O34" si="2">(N5/O$36)</f>
        <v>230.09981851179674</v>
      </c>
      <c r="P5" s="6"/>
    </row>
    <row r="6" spans="1:133">
      <c r="A6" s="12"/>
      <c r="B6" s="25">
        <v>311</v>
      </c>
      <c r="C6" s="20" t="s">
        <v>2</v>
      </c>
      <c r="D6" s="46">
        <v>59152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59152</v>
      </c>
      <c r="O6" s="47">
        <f t="shared" si="2"/>
        <v>107.35390199637024</v>
      </c>
      <c r="P6" s="9"/>
    </row>
    <row r="7" spans="1:133">
      <c r="A7" s="12"/>
      <c r="B7" s="25">
        <v>312.41000000000003</v>
      </c>
      <c r="C7" s="20" t="s">
        <v>10</v>
      </c>
      <c r="D7" s="46">
        <v>38744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38744</v>
      </c>
      <c r="O7" s="47">
        <f t="shared" si="2"/>
        <v>70.315789473684205</v>
      </c>
      <c r="P7" s="9"/>
    </row>
    <row r="8" spans="1:133">
      <c r="A8" s="12"/>
      <c r="B8" s="25">
        <v>314.10000000000002</v>
      </c>
      <c r="C8" s="20" t="s">
        <v>11</v>
      </c>
      <c r="D8" s="46">
        <v>22860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22860</v>
      </c>
      <c r="O8" s="47">
        <f t="shared" si="2"/>
        <v>41.488203266787657</v>
      </c>
      <c r="P8" s="9"/>
    </row>
    <row r="9" spans="1:133">
      <c r="A9" s="12"/>
      <c r="B9" s="25">
        <v>315</v>
      </c>
      <c r="C9" s="20" t="s">
        <v>72</v>
      </c>
      <c r="D9" s="46">
        <v>4957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4957</v>
      </c>
      <c r="O9" s="47">
        <f t="shared" si="2"/>
        <v>8.9963702359346644</v>
      </c>
      <c r="P9" s="9"/>
    </row>
    <row r="10" spans="1:133">
      <c r="A10" s="12"/>
      <c r="B10" s="25">
        <v>316</v>
      </c>
      <c r="C10" s="20" t="s">
        <v>91</v>
      </c>
      <c r="D10" s="46">
        <v>1072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1072</v>
      </c>
      <c r="O10" s="47">
        <f t="shared" si="2"/>
        <v>1.9455535390199636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18417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6600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25017</v>
      </c>
      <c r="O11" s="45">
        <f t="shared" si="2"/>
        <v>45.402903811252266</v>
      </c>
      <c r="P11" s="10"/>
    </row>
    <row r="12" spans="1:133">
      <c r="A12" s="12"/>
      <c r="B12" s="25">
        <v>323.10000000000002</v>
      </c>
      <c r="C12" s="20" t="s">
        <v>15</v>
      </c>
      <c r="D12" s="46">
        <v>17842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17842</v>
      </c>
      <c r="O12" s="47">
        <f t="shared" si="2"/>
        <v>32.381125226860256</v>
      </c>
      <c r="P12" s="9"/>
    </row>
    <row r="13" spans="1:133">
      <c r="A13" s="12"/>
      <c r="B13" s="25">
        <v>324.11</v>
      </c>
      <c r="C13" s="20" t="s">
        <v>97</v>
      </c>
      <c r="D13" s="46">
        <v>575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575</v>
      </c>
      <c r="O13" s="47">
        <f t="shared" si="2"/>
        <v>1.043557168784029</v>
      </c>
      <c r="P13" s="9"/>
    </row>
    <row r="14" spans="1:133">
      <c r="A14" s="12"/>
      <c r="B14" s="25">
        <v>324.70999999999998</v>
      </c>
      <c r="C14" s="20" t="s">
        <v>98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6600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6600</v>
      </c>
      <c r="O14" s="47">
        <f t="shared" si="2"/>
        <v>11.978221415607985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95895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95895</v>
      </c>
      <c r="O15" s="45">
        <f t="shared" si="2"/>
        <v>174.03811252268602</v>
      </c>
      <c r="P15" s="10"/>
    </row>
    <row r="16" spans="1:133">
      <c r="A16" s="12"/>
      <c r="B16" s="25">
        <v>335.12</v>
      </c>
      <c r="C16" s="20" t="s">
        <v>73</v>
      </c>
      <c r="D16" s="46">
        <v>34114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34114</v>
      </c>
      <c r="O16" s="47">
        <f t="shared" si="2"/>
        <v>61.91288566243194</v>
      </c>
      <c r="P16" s="9"/>
    </row>
    <row r="17" spans="1:16">
      <c r="A17" s="12"/>
      <c r="B17" s="25">
        <v>335.14</v>
      </c>
      <c r="C17" s="20" t="s">
        <v>92</v>
      </c>
      <c r="D17" s="46">
        <v>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736</v>
      </c>
      <c r="O17" s="47">
        <f t="shared" si="2"/>
        <v>1.3357531760435573</v>
      </c>
      <c r="P17" s="9"/>
    </row>
    <row r="18" spans="1:16">
      <c r="A18" s="12"/>
      <c r="B18" s="25">
        <v>335.15</v>
      </c>
      <c r="C18" s="20" t="s">
        <v>74</v>
      </c>
      <c r="D18" s="46">
        <v>624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624</v>
      </c>
      <c r="O18" s="47">
        <f t="shared" si="2"/>
        <v>1.1324863883847549</v>
      </c>
      <c r="P18" s="9"/>
    </row>
    <row r="19" spans="1:16">
      <c r="A19" s="12"/>
      <c r="B19" s="25">
        <v>335.18</v>
      </c>
      <c r="C19" s="20" t="s">
        <v>75</v>
      </c>
      <c r="D19" s="46">
        <v>50320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50320</v>
      </c>
      <c r="O19" s="47">
        <f t="shared" si="2"/>
        <v>91.324863883847556</v>
      </c>
      <c r="P19" s="9"/>
    </row>
    <row r="20" spans="1:16">
      <c r="A20" s="12"/>
      <c r="B20" s="25">
        <v>335.49</v>
      </c>
      <c r="C20" s="20" t="s">
        <v>99</v>
      </c>
      <c r="D20" s="46">
        <v>10101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10101</v>
      </c>
      <c r="O20" s="47">
        <f t="shared" si="2"/>
        <v>18.33212341197822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SUM(D22:D23)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248937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248937</v>
      </c>
      <c r="O21" s="45">
        <f t="shared" si="2"/>
        <v>451.79128856624317</v>
      </c>
      <c r="P21" s="10"/>
    </row>
    <row r="22" spans="1:16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207334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207334</v>
      </c>
      <c r="O22" s="47">
        <f t="shared" si="2"/>
        <v>376.28675136116152</v>
      </c>
      <c r="P22" s="9"/>
    </row>
    <row r="23" spans="1:16">
      <c r="A23" s="12"/>
      <c r="B23" s="25">
        <v>343.4</v>
      </c>
      <c r="C23" s="20" t="s">
        <v>60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41603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41603</v>
      </c>
      <c r="O23" s="47">
        <f t="shared" si="2"/>
        <v>75.504537205081675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SUM(D25:D25)</f>
        <v>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53</v>
      </c>
      <c r="O24" s="45">
        <f t="shared" si="2"/>
        <v>9.6188747731397461E-2</v>
      </c>
      <c r="P24" s="10"/>
    </row>
    <row r="25" spans="1:16">
      <c r="A25" s="13"/>
      <c r="B25" s="39">
        <v>351.5</v>
      </c>
      <c r="C25" s="21" t="s">
        <v>35</v>
      </c>
      <c r="D25" s="46">
        <v>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53</v>
      </c>
      <c r="O25" s="47">
        <f t="shared" si="2"/>
        <v>9.6188747731397461E-2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SUM(D27:D31)</f>
        <v>27114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27114</v>
      </c>
      <c r="O26" s="45">
        <f t="shared" si="2"/>
        <v>49.208711433756804</v>
      </c>
      <c r="P26" s="10"/>
    </row>
    <row r="27" spans="1:16">
      <c r="A27" s="12"/>
      <c r="B27" s="25">
        <v>361.1</v>
      </c>
      <c r="C27" s="20" t="s">
        <v>36</v>
      </c>
      <c r="D27" s="46">
        <v>2762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2762</v>
      </c>
      <c r="O27" s="47">
        <f t="shared" si="2"/>
        <v>5.0127041742286753</v>
      </c>
      <c r="P27" s="9"/>
    </row>
    <row r="28" spans="1:16">
      <c r="A28" s="12"/>
      <c r="B28" s="25">
        <v>362</v>
      </c>
      <c r="C28" s="20" t="s">
        <v>37</v>
      </c>
      <c r="D28" s="46">
        <v>19900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19900</v>
      </c>
      <c r="O28" s="47">
        <f t="shared" si="2"/>
        <v>36.116152450090745</v>
      </c>
      <c r="P28" s="9"/>
    </row>
    <row r="29" spans="1:16">
      <c r="A29" s="12"/>
      <c r="B29" s="25">
        <v>364</v>
      </c>
      <c r="C29" s="20" t="s">
        <v>100</v>
      </c>
      <c r="D29" s="46">
        <v>3555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3555</v>
      </c>
      <c r="O29" s="47">
        <f t="shared" si="2"/>
        <v>6.4519056261343009</v>
      </c>
      <c r="P29" s="9"/>
    </row>
    <row r="30" spans="1:16">
      <c r="A30" s="12"/>
      <c r="B30" s="25">
        <v>366</v>
      </c>
      <c r="C30" s="20" t="s">
        <v>54</v>
      </c>
      <c r="D30" s="46">
        <v>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</v>
      </c>
      <c r="O30" s="47">
        <f t="shared" si="2"/>
        <v>9.0744101633393831E-2</v>
      </c>
      <c r="P30" s="9"/>
    </row>
    <row r="31" spans="1:16">
      <c r="A31" s="12"/>
      <c r="B31" s="25">
        <v>369.9</v>
      </c>
      <c r="C31" s="20" t="s">
        <v>39</v>
      </c>
      <c r="D31" s="46">
        <v>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847</v>
      </c>
      <c r="O31" s="47">
        <f t="shared" si="2"/>
        <v>1.5372050816696914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2294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2294</v>
      </c>
      <c r="O32" s="45">
        <f t="shared" si="2"/>
        <v>4.1633393829401086</v>
      </c>
      <c r="P32" s="9"/>
    </row>
    <row r="33" spans="1:119" ht="15.75" thickBot="1">
      <c r="A33" s="12"/>
      <c r="B33" s="25">
        <v>389.1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2294</v>
      </c>
      <c r="O33" s="47">
        <f t="shared" si="2"/>
        <v>4.1633393829401086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9">SUM(D5,D11,D15,D21,D24,D26,D32)</f>
        <v>268264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257831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526095</v>
      </c>
      <c r="O34" s="38">
        <f t="shared" si="2"/>
        <v>954.80036297640652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101</v>
      </c>
      <c r="M36" s="48"/>
      <c r="N36" s="48"/>
      <c r="O36" s="43">
        <v>551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122043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122043</v>
      </c>
      <c r="O5" s="33">
        <f t="shared" ref="O5:O33" si="2">(N5/O$35)</f>
        <v>226.42486085343228</v>
      </c>
      <c r="P5" s="6"/>
    </row>
    <row r="6" spans="1:133">
      <c r="A6" s="12"/>
      <c r="B6" s="25">
        <v>311</v>
      </c>
      <c r="C6" s="20" t="s">
        <v>2</v>
      </c>
      <c r="D6" s="46">
        <v>51696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51696</v>
      </c>
      <c r="O6" s="47">
        <f t="shared" si="2"/>
        <v>95.910946196660475</v>
      </c>
      <c r="P6" s="9"/>
    </row>
    <row r="7" spans="1:133">
      <c r="A7" s="12"/>
      <c r="B7" s="25">
        <v>312.41000000000003</v>
      </c>
      <c r="C7" s="20" t="s">
        <v>10</v>
      </c>
      <c r="D7" s="46">
        <v>38658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38658</v>
      </c>
      <c r="O7" s="47">
        <f t="shared" si="2"/>
        <v>71.721706864564013</v>
      </c>
      <c r="P7" s="9"/>
    </row>
    <row r="8" spans="1:133">
      <c r="A8" s="12"/>
      <c r="B8" s="25">
        <v>314.10000000000002</v>
      </c>
      <c r="C8" s="20" t="s">
        <v>11</v>
      </c>
      <c r="D8" s="46">
        <v>24752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24752</v>
      </c>
      <c r="O8" s="47">
        <f t="shared" si="2"/>
        <v>45.922077922077925</v>
      </c>
      <c r="P8" s="9"/>
    </row>
    <row r="9" spans="1:133">
      <c r="A9" s="12"/>
      <c r="B9" s="25">
        <v>315</v>
      </c>
      <c r="C9" s="20" t="s">
        <v>72</v>
      </c>
      <c r="D9" s="46">
        <v>5927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5927</v>
      </c>
      <c r="O9" s="47">
        <f t="shared" si="2"/>
        <v>10.996289424860853</v>
      </c>
      <c r="P9" s="9"/>
    </row>
    <row r="10" spans="1:133">
      <c r="A10" s="12"/>
      <c r="B10" s="25">
        <v>316</v>
      </c>
      <c r="C10" s="20" t="s">
        <v>91</v>
      </c>
      <c r="D10" s="46">
        <v>1010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1010</v>
      </c>
      <c r="O10" s="47">
        <f t="shared" si="2"/>
        <v>1.8738404452690167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19924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19924</v>
      </c>
      <c r="O11" s="45">
        <f t="shared" si="2"/>
        <v>36.964749536178111</v>
      </c>
      <c r="P11" s="10"/>
    </row>
    <row r="12" spans="1:133">
      <c r="A12" s="12"/>
      <c r="B12" s="25">
        <v>323.10000000000002</v>
      </c>
      <c r="C12" s="20" t="s">
        <v>15</v>
      </c>
      <c r="D12" s="46">
        <v>19924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19924</v>
      </c>
      <c r="O12" s="47">
        <f t="shared" si="2"/>
        <v>36.964749536178111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SUM(D14:D18)</f>
        <v>643169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643169</v>
      </c>
      <c r="O13" s="45">
        <f t="shared" si="2"/>
        <v>1193.2634508348794</v>
      </c>
      <c r="P13" s="10"/>
    </row>
    <row r="14" spans="1:133">
      <c r="A14" s="12"/>
      <c r="B14" s="25">
        <v>334.9</v>
      </c>
      <c r="C14" s="20" t="s">
        <v>51</v>
      </c>
      <c r="D14" s="46">
        <v>559373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559373</v>
      </c>
      <c r="O14" s="47">
        <f t="shared" si="2"/>
        <v>1037.7977736549165</v>
      </c>
      <c r="P14" s="9"/>
    </row>
    <row r="15" spans="1:133">
      <c r="A15" s="12"/>
      <c r="B15" s="25">
        <v>335.12</v>
      </c>
      <c r="C15" s="20" t="s">
        <v>73</v>
      </c>
      <c r="D15" s="46">
        <v>33862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33862</v>
      </c>
      <c r="O15" s="47">
        <f t="shared" si="2"/>
        <v>62.823747680890541</v>
      </c>
      <c r="P15" s="9"/>
    </row>
    <row r="16" spans="1:133">
      <c r="A16" s="12"/>
      <c r="B16" s="25">
        <v>335.14</v>
      </c>
      <c r="C16" s="20" t="s">
        <v>92</v>
      </c>
      <c r="D16" s="46">
        <v>1059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1059</v>
      </c>
      <c r="O16" s="47">
        <f t="shared" si="2"/>
        <v>1.9647495361781075</v>
      </c>
      <c r="P16" s="9"/>
    </row>
    <row r="17" spans="1:16">
      <c r="A17" s="12"/>
      <c r="B17" s="25">
        <v>335.15</v>
      </c>
      <c r="C17" s="20" t="s">
        <v>74</v>
      </c>
      <c r="D17" s="46">
        <v>624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624</v>
      </c>
      <c r="O17" s="47">
        <f t="shared" si="2"/>
        <v>1.1576994434137291</v>
      </c>
      <c r="P17" s="9"/>
    </row>
    <row r="18" spans="1:16">
      <c r="A18" s="12"/>
      <c r="B18" s="25">
        <v>335.18</v>
      </c>
      <c r="C18" s="20" t="s">
        <v>75</v>
      </c>
      <c r="D18" s="46">
        <v>48251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48251</v>
      </c>
      <c r="O18" s="47">
        <f t="shared" si="2"/>
        <v>89.519480519480524</v>
      </c>
      <c r="P18" s="9"/>
    </row>
    <row r="19" spans="1:16" ht="15.75">
      <c r="A19" s="29" t="s">
        <v>29</v>
      </c>
      <c r="B19" s="30"/>
      <c r="C19" s="31"/>
      <c r="D19" s="32">
        <f t="shared" ref="D19:M19" si="5">SUM(D20:D23)</f>
        <v>12100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263491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275591</v>
      </c>
      <c r="O19" s="45">
        <f t="shared" si="2"/>
        <v>511.30055658627089</v>
      </c>
      <c r="P19" s="10"/>
    </row>
    <row r="20" spans="1:16">
      <c r="A20" s="12"/>
      <c r="B20" s="25">
        <v>342.2</v>
      </c>
      <c r="C20" s="20" t="s">
        <v>52</v>
      </c>
      <c r="D20" s="46">
        <v>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775</v>
      </c>
      <c r="O20" s="47">
        <f t="shared" si="2"/>
        <v>1.4378478664192951</v>
      </c>
      <c r="P20" s="9"/>
    </row>
    <row r="21" spans="1:16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222612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222612</v>
      </c>
      <c r="O21" s="47">
        <f t="shared" si="2"/>
        <v>413.00927643784786</v>
      </c>
      <c r="P21" s="9"/>
    </row>
    <row r="22" spans="1:16">
      <c r="A22" s="12"/>
      <c r="B22" s="25">
        <v>343.4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40879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40879</v>
      </c>
      <c r="O22" s="47">
        <f t="shared" si="2"/>
        <v>75.842300556586267</v>
      </c>
      <c r="P22" s="9"/>
    </row>
    <row r="23" spans="1:16">
      <c r="A23" s="12"/>
      <c r="B23" s="25">
        <v>344.9</v>
      </c>
      <c r="C23" s="20" t="s">
        <v>76</v>
      </c>
      <c r="D23" s="46">
        <v>11325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11325</v>
      </c>
      <c r="O23" s="47">
        <f t="shared" si="2"/>
        <v>21.011131725417439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SUM(D25:D25)</f>
        <v>879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879</v>
      </c>
      <c r="O24" s="45">
        <f t="shared" si="2"/>
        <v>1.6307977736549164</v>
      </c>
      <c r="P24" s="10"/>
    </row>
    <row r="25" spans="1:16">
      <c r="A25" s="13"/>
      <c r="B25" s="39">
        <v>351.5</v>
      </c>
      <c r="C25" s="21" t="s">
        <v>35</v>
      </c>
      <c r="D25" s="46">
        <v>879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879</v>
      </c>
      <c r="O25" s="47">
        <f t="shared" si="2"/>
        <v>1.6307977736549164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SUM(D27:D29)</f>
        <v>25506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25506</v>
      </c>
      <c r="O26" s="45">
        <f t="shared" si="2"/>
        <v>47.320964749536181</v>
      </c>
      <c r="P26" s="10"/>
    </row>
    <row r="27" spans="1:16">
      <c r="A27" s="12"/>
      <c r="B27" s="25">
        <v>361.1</v>
      </c>
      <c r="C27" s="20" t="s">
        <v>36</v>
      </c>
      <c r="D27" s="46">
        <v>2367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2367</v>
      </c>
      <c r="O27" s="47">
        <f t="shared" si="2"/>
        <v>4.3914656771799629</v>
      </c>
      <c r="P27" s="9"/>
    </row>
    <row r="28" spans="1:16">
      <c r="A28" s="12"/>
      <c r="B28" s="25">
        <v>362</v>
      </c>
      <c r="C28" s="20" t="s">
        <v>37</v>
      </c>
      <c r="D28" s="46">
        <v>19900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19900</v>
      </c>
      <c r="O28" s="47">
        <f t="shared" si="2"/>
        <v>36.920222634508349</v>
      </c>
      <c r="P28" s="9"/>
    </row>
    <row r="29" spans="1:16">
      <c r="A29" s="12"/>
      <c r="B29" s="25">
        <v>369.9</v>
      </c>
      <c r="C29" s="20" t="s">
        <v>39</v>
      </c>
      <c r="D29" s="46">
        <v>3239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3239</v>
      </c>
      <c r="O29" s="47">
        <f t="shared" si="2"/>
        <v>6.0092764378478662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2286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13600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15886</v>
      </c>
      <c r="O30" s="45">
        <f t="shared" si="2"/>
        <v>29.473098330241186</v>
      </c>
      <c r="P30" s="9"/>
    </row>
    <row r="31" spans="1:16">
      <c r="A31" s="12"/>
      <c r="B31" s="25">
        <v>388.2</v>
      </c>
      <c r="C31" s="20" t="s">
        <v>69</v>
      </c>
      <c r="D31" s="46">
        <v>2286</v>
      </c>
      <c r="E31" s="46">
        <v>0</v>
      </c>
      <c r="F31" s="46">
        <v>0</v>
      </c>
      <c r="G31" s="46">
        <v>0</v>
      </c>
      <c r="H31" s="46">
        <v>0</v>
      </c>
      <c r="I31" s="46">
        <v>11700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13986</v>
      </c>
      <c r="O31" s="47">
        <f t="shared" si="2"/>
        <v>25.948051948051948</v>
      </c>
      <c r="P31" s="9"/>
    </row>
    <row r="32" spans="1:16" ht="15.75" thickBot="1">
      <c r="A32" s="12"/>
      <c r="B32" s="25">
        <v>389.1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1900</v>
      </c>
      <c r="O32" s="47">
        <f t="shared" si="2"/>
        <v>3.5250463821892395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9">SUM(D5,D11,D13,D19,D24,D26,D30)</f>
        <v>825907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277091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1102998</v>
      </c>
      <c r="O33" s="38">
        <f t="shared" si="2"/>
        <v>2046.3784786641929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95</v>
      </c>
      <c r="M35" s="48"/>
      <c r="N35" s="48"/>
      <c r="O35" s="43">
        <v>539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122766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122766</v>
      </c>
      <c r="O5" s="33">
        <f t="shared" ref="O5:O33" si="2">(N5/O$35)</f>
        <v>229.89887640449439</v>
      </c>
      <c r="P5" s="6"/>
    </row>
    <row r="6" spans="1:133">
      <c r="A6" s="12"/>
      <c r="B6" s="25">
        <v>311</v>
      </c>
      <c r="C6" s="20" t="s">
        <v>2</v>
      </c>
      <c r="D6" s="46">
        <v>52297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52297</v>
      </c>
      <c r="O6" s="47">
        <f t="shared" si="2"/>
        <v>97.934456928838955</v>
      </c>
      <c r="P6" s="9"/>
    </row>
    <row r="7" spans="1:133">
      <c r="A7" s="12"/>
      <c r="B7" s="25">
        <v>312.41000000000003</v>
      </c>
      <c r="C7" s="20" t="s">
        <v>10</v>
      </c>
      <c r="D7" s="46">
        <v>37478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37478</v>
      </c>
      <c r="O7" s="47">
        <f t="shared" si="2"/>
        <v>70.18352059925094</v>
      </c>
      <c r="P7" s="9"/>
    </row>
    <row r="8" spans="1:133">
      <c r="A8" s="12"/>
      <c r="B8" s="25">
        <v>314.10000000000002</v>
      </c>
      <c r="C8" s="20" t="s">
        <v>11</v>
      </c>
      <c r="D8" s="46">
        <v>24855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24855</v>
      </c>
      <c r="O8" s="47">
        <f t="shared" si="2"/>
        <v>46.544943820224717</v>
      </c>
      <c r="P8" s="9"/>
    </row>
    <row r="9" spans="1:133">
      <c r="A9" s="12"/>
      <c r="B9" s="25">
        <v>315</v>
      </c>
      <c r="C9" s="20" t="s">
        <v>72</v>
      </c>
      <c r="D9" s="46">
        <v>7053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7053</v>
      </c>
      <c r="O9" s="47">
        <f t="shared" si="2"/>
        <v>13.207865168539326</v>
      </c>
      <c r="P9" s="9"/>
    </row>
    <row r="10" spans="1:133">
      <c r="A10" s="12"/>
      <c r="B10" s="25">
        <v>316</v>
      </c>
      <c r="C10" s="20" t="s">
        <v>91</v>
      </c>
      <c r="D10" s="46">
        <v>1083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1083</v>
      </c>
      <c r="O10" s="47">
        <f t="shared" si="2"/>
        <v>2.0280898876404496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21031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21031</v>
      </c>
      <c r="O11" s="45">
        <f t="shared" si="2"/>
        <v>39.383895131086142</v>
      </c>
      <c r="P11" s="10"/>
    </row>
    <row r="12" spans="1:133">
      <c r="A12" s="12"/>
      <c r="B12" s="25">
        <v>323.10000000000002</v>
      </c>
      <c r="C12" s="20" t="s">
        <v>15</v>
      </c>
      <c r="D12" s="46">
        <v>21031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21031</v>
      </c>
      <c r="O12" s="47">
        <f t="shared" si="2"/>
        <v>39.383895131086142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SUM(D14:D18)</f>
        <v>85477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85477</v>
      </c>
      <c r="O13" s="45">
        <f t="shared" si="2"/>
        <v>160.0692883895131</v>
      </c>
      <c r="P13" s="10"/>
    </row>
    <row r="14" spans="1:133">
      <c r="A14" s="12"/>
      <c r="B14" s="25">
        <v>334.9</v>
      </c>
      <c r="C14" s="20" t="s">
        <v>51</v>
      </c>
      <c r="D14" s="46">
        <v>5000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5000</v>
      </c>
      <c r="O14" s="47">
        <f t="shared" si="2"/>
        <v>9.3632958801498134</v>
      </c>
      <c r="P14" s="9"/>
    </row>
    <row r="15" spans="1:133">
      <c r="A15" s="12"/>
      <c r="B15" s="25">
        <v>335.12</v>
      </c>
      <c r="C15" s="20" t="s">
        <v>73</v>
      </c>
      <c r="D15" s="46">
        <v>33860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33860</v>
      </c>
      <c r="O15" s="47">
        <f t="shared" si="2"/>
        <v>63.40823970037453</v>
      </c>
      <c r="P15" s="9"/>
    </row>
    <row r="16" spans="1:133">
      <c r="A16" s="12"/>
      <c r="B16" s="25">
        <v>335.14</v>
      </c>
      <c r="C16" s="20" t="s">
        <v>92</v>
      </c>
      <c r="D16" s="46">
        <v>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869</v>
      </c>
      <c r="O16" s="47">
        <f t="shared" si="2"/>
        <v>1.6273408239700375</v>
      </c>
      <c r="P16" s="9"/>
    </row>
    <row r="17" spans="1:16">
      <c r="A17" s="12"/>
      <c r="B17" s="25">
        <v>335.15</v>
      </c>
      <c r="C17" s="20" t="s">
        <v>74</v>
      </c>
      <c r="D17" s="46">
        <v>624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624</v>
      </c>
      <c r="O17" s="47">
        <f t="shared" si="2"/>
        <v>1.1685393258426966</v>
      </c>
      <c r="P17" s="9"/>
    </row>
    <row r="18" spans="1:16">
      <c r="A18" s="12"/>
      <c r="B18" s="25">
        <v>335.18</v>
      </c>
      <c r="C18" s="20" t="s">
        <v>75</v>
      </c>
      <c r="D18" s="46">
        <v>45124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45124</v>
      </c>
      <c r="O18" s="47">
        <f t="shared" si="2"/>
        <v>84.50187265917603</v>
      </c>
      <c r="P18" s="9"/>
    </row>
    <row r="19" spans="1:16" ht="15.75">
      <c r="A19" s="29" t="s">
        <v>29</v>
      </c>
      <c r="B19" s="30"/>
      <c r="C19" s="31"/>
      <c r="D19" s="32">
        <f t="shared" ref="D19:M19" si="5">SUM(D20:D23)</f>
        <v>14530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255262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269792</v>
      </c>
      <c r="O19" s="45">
        <f t="shared" si="2"/>
        <v>505.22846441947564</v>
      </c>
      <c r="P19" s="10"/>
    </row>
    <row r="20" spans="1:16">
      <c r="A20" s="12"/>
      <c r="B20" s="25">
        <v>342.2</v>
      </c>
      <c r="C20" s="20" t="s">
        <v>52</v>
      </c>
      <c r="D20" s="46">
        <v>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375</v>
      </c>
      <c r="O20" s="47">
        <f t="shared" si="2"/>
        <v>0.702247191011236</v>
      </c>
      <c r="P20" s="9"/>
    </row>
    <row r="21" spans="1:16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214611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214611</v>
      </c>
      <c r="O21" s="47">
        <f t="shared" si="2"/>
        <v>401.89325842696627</v>
      </c>
      <c r="P21" s="9"/>
    </row>
    <row r="22" spans="1:16">
      <c r="A22" s="12"/>
      <c r="B22" s="25">
        <v>343.4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40651</v>
      </c>
      <c r="O22" s="47">
        <f t="shared" si="2"/>
        <v>76.125468164794015</v>
      </c>
      <c r="P22" s="9"/>
    </row>
    <row r="23" spans="1:16">
      <c r="A23" s="12"/>
      <c r="B23" s="25">
        <v>344.9</v>
      </c>
      <c r="C23" s="20" t="s">
        <v>76</v>
      </c>
      <c r="D23" s="46">
        <v>14155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14155</v>
      </c>
      <c r="O23" s="47">
        <f t="shared" si="2"/>
        <v>26.507490636704119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SUM(D25:D25)</f>
        <v>1548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1548</v>
      </c>
      <c r="O24" s="45">
        <f t="shared" si="2"/>
        <v>2.898876404494382</v>
      </c>
      <c r="P24" s="10"/>
    </row>
    <row r="25" spans="1:16">
      <c r="A25" s="13"/>
      <c r="B25" s="39">
        <v>351.5</v>
      </c>
      <c r="C25" s="21" t="s">
        <v>35</v>
      </c>
      <c r="D25" s="46">
        <v>1548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1548</v>
      </c>
      <c r="O25" s="47">
        <f t="shared" si="2"/>
        <v>2.898876404494382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SUM(D27:D29)</f>
        <v>21799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21799</v>
      </c>
      <c r="O26" s="45">
        <f t="shared" si="2"/>
        <v>40.822097378277157</v>
      </c>
      <c r="P26" s="10"/>
    </row>
    <row r="27" spans="1:16">
      <c r="A27" s="12"/>
      <c r="B27" s="25">
        <v>361.1</v>
      </c>
      <c r="C27" s="20" t="s">
        <v>36</v>
      </c>
      <c r="D27" s="46">
        <v>704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704</v>
      </c>
      <c r="O27" s="47">
        <f t="shared" si="2"/>
        <v>1.3183520599250935</v>
      </c>
      <c r="P27" s="9"/>
    </row>
    <row r="28" spans="1:16">
      <c r="A28" s="12"/>
      <c r="B28" s="25">
        <v>362</v>
      </c>
      <c r="C28" s="20" t="s">
        <v>37</v>
      </c>
      <c r="D28" s="46">
        <v>18900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18900</v>
      </c>
      <c r="O28" s="47">
        <f t="shared" si="2"/>
        <v>35.393258426966291</v>
      </c>
      <c r="P28" s="9"/>
    </row>
    <row r="29" spans="1:16">
      <c r="A29" s="12"/>
      <c r="B29" s="25">
        <v>369.9</v>
      </c>
      <c r="C29" s="20" t="s">
        <v>39</v>
      </c>
      <c r="D29" s="46">
        <v>2195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2195</v>
      </c>
      <c r="O29" s="47">
        <f t="shared" si="2"/>
        <v>4.1104868913857677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SUM(D31:D32)</f>
        <v>1455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858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2313</v>
      </c>
      <c r="O30" s="45">
        <f t="shared" si="2"/>
        <v>4.3314606741573032</v>
      </c>
      <c r="P30" s="9"/>
    </row>
    <row r="31" spans="1:16">
      <c r="A31" s="12"/>
      <c r="B31" s="25">
        <v>388.2</v>
      </c>
      <c r="C31" s="20" t="s">
        <v>69</v>
      </c>
      <c r="D31" s="46">
        <v>1455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1455</v>
      </c>
      <c r="O31" s="47">
        <f t="shared" si="2"/>
        <v>2.7247191011235956</v>
      </c>
      <c r="P31" s="9"/>
    </row>
    <row r="32" spans="1:16" ht="15.75" thickBot="1">
      <c r="A32" s="12"/>
      <c r="B32" s="25">
        <v>389.1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858</v>
      </c>
      <c r="O32" s="47">
        <f t="shared" si="2"/>
        <v>1.6067415730337078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9">SUM(D5,D11,D13,D19,D24,D26,D30)</f>
        <v>268606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256120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524726</v>
      </c>
      <c r="O33" s="38">
        <f t="shared" si="2"/>
        <v>982.63295880149815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93</v>
      </c>
      <c r="M35" s="48"/>
      <c r="N35" s="48"/>
      <c r="O35" s="43">
        <v>534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119440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119440</v>
      </c>
      <c r="O5" s="33">
        <f t="shared" ref="O5:O30" si="2">(N5/O$32)</f>
        <v>224.93408662900188</v>
      </c>
      <c r="P5" s="6"/>
    </row>
    <row r="6" spans="1:133">
      <c r="A6" s="12"/>
      <c r="B6" s="25">
        <v>311</v>
      </c>
      <c r="C6" s="20" t="s">
        <v>2</v>
      </c>
      <c r="D6" s="46">
        <v>53825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53825</v>
      </c>
      <c r="O6" s="47">
        <f t="shared" si="2"/>
        <v>101.3653483992467</v>
      </c>
      <c r="P6" s="9"/>
    </row>
    <row r="7" spans="1:133">
      <c r="A7" s="12"/>
      <c r="B7" s="25">
        <v>312.41000000000003</v>
      </c>
      <c r="C7" s="20" t="s">
        <v>10</v>
      </c>
      <c r="D7" s="46">
        <v>33035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33035</v>
      </c>
      <c r="O7" s="47">
        <f t="shared" si="2"/>
        <v>62.21280602636535</v>
      </c>
      <c r="P7" s="9"/>
    </row>
    <row r="8" spans="1:133">
      <c r="A8" s="12"/>
      <c r="B8" s="25">
        <v>314.10000000000002</v>
      </c>
      <c r="C8" s="20" t="s">
        <v>11</v>
      </c>
      <c r="D8" s="46">
        <v>25330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25330</v>
      </c>
      <c r="O8" s="47">
        <f t="shared" si="2"/>
        <v>47.702448210922789</v>
      </c>
      <c r="P8" s="9"/>
    </row>
    <row r="9" spans="1:133">
      <c r="A9" s="12"/>
      <c r="B9" s="25">
        <v>315</v>
      </c>
      <c r="C9" s="20" t="s">
        <v>72</v>
      </c>
      <c r="D9" s="46">
        <v>7250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7250</v>
      </c>
      <c r="O9" s="47">
        <f t="shared" si="2"/>
        <v>13.653483992467043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SUM(D11:D12)</f>
        <v>23583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23583</v>
      </c>
      <c r="O10" s="45">
        <f t="shared" si="2"/>
        <v>44.412429378531073</v>
      </c>
      <c r="P10" s="10"/>
    </row>
    <row r="11" spans="1:133">
      <c r="A11" s="12"/>
      <c r="B11" s="25">
        <v>323.10000000000002</v>
      </c>
      <c r="C11" s="20" t="s">
        <v>15</v>
      </c>
      <c r="D11" s="46">
        <v>21228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21228</v>
      </c>
      <c r="O11" s="47">
        <f t="shared" si="2"/>
        <v>39.977401129943502</v>
      </c>
      <c r="P11" s="9"/>
    </row>
    <row r="12" spans="1:133">
      <c r="A12" s="12"/>
      <c r="B12" s="25">
        <v>367</v>
      </c>
      <c r="C12" s="20" t="s">
        <v>65</v>
      </c>
      <c r="D12" s="46">
        <v>2355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2355</v>
      </c>
      <c r="O12" s="47">
        <f t="shared" si="2"/>
        <v>4.4350282485875709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SUM(D14:D16)</f>
        <v>78082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78082</v>
      </c>
      <c r="O13" s="45">
        <f t="shared" si="2"/>
        <v>147.04708097928437</v>
      </c>
      <c r="P13" s="10"/>
    </row>
    <row r="14" spans="1:133">
      <c r="A14" s="12"/>
      <c r="B14" s="25">
        <v>335.12</v>
      </c>
      <c r="C14" s="20" t="s">
        <v>73</v>
      </c>
      <c r="D14" s="46">
        <v>34035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34035</v>
      </c>
      <c r="O14" s="47">
        <f t="shared" si="2"/>
        <v>64.096045197740111</v>
      </c>
      <c r="P14" s="9"/>
    </row>
    <row r="15" spans="1:133">
      <c r="A15" s="12"/>
      <c r="B15" s="25">
        <v>335.15</v>
      </c>
      <c r="C15" s="20" t="s">
        <v>74</v>
      </c>
      <c r="D15" s="46">
        <v>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624</v>
      </c>
      <c r="O15" s="47">
        <f t="shared" si="2"/>
        <v>1.1751412429378532</v>
      </c>
      <c r="P15" s="9"/>
    </row>
    <row r="16" spans="1:133">
      <c r="A16" s="12"/>
      <c r="B16" s="25">
        <v>335.18</v>
      </c>
      <c r="C16" s="20" t="s">
        <v>75</v>
      </c>
      <c r="D16" s="46">
        <v>43423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43423</v>
      </c>
      <c r="O16" s="47">
        <f t="shared" si="2"/>
        <v>81.775894538606408</v>
      </c>
      <c r="P16" s="9"/>
    </row>
    <row r="17" spans="1:119" ht="15.75">
      <c r="A17" s="29" t="s">
        <v>29</v>
      </c>
      <c r="B17" s="30"/>
      <c r="C17" s="31"/>
      <c r="D17" s="32">
        <f t="shared" ref="D17:M17" si="5">SUM(D18:D20)</f>
        <v>14155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242649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256804</v>
      </c>
      <c r="O17" s="45">
        <f t="shared" si="2"/>
        <v>483.62335216572507</v>
      </c>
      <c r="P17" s="10"/>
    </row>
    <row r="18" spans="1:119">
      <c r="A18" s="12"/>
      <c r="B18" s="25">
        <v>343.3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201225</v>
      </c>
      <c r="O18" s="47">
        <f t="shared" si="2"/>
        <v>378.954802259887</v>
      </c>
      <c r="P18" s="9"/>
    </row>
    <row r="19" spans="1:119">
      <c r="A19" s="12"/>
      <c r="B19" s="25">
        <v>343.4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41424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41424</v>
      </c>
      <c r="O19" s="47">
        <f t="shared" si="2"/>
        <v>78.011299435028249</v>
      </c>
      <c r="P19" s="9"/>
    </row>
    <row r="20" spans="1:119">
      <c r="A20" s="12"/>
      <c r="B20" s="25">
        <v>344.9</v>
      </c>
      <c r="C20" s="20" t="s">
        <v>76</v>
      </c>
      <c r="D20" s="46">
        <v>14155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14155</v>
      </c>
      <c r="O20" s="47">
        <f t="shared" si="2"/>
        <v>26.657250470809792</v>
      </c>
      <c r="P20" s="9"/>
    </row>
    <row r="21" spans="1:119" ht="15.75">
      <c r="A21" s="29" t="s">
        <v>30</v>
      </c>
      <c r="B21" s="30"/>
      <c r="C21" s="31"/>
      <c r="D21" s="32">
        <f t="shared" ref="D21:M21" si="6">SUM(D22:D22)</f>
        <v>344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344</v>
      </c>
      <c r="O21" s="45">
        <f t="shared" si="2"/>
        <v>0.64783427495291901</v>
      </c>
      <c r="P21" s="10"/>
    </row>
    <row r="22" spans="1:119">
      <c r="A22" s="13"/>
      <c r="B22" s="39">
        <v>351.5</v>
      </c>
      <c r="C22" s="21" t="s">
        <v>35</v>
      </c>
      <c r="D22" s="46">
        <v>344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344</v>
      </c>
      <c r="O22" s="47">
        <f t="shared" si="2"/>
        <v>0.64783427495291901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SUM(D24:D26)</f>
        <v>19950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19950</v>
      </c>
      <c r="O23" s="45">
        <f t="shared" si="2"/>
        <v>37.570621468926554</v>
      </c>
      <c r="P23" s="10"/>
    </row>
    <row r="24" spans="1:119">
      <c r="A24" s="12"/>
      <c r="B24" s="25">
        <v>361.1</v>
      </c>
      <c r="C24" s="20" t="s">
        <v>36</v>
      </c>
      <c r="D24" s="46">
        <v>244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244</v>
      </c>
      <c r="O24" s="47">
        <f t="shared" si="2"/>
        <v>0.45951035781544258</v>
      </c>
      <c r="P24" s="9"/>
    </row>
    <row r="25" spans="1:119">
      <c r="A25" s="12"/>
      <c r="B25" s="25">
        <v>362</v>
      </c>
      <c r="C25" s="20" t="s">
        <v>37</v>
      </c>
      <c r="D25" s="46">
        <v>16900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16900</v>
      </c>
      <c r="O25" s="47">
        <f t="shared" si="2"/>
        <v>31.826741996233523</v>
      </c>
      <c r="P25" s="9"/>
    </row>
    <row r="26" spans="1:119">
      <c r="A26" s="12"/>
      <c r="B26" s="25">
        <v>369.9</v>
      </c>
      <c r="C26" s="20" t="s">
        <v>39</v>
      </c>
      <c r="D26" s="46">
        <v>2806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2806</v>
      </c>
      <c r="O26" s="47">
        <f t="shared" si="2"/>
        <v>5.2843691148775891</v>
      </c>
      <c r="P26" s="9"/>
    </row>
    <row r="27" spans="1:119" ht="15.75">
      <c r="A27" s="29" t="s">
        <v>31</v>
      </c>
      <c r="B27" s="30"/>
      <c r="C27" s="31"/>
      <c r="D27" s="32">
        <f t="shared" ref="D27:M27" si="8">SUM(D28:D29)</f>
        <v>11209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551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11760</v>
      </c>
      <c r="O27" s="45">
        <f t="shared" si="2"/>
        <v>22.146892655367232</v>
      </c>
      <c r="P27" s="9"/>
    </row>
    <row r="28" spans="1:119">
      <c r="A28" s="12"/>
      <c r="B28" s="25">
        <v>381</v>
      </c>
      <c r="C28" s="20" t="s">
        <v>40</v>
      </c>
      <c r="D28" s="46">
        <v>11209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11209</v>
      </c>
      <c r="O28" s="47">
        <f t="shared" si="2"/>
        <v>21.109227871939737</v>
      </c>
      <c r="P28" s="9"/>
    </row>
    <row r="29" spans="1:119" ht="15.75" thickBot="1">
      <c r="A29" s="12"/>
      <c r="B29" s="25">
        <v>389.1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551</v>
      </c>
      <c r="O29" s="47">
        <f t="shared" si="2"/>
        <v>1.0376647834274952</v>
      </c>
      <c r="P29" s="9"/>
    </row>
    <row r="30" spans="1:119" ht="16.5" thickBot="1">
      <c r="A30" s="14" t="s">
        <v>34</v>
      </c>
      <c r="B30" s="23"/>
      <c r="C30" s="22"/>
      <c r="D30" s="15">
        <f t="shared" ref="D30:M30" si="9">SUM(D5,D10,D13,D17,D21,D23,D27)</f>
        <v>266763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243200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509963</v>
      </c>
      <c r="O30" s="38">
        <f t="shared" si="2"/>
        <v>960.38229755178907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89</v>
      </c>
      <c r="M32" s="48"/>
      <c r="N32" s="48"/>
      <c r="O32" s="43">
        <v>531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2024-01-03T22:43:06Z</cp:lastPrinted>
  <dcterms:created xsi:type="dcterms:W3CDTF">2000-08-31T21:26:31Z</dcterms:created>
  <dcterms:modified xsi:type="dcterms:W3CDTF">2024-01-03T22:43:08Z</dcterms:modified>
</cp:coreProperties>
</file>