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 activeTab="1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'2008'!$A$1:$O$53</definedName>
    <definedName name="_xlnm.Print_Area" localSheetId="13">'2009'!$A$1:$O$55</definedName>
    <definedName name="_xlnm.Print_Area" localSheetId="12">'2010'!$A$1:$O$52</definedName>
    <definedName name="_xlnm.Print_Area" localSheetId="11">'2011'!$A$1:$O$56</definedName>
    <definedName name="_xlnm.Print_Area" localSheetId="10">'2012'!$A$1:$O$56</definedName>
    <definedName name="_xlnm.Print_Area" localSheetId="9">'2013'!$A$1:$O$64</definedName>
    <definedName name="_xlnm.Print_Area" localSheetId="8">'2014'!$A$1:$O$63</definedName>
    <definedName name="_xlnm.Print_Area" localSheetId="7">'2015'!$A$1:$O$61</definedName>
    <definedName name="_xlnm.Print_Area" localSheetId="6">'2016'!$A$1:$O$65</definedName>
    <definedName name="_xlnm.Print_Area" localSheetId="5">'2017'!$A$1:$O$67</definedName>
    <definedName name="_xlnm.Print_Area" localSheetId="4">'2018'!$A$1:$O$66</definedName>
    <definedName name="_xlnm.Print_Area" localSheetId="3">'2019'!$A$1:$O$68</definedName>
    <definedName name="_xlnm.Print_Area" localSheetId="2">'2020'!$A$1:$O$68</definedName>
    <definedName name="_xlnm.Print_Area" localSheetId="1">'2021'!$A$1:$P$69</definedName>
    <definedName name="_xlnm.Print_Area" localSheetId="0">'2022'!$A$1:$P$71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6" i="48" l="1"/>
  <c r="P66" i="48" s="1"/>
  <c r="O65" i="48"/>
  <c r="P65" i="48" s="1"/>
  <c r="N64" i="48"/>
  <c r="M64" i="48"/>
  <c r="L64" i="48"/>
  <c r="K64" i="48"/>
  <c r="J64" i="48"/>
  <c r="I64" i="48"/>
  <c r="H64" i="48"/>
  <c r="G64" i="48"/>
  <c r="F64" i="48"/>
  <c r="E64" i="48"/>
  <c r="D64" i="48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N49" i="48"/>
  <c r="M49" i="48"/>
  <c r="L49" i="48"/>
  <c r="K49" i="48"/>
  <c r="J49" i="48"/>
  <c r="I49" i="48"/>
  <c r="H49" i="48"/>
  <c r="G49" i="48"/>
  <c r="F49" i="48"/>
  <c r="E49" i="48"/>
  <c r="D49" i="48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4" i="48" l="1"/>
  <c r="P64" i="48" s="1"/>
  <c r="O53" i="48"/>
  <c r="P53" i="48" s="1"/>
  <c r="O49" i="48"/>
  <c r="P49" i="48" s="1"/>
  <c r="O39" i="48"/>
  <c r="P39" i="48" s="1"/>
  <c r="L67" i="48"/>
  <c r="O24" i="48"/>
  <c r="P24" i="48" s="1"/>
  <c r="M67" i="48"/>
  <c r="N67" i="48"/>
  <c r="H67" i="48"/>
  <c r="I67" i="48"/>
  <c r="K67" i="48"/>
  <c r="G67" i="48"/>
  <c r="O13" i="48"/>
  <c r="P13" i="48" s="1"/>
  <c r="D67" i="48"/>
  <c r="J67" i="48"/>
  <c r="O5" i="48"/>
  <c r="P5" i="48" s="1"/>
  <c r="E67" i="48"/>
  <c r="F67" i="48"/>
  <c r="O64" i="47"/>
  <c r="P64" i="47"/>
  <c r="O63" i="47"/>
  <c r="P63" i="47"/>
  <c r="O62" i="47"/>
  <c r="P62" i="47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/>
  <c r="O57" i="47"/>
  <c r="P57" i="47"/>
  <c r="O56" i="47"/>
  <c r="P56" i="47" s="1"/>
  <c r="O55" i="47"/>
  <c r="P55" i="47" s="1"/>
  <c r="O54" i="47"/>
  <c r="P54" i="47" s="1"/>
  <c r="O53" i="47"/>
  <c r="P53" i="47" s="1"/>
  <c r="O52" i="47"/>
  <c r="P52" i="47"/>
  <c r="O51" i="47"/>
  <c r="P51" i="47"/>
  <c r="N50" i="47"/>
  <c r="M50" i="47"/>
  <c r="L50" i="47"/>
  <c r="L65" i="47" s="1"/>
  <c r="K50" i="47"/>
  <c r="J50" i="47"/>
  <c r="I50" i="47"/>
  <c r="H50" i="47"/>
  <c r="G50" i="47"/>
  <c r="F50" i="47"/>
  <c r="E50" i="47"/>
  <c r="D50" i="47"/>
  <c r="O49" i="47"/>
  <c r="P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O46" i="47" s="1"/>
  <c r="P46" i="47" s="1"/>
  <c r="D46" i="47"/>
  <c r="O45" i="47"/>
  <c r="P45" i="47" s="1"/>
  <c r="O44" i="47"/>
  <c r="P44" i="47" s="1"/>
  <c r="O43" i="47"/>
  <c r="P43" i="47" s="1"/>
  <c r="O42" i="47"/>
  <c r="P42" i="47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/>
  <c r="O33" i="47"/>
  <c r="P33" i="47"/>
  <c r="O32" i="47"/>
  <c r="P32" i="47"/>
  <c r="O31" i="47"/>
  <c r="P31" i="47"/>
  <c r="O30" i="47"/>
  <c r="P30" i="47" s="1"/>
  <c r="O29" i="47"/>
  <c r="P29" i="47"/>
  <c r="O28" i="47"/>
  <c r="P28" i="47"/>
  <c r="O27" i="47"/>
  <c r="P27" i="47"/>
  <c r="O26" i="47"/>
  <c r="P26" i="47"/>
  <c r="O25" i="47"/>
  <c r="P25" i="47"/>
  <c r="O24" i="47"/>
  <c r="P24" i="47" s="1"/>
  <c r="N23" i="47"/>
  <c r="M23" i="47"/>
  <c r="L23" i="47"/>
  <c r="K23" i="47"/>
  <c r="J23" i="47"/>
  <c r="I23" i="47"/>
  <c r="O23" i="47" s="1"/>
  <c r="P23" i="47" s="1"/>
  <c r="H23" i="47"/>
  <c r="G23" i="47"/>
  <c r="F23" i="47"/>
  <c r="E23" i="47"/>
  <c r="D23" i="47"/>
  <c r="O22" i="47"/>
  <c r="P22" i="47" s="1"/>
  <c r="O21" i="47"/>
  <c r="P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63" i="45"/>
  <c r="O63" i="45" s="1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M50" i="45"/>
  <c r="L50" i="45"/>
  <c r="K50" i="45"/>
  <c r="J50" i="45"/>
  <c r="I50" i="45"/>
  <c r="H50" i="45"/>
  <c r="G50" i="45"/>
  <c r="N50" i="45" s="1"/>
  <c r="O50" i="45" s="1"/>
  <c r="F50" i="45"/>
  <c r="E50" i="45"/>
  <c r="D50" i="45"/>
  <c r="N49" i="45"/>
  <c r="O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N5" i="45" s="1"/>
  <c r="O5" i="45" s="1"/>
  <c r="D5" i="45"/>
  <c r="N63" i="44"/>
  <c r="O63" i="44" s="1"/>
  <c r="N62" i="44"/>
  <c r="O62" i="44"/>
  <c r="N61" i="44"/>
  <c r="O61" i="44" s="1"/>
  <c r="M60" i="44"/>
  <c r="L60" i="44"/>
  <c r="K60" i="44"/>
  <c r="J60" i="44"/>
  <c r="I60" i="44"/>
  <c r="I64" i="44" s="1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/>
  <c r="M45" i="44"/>
  <c r="L45" i="44"/>
  <c r="K45" i="44"/>
  <c r="J45" i="44"/>
  <c r="I45" i="44"/>
  <c r="H45" i="44"/>
  <c r="G45" i="44"/>
  <c r="N45" i="44" s="1"/>
  <c r="O45" i="44" s="1"/>
  <c r="F45" i="44"/>
  <c r="E45" i="44"/>
  <c r="D45" i="44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K64" i="44" s="1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N5" i="43" s="1"/>
  <c r="O5" i="43" s="1"/>
  <c r="D5" i="43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M45" i="42"/>
  <c r="M63" i="42" s="1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N35" i="42" s="1"/>
  <c r="O35" i="42" s="1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63" i="42" s="1"/>
  <c r="D5" i="42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M32" i="41"/>
  <c r="L32" i="41"/>
  <c r="K32" i="41"/>
  <c r="K61" i="41" s="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E61" i="41" s="1"/>
  <c r="N61" i="41" s="1"/>
  <c r="O61" i="41" s="1"/>
  <c r="D5" i="4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M44" i="40"/>
  <c r="L44" i="40"/>
  <c r="K44" i="40"/>
  <c r="K57" i="40" s="1"/>
  <c r="J44" i="40"/>
  <c r="I44" i="40"/>
  <c r="H44" i="40"/>
  <c r="G44" i="40"/>
  <c r="F44" i="40"/>
  <c r="E44" i="40"/>
  <c r="D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M29" i="40"/>
  <c r="L29" i="40"/>
  <c r="K29" i="40"/>
  <c r="J29" i="40"/>
  <c r="I29" i="40"/>
  <c r="I57" i="40" s="1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8" i="39"/>
  <c r="O58" i="39" s="1"/>
  <c r="N57" i="39"/>
  <c r="O57" i="39" s="1"/>
  <c r="M56" i="39"/>
  <c r="L56" i="39"/>
  <c r="K56" i="39"/>
  <c r="N56" i="39" s="1"/>
  <c r="O56" i="39" s="1"/>
  <c r="J56" i="39"/>
  <c r="I56" i="39"/>
  <c r="H56" i="39"/>
  <c r="G56" i="39"/>
  <c r="F56" i="39"/>
  <c r="E56" i="39"/>
  <c r="D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G59" i="39" s="1"/>
  <c r="F46" i="39"/>
  <c r="E46" i="39"/>
  <c r="D46" i="39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E59" i="39" s="1"/>
  <c r="D43" i="39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N31" i="39"/>
  <c r="O31" i="39" s="1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N15" i="39" s="1"/>
  <c r="O15" i="39" s="1"/>
  <c r="G15" i="39"/>
  <c r="F15" i="39"/>
  <c r="E15" i="39"/>
  <c r="D15" i="39"/>
  <c r="N14" i="39"/>
  <c r="O14" i="39"/>
  <c r="N13" i="39"/>
  <c r="O13" i="39" s="1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H5" i="39"/>
  <c r="H59" i="39" s="1"/>
  <c r="G5" i="39"/>
  <c r="F5" i="39"/>
  <c r="F59" i="39" s="1"/>
  <c r="E5" i="39"/>
  <c r="D5" i="39"/>
  <c r="N48" i="38"/>
  <c r="O48" i="38"/>
  <c r="N47" i="38"/>
  <c r="O47" i="38"/>
  <c r="N46" i="38"/>
  <c r="O46" i="38"/>
  <c r="M45" i="38"/>
  <c r="L45" i="38"/>
  <c r="N45" i="38" s="1"/>
  <c r="O45" i="38" s="1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/>
  <c r="N41" i="38"/>
  <c r="O41" i="38" s="1"/>
  <c r="N40" i="38"/>
  <c r="O40" i="38"/>
  <c r="N39" i="38"/>
  <c r="O39" i="38"/>
  <c r="M38" i="38"/>
  <c r="L38" i="38"/>
  <c r="K38" i="38"/>
  <c r="J38" i="38"/>
  <c r="J49" i="38" s="1"/>
  <c r="I38" i="38"/>
  <c r="H38" i="38"/>
  <c r="G38" i="38"/>
  <c r="F38" i="38"/>
  <c r="E38" i="38"/>
  <c r="D38" i="38"/>
  <c r="N37" i="38"/>
  <c r="O37" i="38"/>
  <c r="N36" i="38"/>
  <c r="O36" i="38"/>
  <c r="N35" i="38"/>
  <c r="O35" i="38"/>
  <c r="M34" i="38"/>
  <c r="L34" i="38"/>
  <c r="K34" i="38"/>
  <c r="J34" i="38"/>
  <c r="I34" i="38"/>
  <c r="H34" i="38"/>
  <c r="H49" i="38"/>
  <c r="G34" i="38"/>
  <c r="F34" i="38"/>
  <c r="E34" i="38"/>
  <c r="D34" i="38"/>
  <c r="N34" i="38" s="1"/>
  <c r="O34" i="38" s="1"/>
  <c r="N33" i="38"/>
  <c r="O33" i="38" s="1"/>
  <c r="N32" i="38"/>
  <c r="O32" i="38"/>
  <c r="N31" i="38"/>
  <c r="O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/>
  <c r="N23" i="38"/>
  <c r="O23" i="38"/>
  <c r="N22" i="38"/>
  <c r="O22" i="38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F49" i="38" s="1"/>
  <c r="E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D49" i="38" s="1"/>
  <c r="N59" i="37"/>
  <c r="O59" i="37"/>
  <c r="N58" i="37"/>
  <c r="O58" i="37"/>
  <c r="M57" i="37"/>
  <c r="L57" i="37"/>
  <c r="K57" i="37"/>
  <c r="J57" i="37"/>
  <c r="I57" i="37"/>
  <c r="H57" i="37"/>
  <c r="O57" i="37"/>
  <c r="G57" i="37"/>
  <c r="F57" i="37"/>
  <c r="E57" i="37"/>
  <c r="D57" i="37"/>
  <c r="N57" i="37" s="1"/>
  <c r="N56" i="37"/>
  <c r="O56" i="37"/>
  <c r="N55" i="37"/>
  <c r="O55" i="37" s="1"/>
  <c r="N54" i="37"/>
  <c r="O54" i="37"/>
  <c r="N53" i="37"/>
  <c r="O53" i="37"/>
  <c r="N52" i="37"/>
  <c r="O52" i="37"/>
  <c r="N51" i="37"/>
  <c r="O51" i="37"/>
  <c r="N50" i="37"/>
  <c r="O50" i="37"/>
  <c r="N49" i="37"/>
  <c r="O49" i="37" s="1"/>
  <c r="N48" i="37"/>
  <c r="O48" i="37"/>
  <c r="M47" i="37"/>
  <c r="L47" i="37"/>
  <c r="K47" i="37"/>
  <c r="J47" i="37"/>
  <c r="I47" i="37"/>
  <c r="H47" i="37"/>
  <c r="H60" i="37" s="1"/>
  <c r="G47" i="37"/>
  <c r="F47" i="37"/>
  <c r="E47" i="37"/>
  <c r="D47" i="37"/>
  <c r="N46" i="37"/>
  <c r="O46" i="37"/>
  <c r="N45" i="37"/>
  <c r="O45" i="37"/>
  <c r="M44" i="37"/>
  <c r="L44" i="37"/>
  <c r="N44" i="37" s="1"/>
  <c r="O44" i="37" s="1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/>
  <c r="N30" i="37"/>
  <c r="O30" i="37"/>
  <c r="N29" i="37"/>
  <c r="O29" i="37"/>
  <c r="N28" i="37"/>
  <c r="O28" i="37"/>
  <c r="N27" i="37"/>
  <c r="O27" i="37"/>
  <c r="N26" i="37"/>
  <c r="O26" i="37" s="1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M16" i="37"/>
  <c r="L16" i="37"/>
  <c r="K16" i="37"/>
  <c r="N16" i="37" s="1"/>
  <c r="O16" i="37" s="1"/>
  <c r="J16" i="37"/>
  <c r="I16" i="37"/>
  <c r="H16" i="37"/>
  <c r="G16" i="37"/>
  <c r="F16" i="37"/>
  <c r="E16" i="37"/>
  <c r="D16" i="37"/>
  <c r="N15" i="37"/>
  <c r="O15" i="37"/>
  <c r="N14" i="37"/>
  <c r="O14" i="37"/>
  <c r="N13" i="37"/>
  <c r="O13" i="37" s="1"/>
  <c r="N12" i="37"/>
  <c r="O12" i="37" s="1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M60" i="37"/>
  <c r="L5" i="37"/>
  <c r="K5" i="37"/>
  <c r="J5" i="37"/>
  <c r="J60" i="37"/>
  <c r="I5" i="37"/>
  <c r="H5" i="37"/>
  <c r="G5" i="37"/>
  <c r="G60" i="37" s="1"/>
  <c r="F5" i="37"/>
  <c r="F60" i="37" s="1"/>
  <c r="E5" i="37"/>
  <c r="D5" i="37"/>
  <c r="N51" i="36"/>
  <c r="O51" i="36" s="1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N48" i="36" s="1"/>
  <c r="O48" i="36" s="1"/>
  <c r="D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M37" i="36"/>
  <c r="L37" i="36"/>
  <c r="K37" i="36"/>
  <c r="J37" i="36"/>
  <c r="I37" i="36"/>
  <c r="I52" i="36" s="1"/>
  <c r="H37" i="36"/>
  <c r="G37" i="36"/>
  <c r="F37" i="36"/>
  <c r="E37" i="36"/>
  <c r="D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52" i="36" s="1"/>
  <c r="I5" i="36"/>
  <c r="H5" i="36"/>
  <c r="G5" i="36"/>
  <c r="F5" i="36"/>
  <c r="E5" i="36"/>
  <c r="D5" i="36"/>
  <c r="N51" i="35"/>
  <c r="O51" i="35"/>
  <c r="N50" i="35"/>
  <c r="O50" i="35"/>
  <c r="N49" i="35"/>
  <c r="O49" i="35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 s="1"/>
  <c r="N37" i="35"/>
  <c r="O37" i="35" s="1"/>
  <c r="M36" i="35"/>
  <c r="L36" i="35"/>
  <c r="K36" i="35"/>
  <c r="J36" i="35"/>
  <c r="N36" i="35"/>
  <c r="O36" i="35" s="1"/>
  <c r="I36" i="35"/>
  <c r="H36" i="35"/>
  <c r="G36" i="35"/>
  <c r="F36" i="35"/>
  <c r="E36" i="35"/>
  <c r="D36" i="35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H52" i="35" s="1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M19" i="35"/>
  <c r="L19" i="35"/>
  <c r="K19" i="35"/>
  <c r="N19" i="35" s="1"/>
  <c r="O19" i="35" s="1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G52" i="35" s="1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52" i="35"/>
  <c r="K5" i="35"/>
  <c r="J5" i="35"/>
  <c r="J52" i="35" s="1"/>
  <c r="I5" i="35"/>
  <c r="I52" i="35" s="1"/>
  <c r="H5" i="35"/>
  <c r="G5" i="35"/>
  <c r="F5" i="35"/>
  <c r="E5" i="35"/>
  <c r="D5" i="35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 s="1"/>
  <c r="M40" i="34"/>
  <c r="L40" i="34"/>
  <c r="K40" i="34"/>
  <c r="N40" i="34" s="1"/>
  <c r="O40" i="34" s="1"/>
  <c r="J40" i="34"/>
  <c r="I40" i="34"/>
  <c r="H40" i="34"/>
  <c r="G40" i="34"/>
  <c r="F40" i="34"/>
  <c r="E40" i="34"/>
  <c r="D40" i="34"/>
  <c r="N39" i="34"/>
  <c r="O39" i="34" s="1"/>
  <c r="N38" i="34"/>
  <c r="O38" i="34" s="1"/>
  <c r="M37" i="34"/>
  <c r="L37" i="34"/>
  <c r="K37" i="34"/>
  <c r="N37" i="34" s="1"/>
  <c r="O37" i="34" s="1"/>
  <c r="J37" i="34"/>
  <c r="I37" i="34"/>
  <c r="H37" i="34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M48" i="34" s="1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J48" i="34"/>
  <c r="I13" i="34"/>
  <c r="H13" i="34"/>
  <c r="G13" i="34"/>
  <c r="F13" i="34"/>
  <c r="E13" i="34"/>
  <c r="E48" i="34" s="1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48" i="34"/>
  <c r="K5" i="34"/>
  <c r="K48" i="34" s="1"/>
  <c r="J5" i="34"/>
  <c r="I5" i="34"/>
  <c r="H5" i="34"/>
  <c r="G5" i="34"/>
  <c r="G48" i="34" s="1"/>
  <c r="F5" i="34"/>
  <c r="E5" i="34"/>
  <c r="D5" i="34"/>
  <c r="D48" i="34" s="1"/>
  <c r="N30" i="33"/>
  <c r="O30" i="33"/>
  <c r="N49" i="33"/>
  <c r="O49" i="33"/>
  <c r="N50" i="33"/>
  <c r="O50" i="33"/>
  <c r="N31" i="33"/>
  <c r="O31" i="33"/>
  <c r="N32" i="33"/>
  <c r="O32" i="33"/>
  <c r="N33" i="33"/>
  <c r="O33" i="33" s="1"/>
  <c r="N34" i="33"/>
  <c r="O34" i="33"/>
  <c r="N20" i="33"/>
  <c r="O20" i="33"/>
  <c r="N21" i="33"/>
  <c r="O21" i="33"/>
  <c r="N22" i="33"/>
  <c r="O22" i="33"/>
  <c r="N23" i="33"/>
  <c r="O23" i="33"/>
  <c r="N24" i="33"/>
  <c r="O24" i="33" s="1"/>
  <c r="N25" i="33"/>
  <c r="O25" i="33"/>
  <c r="N26" i="33"/>
  <c r="O26" i="33"/>
  <c r="N27" i="33"/>
  <c r="O27" i="33"/>
  <c r="N28" i="33"/>
  <c r="O28" i="33"/>
  <c r="N9" i="33"/>
  <c r="O9" i="33"/>
  <c r="N10" i="33"/>
  <c r="O10" i="33" s="1"/>
  <c r="E29" i="33"/>
  <c r="F29" i="33"/>
  <c r="N29" i="33" s="1"/>
  <c r="O29" i="33" s="1"/>
  <c r="G29" i="33"/>
  <c r="G51" i="33" s="1"/>
  <c r="H29" i="33"/>
  <c r="H51" i="33" s="1"/>
  <c r="I29" i="33"/>
  <c r="J29" i="33"/>
  <c r="K29" i="33"/>
  <c r="L29" i="33"/>
  <c r="M29" i="33"/>
  <c r="D29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E5" i="33"/>
  <c r="F5" i="33"/>
  <c r="F51" i="33" s="1"/>
  <c r="G5" i="33"/>
  <c r="H5" i="33"/>
  <c r="N5" i="33" s="1"/>
  <c r="O5" i="33" s="1"/>
  <c r="I5" i="33"/>
  <c r="I51" i="33" s="1"/>
  <c r="J5" i="33"/>
  <c r="J51" i="33" s="1"/>
  <c r="K5" i="33"/>
  <c r="L5" i="33"/>
  <c r="L51" i="33" s="1"/>
  <c r="M5" i="33"/>
  <c r="M51" i="33" s="1"/>
  <c r="D5" i="33"/>
  <c r="E47" i="33"/>
  <c r="E51" i="33" s="1"/>
  <c r="F47" i="33"/>
  <c r="G47" i="33"/>
  <c r="H47" i="33"/>
  <c r="I47" i="33"/>
  <c r="J47" i="33"/>
  <c r="K47" i="33"/>
  <c r="L47" i="33"/>
  <c r="M47" i="33"/>
  <c r="D47" i="33"/>
  <c r="N47" i="33" s="1"/>
  <c r="O47" i="33" s="1"/>
  <c r="N48" i="33"/>
  <c r="O48" i="33" s="1"/>
  <c r="N42" i="33"/>
  <c r="N43" i="33"/>
  <c r="O43" i="33" s="1"/>
  <c r="N44" i="33"/>
  <c r="O44" i="33" s="1"/>
  <c r="N45" i="33"/>
  <c r="O45" i="33" s="1"/>
  <c r="N46" i="33"/>
  <c r="O46" i="33"/>
  <c r="N41" i="33"/>
  <c r="O41" i="33"/>
  <c r="E40" i="33"/>
  <c r="F40" i="33"/>
  <c r="G40" i="33"/>
  <c r="H40" i="33"/>
  <c r="I40" i="33"/>
  <c r="J40" i="33"/>
  <c r="K40" i="33"/>
  <c r="L40" i="33"/>
  <c r="M40" i="33"/>
  <c r="D40" i="33"/>
  <c r="N40" i="33"/>
  <c r="O40" i="33" s="1"/>
  <c r="E36" i="33"/>
  <c r="F36" i="33"/>
  <c r="G36" i="33"/>
  <c r="H36" i="33"/>
  <c r="I36" i="33"/>
  <c r="J36" i="33"/>
  <c r="K36" i="33"/>
  <c r="K51" i="33"/>
  <c r="L36" i="33"/>
  <c r="M36" i="33"/>
  <c r="D36" i="33"/>
  <c r="N36" i="33" s="1"/>
  <c r="O36" i="33" s="1"/>
  <c r="N37" i="33"/>
  <c r="O37" i="33" s="1"/>
  <c r="N38" i="33"/>
  <c r="O38" i="33" s="1"/>
  <c r="N39" i="33"/>
  <c r="O39" i="33" s="1"/>
  <c r="N35" i="33"/>
  <c r="O35" i="33"/>
  <c r="O42" i="33"/>
  <c r="N15" i="33"/>
  <c r="O15" i="33" s="1"/>
  <c r="N16" i="33"/>
  <c r="O16" i="33" s="1"/>
  <c r="N17" i="33"/>
  <c r="O17" i="33"/>
  <c r="N18" i="33"/>
  <c r="O18" i="33"/>
  <c r="N7" i="33"/>
  <c r="O7" i="33"/>
  <c r="N8" i="33"/>
  <c r="O8" i="33"/>
  <c r="N11" i="33"/>
  <c r="O11" i="33" s="1"/>
  <c r="N12" i="33"/>
  <c r="O12" i="33" s="1"/>
  <c r="N6" i="33"/>
  <c r="O6" i="33"/>
  <c r="N14" i="33"/>
  <c r="O14" i="33"/>
  <c r="I48" i="34"/>
  <c r="N45" i="34"/>
  <c r="O45" i="34" s="1"/>
  <c r="N5" i="34"/>
  <c r="O5" i="34" s="1"/>
  <c r="F52" i="35"/>
  <c r="N13" i="35"/>
  <c r="O13" i="35"/>
  <c r="N47" i="35"/>
  <c r="O47" i="35" s="1"/>
  <c r="N40" i="35"/>
  <c r="O40" i="35" s="1"/>
  <c r="F52" i="36"/>
  <c r="E52" i="36"/>
  <c r="L52" i="36"/>
  <c r="N30" i="36"/>
  <c r="O30" i="36"/>
  <c r="N19" i="36"/>
  <c r="O19" i="36"/>
  <c r="D52" i="36"/>
  <c r="I60" i="37"/>
  <c r="E60" i="37"/>
  <c r="N34" i="37"/>
  <c r="O34" i="37"/>
  <c r="D60" i="37"/>
  <c r="D52" i="35"/>
  <c r="M49" i="38"/>
  <c r="G49" i="38"/>
  <c r="K49" i="38"/>
  <c r="N38" i="38"/>
  <c r="O38" i="38" s="1"/>
  <c r="N27" i="38"/>
  <c r="O27" i="38" s="1"/>
  <c r="E49" i="38"/>
  <c r="N18" i="38"/>
  <c r="O18" i="38" s="1"/>
  <c r="I49" i="38"/>
  <c r="K59" i="39"/>
  <c r="L59" i="39"/>
  <c r="M59" i="39"/>
  <c r="J59" i="39"/>
  <c r="N46" i="39"/>
  <c r="O46" i="39"/>
  <c r="I59" i="39"/>
  <c r="D59" i="39"/>
  <c r="N29" i="35"/>
  <c r="O29" i="35"/>
  <c r="M52" i="36"/>
  <c r="N5" i="37"/>
  <c r="O5" i="37" s="1"/>
  <c r="N41" i="36"/>
  <c r="O41" i="36"/>
  <c r="N21" i="39"/>
  <c r="O21" i="39" s="1"/>
  <c r="N5" i="36"/>
  <c r="O5" i="36" s="1"/>
  <c r="E52" i="35"/>
  <c r="M52" i="35"/>
  <c r="H52" i="36"/>
  <c r="J57" i="40"/>
  <c r="M57" i="40"/>
  <c r="G57" i="40"/>
  <c r="F57" i="40"/>
  <c r="H57" i="40"/>
  <c r="L57" i="40"/>
  <c r="N14" i="40"/>
  <c r="O14" i="40" s="1"/>
  <c r="N41" i="40"/>
  <c r="O41" i="40"/>
  <c r="N54" i="40"/>
  <c r="O54" i="40"/>
  <c r="N29" i="40"/>
  <c r="O29" i="40" s="1"/>
  <c r="E57" i="40"/>
  <c r="N20" i="40"/>
  <c r="O20" i="40"/>
  <c r="D57" i="40"/>
  <c r="N5" i="40"/>
  <c r="O5" i="40" s="1"/>
  <c r="M61" i="41"/>
  <c r="L61" i="41"/>
  <c r="J61" i="41"/>
  <c r="N42" i="41"/>
  <c r="O42" i="41" s="1"/>
  <c r="N57" i="41"/>
  <c r="O57" i="41" s="1"/>
  <c r="I61" i="41"/>
  <c r="N46" i="41"/>
  <c r="O46" i="41"/>
  <c r="N32" i="41"/>
  <c r="O32" i="41"/>
  <c r="H61" i="41"/>
  <c r="G61" i="41"/>
  <c r="N13" i="41"/>
  <c r="O13" i="41" s="1"/>
  <c r="D61" i="41"/>
  <c r="F61" i="41"/>
  <c r="J63" i="42"/>
  <c r="K63" i="42"/>
  <c r="L63" i="42"/>
  <c r="N60" i="42"/>
  <c r="O60" i="42"/>
  <c r="F63" i="42"/>
  <c r="N49" i="42"/>
  <c r="O49" i="42"/>
  <c r="H63" i="42"/>
  <c r="D63" i="42"/>
  <c r="N21" i="42"/>
  <c r="O21" i="42" s="1"/>
  <c r="G63" i="42"/>
  <c r="N13" i="42"/>
  <c r="O13" i="42"/>
  <c r="N5" i="42"/>
  <c r="O5" i="42"/>
  <c r="L62" i="43"/>
  <c r="J62" i="43"/>
  <c r="M62" i="43"/>
  <c r="N58" i="43"/>
  <c r="O58" i="43"/>
  <c r="N42" i="43"/>
  <c r="O42" i="43"/>
  <c r="K62" i="43"/>
  <c r="N46" i="43"/>
  <c r="O46" i="43"/>
  <c r="F62" i="43"/>
  <c r="G62" i="43"/>
  <c r="H62" i="43"/>
  <c r="N31" i="43"/>
  <c r="O31" i="43"/>
  <c r="I62" i="43"/>
  <c r="D62" i="43"/>
  <c r="N13" i="43"/>
  <c r="O13" i="43"/>
  <c r="M64" i="44"/>
  <c r="L64" i="44"/>
  <c r="J64" i="44"/>
  <c r="N49" i="44"/>
  <c r="O49" i="44"/>
  <c r="H64" i="44"/>
  <c r="F64" i="44"/>
  <c r="N35" i="44"/>
  <c r="O35" i="44"/>
  <c r="N21" i="44"/>
  <c r="O21" i="44"/>
  <c r="E64" i="44"/>
  <c r="N64" i="44" s="1"/>
  <c r="O64" i="44" s="1"/>
  <c r="G64" i="44"/>
  <c r="N13" i="44"/>
  <c r="O13" i="44" s="1"/>
  <c r="D64" i="44"/>
  <c r="N5" i="44"/>
  <c r="O5" i="44"/>
  <c r="M64" i="45"/>
  <c r="J64" i="45"/>
  <c r="K64" i="45"/>
  <c r="L64" i="45"/>
  <c r="N61" i="45"/>
  <c r="O61" i="45"/>
  <c r="N46" i="45"/>
  <c r="O46" i="45" s="1"/>
  <c r="N37" i="45"/>
  <c r="O37" i="45" s="1"/>
  <c r="F64" i="45"/>
  <c r="H64" i="45"/>
  <c r="G64" i="45"/>
  <c r="D64" i="45"/>
  <c r="N13" i="45"/>
  <c r="O13" i="45"/>
  <c r="I64" i="45"/>
  <c r="O61" i="47"/>
  <c r="P61" i="47"/>
  <c r="O50" i="47"/>
  <c r="P50" i="47"/>
  <c r="O36" i="47"/>
  <c r="P36" i="47" s="1"/>
  <c r="K65" i="47"/>
  <c r="N65" i="47"/>
  <c r="J65" i="47"/>
  <c r="M65" i="47"/>
  <c r="D65" i="47"/>
  <c r="O13" i="47"/>
  <c r="P13" i="47" s="1"/>
  <c r="F65" i="47"/>
  <c r="G65" i="47"/>
  <c r="H65" i="47"/>
  <c r="O5" i="47"/>
  <c r="P5" i="47"/>
  <c r="O67" i="48" l="1"/>
  <c r="P67" i="48" s="1"/>
  <c r="N59" i="39"/>
  <c r="O59" i="39" s="1"/>
  <c r="N52" i="35"/>
  <c r="O52" i="35" s="1"/>
  <c r="N57" i="40"/>
  <c r="O57" i="40" s="1"/>
  <c r="N60" i="44"/>
  <c r="O60" i="44" s="1"/>
  <c r="K60" i="37"/>
  <c r="N60" i="37" s="1"/>
  <c r="O60" i="37" s="1"/>
  <c r="N37" i="36"/>
  <c r="O37" i="36" s="1"/>
  <c r="N13" i="34"/>
  <c r="O13" i="34" s="1"/>
  <c r="N5" i="41"/>
  <c r="O5" i="41" s="1"/>
  <c r="K52" i="35"/>
  <c r="D51" i="33"/>
  <c r="N51" i="33" s="1"/>
  <c r="O51" i="33" s="1"/>
  <c r="N5" i="39"/>
  <c r="O5" i="39" s="1"/>
  <c r="N12" i="38"/>
  <c r="O12" i="38" s="1"/>
  <c r="E62" i="43"/>
  <c r="N62" i="43" s="1"/>
  <c r="O62" i="43" s="1"/>
  <c r="N44" i="40"/>
  <c r="O44" i="40" s="1"/>
  <c r="I65" i="47"/>
  <c r="F48" i="34"/>
  <c r="N48" i="34" s="1"/>
  <c r="O48" i="34" s="1"/>
  <c r="K52" i="36"/>
  <c r="N5" i="38"/>
  <c r="O5" i="38" s="1"/>
  <c r="N45" i="42"/>
  <c r="O45" i="42" s="1"/>
  <c r="G52" i="36"/>
  <c r="N47" i="37"/>
  <c r="O47" i="37" s="1"/>
  <c r="E65" i="47"/>
  <c r="O65" i="47" s="1"/>
  <c r="P65" i="47" s="1"/>
  <c r="E64" i="45"/>
  <c r="N64" i="45" s="1"/>
  <c r="O64" i="45" s="1"/>
  <c r="I63" i="42"/>
  <c r="N63" i="42" s="1"/>
  <c r="O63" i="42" s="1"/>
  <c r="N5" i="35"/>
  <c r="O5" i="35" s="1"/>
  <c r="H48" i="34"/>
  <c r="L49" i="38"/>
  <c r="N49" i="38" s="1"/>
  <c r="O49" i="38" s="1"/>
  <c r="N22" i="37"/>
  <c r="O22" i="37" s="1"/>
  <c r="N43" i="39"/>
  <c r="O43" i="39" s="1"/>
  <c r="L60" i="37"/>
  <c r="N52" i="36" l="1"/>
  <c r="O52" i="36" s="1"/>
</calcChain>
</file>

<file path=xl/sharedStrings.xml><?xml version="1.0" encoding="utf-8"?>
<sst xmlns="http://schemas.openxmlformats.org/spreadsheetml/2006/main" count="1116" uniqueCount="165">
  <si>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</si>
  <si>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</si>
  <si>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</si>
  <si>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</si>
  <si>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</si>
  <si>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</si>
  <si>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</si>
  <si>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</si>
  <si>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</si>
  <si>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</si>
  <si>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</si>
  <si>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</si>
  <si>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</si>
  <si>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</si>
  <si>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</si>
  <si>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</si>
  <si>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</si>
  <si>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</si>
  <si>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</si>
  <si>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</si>
  <si>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</si>
  <si>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Federal Grant - Economic Environment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</si>
  <si>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</si>
  <si>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</si>
  <si>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</si>
  <si>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</si>
  <si>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</si>
  <si>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</si>
  <si>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</si>
  <si>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</si>
  <si>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</si>
  <si>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</si>
  <si>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</si>
  <si>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</si>
  <si>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</si>
  <si>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</si>
  <si>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</si>
  <si>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</si>
  <si>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Protective Inspection Fees</t>
  </si>
  <si>
    <t>Public Safety - Ambulance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</si>
  <si>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</si>
  <si>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</si>
  <si>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</si>
  <si>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</si>
  <si>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</si>
  <si>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</si>
  <si>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</si>
  <si>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</si>
  <si>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</si>
  <si>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</si>
  <si>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</si>
  <si>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</si>
  <si>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</si>
  <si>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</si>
  <si>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</si>
  <si>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</si>
  <si>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</si>
  <si>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</si>
  <si>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</si>
  <si>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</si>
  <si>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</si>
  <si>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</si>
  <si>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</si>
  <si>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</si>
  <si>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</si>
  <si>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Longboat Key Revenues Reported by Account Code and Fund Type</t>
  </si>
  <si>
    <t>Local Fiscal Year Ended September 30, 2010</t>
  </si>
  <si>
    <t>Fire Insurance Premium Tax for Firefighters' Pension</t>
  </si>
  <si>
    <t>Culture / Recreation - 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</si>
  <si>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</si>
  <si>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</si>
  <si>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</si>
  <si>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Judgments and Fines - Other Court-Ordered</t>
  </si>
  <si>
    <t>Other Miscellaneous Revenues - Settlements</t>
  </si>
  <si>
    <t>Proceeds - Proceeds from Refunding Bonds</t>
  </si>
  <si>
    <t>2011 Municipal Population:</t>
  </si>
  <si>
    <t>Local Fiscal Year Ended September 30, 2012</t>
  </si>
  <si>
    <t>State Grant - Human Services - Health or Hospitals</t>
  </si>
  <si>
    <t>Court-Ordered Judgments and Fines - As Decided by County Court Criminal</t>
  </si>
  <si>
    <t>Rents and Royalties</t>
  </si>
  <si>
    <t>2012 Municipal Population:</t>
  </si>
  <si>
    <t>Local Fiscal Year Ended September 30, 2013</t>
  </si>
  <si>
    <t>County Ninth-Cent Voted Fuel Tax</t>
  </si>
  <si>
    <t>Second Local Option Fuel Tax (1 to 5 Cents)</t>
  </si>
  <si>
    <t>Insurance Premium Tax for Police Officers' Retirement</t>
  </si>
  <si>
    <t>Communications Services Taxes (Chapter 202, F.S.)</t>
  </si>
  <si>
    <t>Local Business Tax (Chapter 205, F.S.)</t>
  </si>
  <si>
    <t>Federal Grant - Public Safety</t>
  </si>
  <si>
    <t>Federal Grant - Physical Environment - Sewer / Wastewater</t>
  </si>
  <si>
    <t>Federal Grant - Physical Environment - Other Physical Environment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</si>
  <si>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</si>
  <si>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</si>
  <si>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</si>
  <si>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</si>
  <si>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Transportation - Other Transportation</t>
  </si>
  <si>
    <t>Grants from Other Local Units - Physical Environment</t>
  </si>
  <si>
    <t>General Government - Administrative Service Fees</t>
  </si>
  <si>
    <t>General Government - Other General Government Charges and Fees</t>
  </si>
  <si>
    <t>Public Safety - Other Public Safety Charges and Fees</t>
  </si>
  <si>
    <t>Physical Environment - Other Physical Environment Charges</t>
  </si>
  <si>
    <t>Culture / Recreation - Special Recreation Facilities</t>
  </si>
  <si>
    <t>Interest and Other Earnings - Dividends</t>
  </si>
  <si>
    <t>Interest and Other Earnings - Gain (Loss) on Sale of Investments</t>
  </si>
  <si>
    <t>Sales - Disposition of Fixed Assets</t>
  </si>
  <si>
    <t>Contributions from Enterprise Operations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</si>
  <si>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</si>
  <si>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</si>
  <si>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</si>
  <si>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</si>
  <si>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</si>
  <si>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</si>
  <si>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Physical Environment - Water Utility</t>
  </si>
  <si>
    <t>Physical Environment - Sewer / Wastewater Utility</t>
  </si>
  <si>
    <t>2014 Municipal Population:</t>
  </si>
  <si>
    <t>Local Fiscal Year Ended September 30, 2015</t>
  </si>
  <si>
    <t>State Grant - Culture / Recreation</t>
  </si>
  <si>
    <t>2015 Municipal Population:</t>
  </si>
  <si>
    <t>Local Fiscal Year Ended September 30, 2016</t>
  </si>
  <si>
    <t>Impact Fees - Residential - Physical Environment</t>
  </si>
  <si>
    <t>Special Assessments - Capital Improvement</t>
  </si>
  <si>
    <t>State Shared Revenues - General Government - Revenue Sharing Proceeds</t>
  </si>
  <si>
    <t>Grants from Other Local Units - Culture / Recreation</t>
  </si>
  <si>
    <t>Sales - Sale of Surplus Materials and Scrap</t>
  </si>
  <si>
    <t>Proceeds - Debt Proceeds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</si>
  <si>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</si>
  <si>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</si>
  <si>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</si>
  <si>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</si>
  <si>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</si>
  <si>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General Government - Recording Fees</t>
  </si>
  <si>
    <t>2018 Municipal Population:</t>
  </si>
  <si>
    <t>Local Fiscal Year Ended September 30, 2019</t>
  </si>
  <si>
    <t>State Grant - Physical Environment - Gas Supply System</t>
  </si>
  <si>
    <t>2019 Municipal Population:</t>
  </si>
  <si>
    <t>Local Fiscal Year Ended September 30, 2020</t>
  </si>
  <si>
    <t>Other Financial Assistance - Federal Source</t>
  </si>
  <si>
    <t>State Grant - Physical Environment - Stormwater Management</t>
  </si>
  <si>
    <t>Grants from Other Local Units - Other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</si>
  <si>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</si>
  <si>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</si>
  <si>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</si>
  <si>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</si>
  <si>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</si>
  <si>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</si>
  <si>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</si>
  <si>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</si>
  <si>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</si>
  <si>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</si>
  <si>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</si>
  <si>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</si>
  <si>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</si>
  <si>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</si>
  <si>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</si>
  <si>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</si>
  <si>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</si>
  <si>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</si>
  <si>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</si>
  <si>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</si>
  <si>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Communications Services Taxes</t>
  </si>
  <si>
    <t>Permits - Other</t>
  </si>
  <si>
    <t>Federal Grant - General Government</t>
  </si>
  <si>
    <t>Federal Grant - American Rescue Plan Act Funds</t>
  </si>
  <si>
    <t>State Grant - Physical Environment - Sewer / Wastewater</t>
  </si>
  <si>
    <t>Court-Ordered Judgments and Fines - As Decided by Circuit Court Criminal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</si>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</sst>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SUM(D6:D12)</f>
        <v>13911972</v>
      </c>
      <c r="E5" s="27">
        <f>SUM(E6:E12)</f>
        <v>2316816</v>
      </c>
      <c r="F5" s="27">
        <f>SUM(F6:F12)</f>
        <v>3955883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20184671</v>
      </c>
      <c r="P5" s="33">
        <f>(O5/P$69)</f>
        <v>2684.4887618034313</v>
      </c>
      <c r="Q5" s="6"/>
    </row>
    <row r="6" spans="1:134">
      <c r="A6" s="12"/>
      <c r="B6" s="25">
        <v>311</v>
      </c>
      <c r="C6" s="20" t="s">
        <v>3</v>
      </c>
      <c r="D6" s="46">
        <v>13227645</v>
      </c>
      <c r="E6" s="46">
        <v>0</v>
      </c>
      <c r="F6" s="46">
        <v>3955883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17183528</v>
      </c>
      <c r="P6" s="47">
        <f>(O6/P$69)</f>
        <v>2285.3475196169702</v>
      </c>
      <c r="Q6" s="9"/>
    </row>
    <row r="7" spans="1:134">
      <c r="A7" s="12"/>
      <c r="B7" s="25">
        <v>312.13</v>
      </c>
      <c r="C7" s="20" t="s">
        <v>145</v>
      </c>
      <c r="D7" s="46">
        <v>0</v>
      </c>
      <c r="E7" s="46">
        <v>760003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760003</v>
      </c>
      <c r="P7" s="47">
        <f>(O7/P$69)</f>
        <v>101.07766990291262</v>
      </c>
      <c r="Q7" s="9"/>
    </row>
    <row r="8" spans="1:134">
      <c r="A8" s="12"/>
      <c r="B8" s="25">
        <v>312.41000000000003</v>
      </c>
      <c r="C8" s="20" t="s">
        <v>146</v>
      </c>
      <c r="D8" s="46">
        <v>0</v>
      </c>
      <c r="E8" s="46">
        <v>187620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187620</v>
      </c>
      <c r="P8" s="47">
        <f>(O8/P$69)</f>
        <v>24.952786274770581</v>
      </c>
      <c r="Q8" s="9"/>
    </row>
    <row r="9" spans="1:134">
      <c r="A9" s="12"/>
      <c r="B9" s="25">
        <v>312.43</v>
      </c>
      <c r="C9" s="20" t="s">
        <v>147</v>
      </c>
      <c r="D9" s="46">
        <v>0</v>
      </c>
      <c r="E9" s="46">
        <v>132887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132887</v>
      </c>
      <c r="P9" s="47">
        <f>(O9/P$69)</f>
        <v>17.673493815666976</v>
      </c>
      <c r="Q9" s="9"/>
    </row>
    <row r="10" spans="1:134">
      <c r="A10" s="12"/>
      <c r="B10" s="25">
        <v>312.63</v>
      </c>
      <c r="C10" s="20" t="s">
        <v>148</v>
      </c>
      <c r="D10" s="46">
        <v>0</v>
      </c>
      <c r="E10" s="46">
        <v>1236306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1236306</v>
      </c>
      <c r="P10" s="47">
        <f>(O10/P$69)</f>
        <v>164.42425854501928</v>
      </c>
      <c r="Q10" s="9"/>
    </row>
    <row r="11" spans="1:134">
      <c r="A11" s="12"/>
      <c r="B11" s="25">
        <v>315.2</v>
      </c>
      <c r="C11" s="20" t="s">
        <v>158</v>
      </c>
      <c r="D11" s="46">
        <v>539575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539575</v>
      </c>
      <c r="P11" s="47">
        <f>(O11/P$69)</f>
        <v>71.761537438489157</v>
      </c>
      <c r="Q11" s="9"/>
    </row>
    <row r="12" spans="1:134">
      <c r="A12" s="12"/>
      <c r="B12" s="25">
        <v>316</v>
      </c>
      <c r="C12" s="20" t="s">
        <v>86</v>
      </c>
      <c r="D12" s="46">
        <v>144752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144752</v>
      </c>
      <c r="P12" s="47">
        <f>(O12/P$69)</f>
        <v>19.25149620960234</v>
      </c>
      <c r="Q12" s="9"/>
    </row>
    <row r="13" spans="1:134" ht="15.75">
      <c r="A13" s="29" t="s">
        <v>15</v>
      </c>
      <c r="B13" s="30"/>
      <c r="C13" s="31"/>
      <c r="D13" s="32">
        <f>SUM(D14:D23)</f>
        <v>1113730</v>
      </c>
      <c r="E13" s="32">
        <f>SUM(E14:E23)</f>
        <v>3256627</v>
      </c>
      <c r="F13" s="32">
        <f>SUM(F14:F23)</f>
        <v>304027</v>
      </c>
      <c r="G13" s="32">
        <f>SUM(G14:G23)</f>
        <v>0</v>
      </c>
      <c r="H13" s="32">
        <f>SUM(H14:H23)</f>
        <v>0</v>
      </c>
      <c r="I13" s="32">
        <f>SUM(I14:I23)</f>
        <v>3445391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8119775</v>
      </c>
      <c r="P13" s="45">
        <f>(O13/P$69)</f>
        <v>1079.9009176752227</v>
      </c>
      <c r="Q13" s="10"/>
    </row>
    <row r="14" spans="1:134">
      <c r="A14" s="12"/>
      <c r="B14" s="25">
        <v>322</v>
      </c>
      <c r="C14" s="20" t="s">
        <v>150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3423338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3423338</v>
      </c>
      <c r="P14" s="47">
        <f>(O14/P$69)</f>
        <v>455.29166112514963</v>
      </c>
      <c r="Q14" s="9"/>
    </row>
    <row r="15" spans="1:134">
      <c r="A15" s="12"/>
      <c r="B15" s="25">
        <v>322.89999999999998</v>
      </c>
      <c r="C15" s="20" t="s">
        <v>159</v>
      </c>
      <c r="D15" s="46">
        <v>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1">SUM(D15:N15)</f>
        <v>200</v>
      </c>
      <c r="P15" s="47">
        <f>(O15/P$69)</f>
        <v>2.6599281819390877E-2</v>
      </c>
      <c r="Q15" s="9"/>
    </row>
    <row r="16" spans="1:134">
      <c r="A16" s="12"/>
      <c r="B16" s="25">
        <v>323.10000000000002</v>
      </c>
      <c r="C16" s="20" t="s">
        <v>16</v>
      </c>
      <c r="D16" s="46">
        <v>789639</v>
      </c>
      <c r="E16" s="46">
        <v>0</v>
      </c>
      <c r="F16" s="46">
        <v>304027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1093666</v>
      </c>
      <c r="P16" s="47">
        <f>(O16/P$69)</f>
        <v>145.45365075142971</v>
      </c>
      <c r="Q16" s="9"/>
    </row>
    <row r="17" spans="1:17">
      <c r="A17" s="12"/>
      <c r="B17" s="25">
        <v>323.39999999999998</v>
      </c>
      <c r="C17" s="20" t="s">
        <v>17</v>
      </c>
      <c r="D17" s="46">
        <v>81502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81502</v>
      </c>
      <c r="P17" s="47">
        <f>(O17/P$69)</f>
        <v>10.839473334219976</v>
      </c>
      <c r="Q17" s="9"/>
    </row>
    <row r="18" spans="1:17">
      <c r="A18" s="12"/>
      <c r="B18" s="25">
        <v>323.7</v>
      </c>
      <c r="C18" s="20" t="s">
        <v>18</v>
      </c>
      <c r="D18" s="46">
        <v>18468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18468</v>
      </c>
      <c r="P18" s="47">
        <f>(O18/P$69)</f>
        <v>2.4561776832025535</v>
      </c>
      <c r="Q18" s="9"/>
    </row>
    <row r="19" spans="1:17">
      <c r="A19" s="12"/>
      <c r="B19" s="25">
        <v>324.20999999999998</v>
      </c>
      <c r="C19" s="20" t="s">
        <v>118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11796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11796</v>
      </c>
      <c r="P19" s="47">
        <f>(O19/P$69)</f>
        <v>1.5688256417076738</v>
      </c>
      <c r="Q19" s="9"/>
    </row>
    <row r="20" spans="1:17">
      <c r="A20" s="12"/>
      <c r="B20" s="25">
        <v>325.10000000000002</v>
      </c>
      <c r="C20" s="20" t="s">
        <v>119</v>
      </c>
      <c r="D20" s="46">
        <v>0</v>
      </c>
      <c r="E20" s="46">
        <v>3256627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3256627</v>
      </c>
      <c r="P20" s="47">
        <f>(O20/P$69)</f>
        <v>433.11969676818728</v>
      </c>
      <c r="Q20" s="9"/>
    </row>
    <row r="21" spans="1:17">
      <c r="A21" s="12"/>
      <c r="B21" s="25">
        <v>329.1</v>
      </c>
      <c r="C21" s="20" t="s">
        <v>151</v>
      </c>
      <c r="D21" s="46">
        <v>25010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25010</v>
      </c>
      <c r="P21" s="47">
        <f>(O21/P$69)</f>
        <v>3.3262401915148292</v>
      </c>
      <c r="Q21" s="9"/>
    </row>
    <row r="22" spans="1:17">
      <c r="A22" s="12"/>
      <c r="B22" s="25">
        <v>329.4</v>
      </c>
      <c r="C22" s="20" t="s">
        <v>152</v>
      </c>
      <c r="D22" s="46">
        <v>3642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3642</v>
      </c>
      <c r="P22" s="47">
        <f>(O22/P$69)</f>
        <v>0.48437292193110787</v>
      </c>
      <c r="Q22" s="9"/>
    </row>
    <row r="23" spans="1:17">
      <c r="A23" s="12"/>
      <c r="B23" s="25">
        <v>329.5</v>
      </c>
      <c r="C23" s="20" t="s">
        <v>153</v>
      </c>
      <c r="D23" s="46">
        <v>195269</v>
      </c>
      <c r="E23" s="46">
        <v>0</v>
      </c>
      <c r="F23" s="46">
        <v>0</v>
      </c>
      <c r="G23" s="46">
        <v>0</v>
      </c>
      <c r="H23" s="46">
        <v>0</v>
      </c>
      <c r="I23" s="46">
        <v>10257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205526</v>
      </c>
      <c r="P23" s="47">
        <f>(O23/P$69)</f>
        <v>27.334219976060645</v>
      </c>
      <c r="Q23" s="9"/>
    </row>
    <row r="24" spans="1:17" ht="15.75">
      <c r="A24" s="29" t="s">
        <v>154</v>
      </c>
      <c r="B24" s="30"/>
      <c r="C24" s="31"/>
      <c r="D24" s="32">
        <f>SUM(D25:D38)</f>
        <v>1108998</v>
      </c>
      <c r="E24" s="32">
        <f>SUM(E25:E38)</f>
        <v>3784143</v>
      </c>
      <c r="F24" s="32">
        <f>SUM(F25:F38)</f>
        <v>0</v>
      </c>
      <c r="G24" s="32">
        <f>SUM(G25:G38)</f>
        <v>4401943</v>
      </c>
      <c r="H24" s="32">
        <f>SUM(H25:H38)</f>
        <v>0</v>
      </c>
      <c r="I24" s="32">
        <f>SUM(I25:I38)</f>
        <v>41730</v>
      </c>
      <c r="J24" s="32">
        <f>SUM(J25:J38)</f>
        <v>0</v>
      </c>
      <c r="K24" s="32">
        <f>SUM(K25:K38)</f>
        <v>0</v>
      </c>
      <c r="L24" s="32">
        <f>SUM(L25:L38)</f>
        <v>0</v>
      </c>
      <c r="M24" s="32">
        <f>SUM(M25:M38)</f>
        <v>0</v>
      </c>
      <c r="N24" s="32">
        <f>SUM(N25:N38)</f>
        <v>0</v>
      </c>
      <c r="O24" s="44">
        <f>SUM(D24:N24)</f>
        <v>9336814</v>
      </c>
      <c r="P24" s="45">
        <f>(O24/P$69)</f>
        <v>1241.7627344061709</v>
      </c>
      <c r="Q24" s="10"/>
    </row>
    <row r="25" spans="1:17">
      <c r="A25" s="12"/>
      <c r="B25" s="25">
        <v>331.1</v>
      </c>
      <c r="C25" s="20" t="s">
        <v>160</v>
      </c>
      <c r="D25" s="46">
        <v>0</v>
      </c>
      <c r="E25" s="46">
        <v>674</v>
      </c>
      <c r="F25" s="46">
        <v>0</v>
      </c>
      <c r="G25" s="46">
        <v>0</v>
      </c>
      <c r="H25" s="46">
        <v>0</v>
      </c>
      <c r="I25" s="46">
        <v>780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1454</v>
      </c>
      <c r="P25" s="47">
        <f>(O25/P$69)</f>
        <v>0.19337677882697168</v>
      </c>
      <c r="Q25" s="9"/>
    </row>
    <row r="26" spans="1:17">
      <c r="A26" s="12"/>
      <c r="B26" s="25">
        <v>331.51</v>
      </c>
      <c r="C26" s="20" t="s">
        <v>161</v>
      </c>
      <c r="D26" s="46">
        <v>0</v>
      </c>
      <c r="E26" s="46">
        <v>3654228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4" si="2">SUM(D26:N26)</f>
        <v>3654228</v>
      </c>
      <c r="P26" s="47">
        <f>(O26/P$69)</f>
        <v>485.99920202154544</v>
      </c>
      <c r="Q26" s="9"/>
    </row>
    <row r="27" spans="1:17">
      <c r="A27" s="12"/>
      <c r="B27" s="25">
        <v>334.35</v>
      </c>
      <c r="C27" s="20" t="s">
        <v>162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40950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40950</v>
      </c>
      <c r="P27" s="47">
        <f>(O27/P$69)</f>
        <v>5.4462029525202817</v>
      </c>
      <c r="Q27" s="9"/>
    </row>
    <row r="28" spans="1:17">
      <c r="A28" s="12"/>
      <c r="B28" s="25">
        <v>334.39</v>
      </c>
      <c r="C28" s="20" t="s">
        <v>22</v>
      </c>
      <c r="D28" s="46">
        <v>0</v>
      </c>
      <c r="E28" s="46">
        <v>0</v>
      </c>
      <c r="F28" s="46">
        <v>0</v>
      </c>
      <c r="G28" s="46">
        <v>3635654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3635654</v>
      </c>
      <c r="P28" s="47">
        <f>(O28/P$69)</f>
        <v>483.5289267189786</v>
      </c>
      <c r="Q28" s="9"/>
    </row>
    <row r="29" spans="1:17">
      <c r="A29" s="12"/>
      <c r="B29" s="25">
        <v>334.61</v>
      </c>
      <c r="C29" s="20" t="s">
        <v>77</v>
      </c>
      <c r="D29" s="46">
        <v>603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603</v>
      </c>
      <c r="P29" s="47">
        <f>(O29/P$69)</f>
        <v>8.0196834685463486E-2</v>
      </c>
      <c r="Q29" s="9"/>
    </row>
    <row r="30" spans="1:17">
      <c r="A30" s="12"/>
      <c r="B30" s="25">
        <v>335.125</v>
      </c>
      <c r="C30" s="20" t="s">
        <v>155</v>
      </c>
      <c r="D30" s="46">
        <v>209925</v>
      </c>
      <c r="E30" s="46">
        <v>55538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265463</v>
      </c>
      <c r="P30" s="47">
        <f>(O30/P$69)</f>
        <v>35.305625748104802</v>
      </c>
      <c r="Q30" s="9"/>
    </row>
    <row r="31" spans="1:17">
      <c r="A31" s="12"/>
      <c r="B31" s="25">
        <v>335.14</v>
      </c>
      <c r="C31" s="20" t="s">
        <v>90</v>
      </c>
      <c r="D31" s="46">
        <v>528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528</v>
      </c>
      <c r="P31" s="47">
        <f>(O31/P$69)</f>
        <v>7.0222104003191912E-2</v>
      </c>
      <c r="Q31" s="9"/>
    </row>
    <row r="32" spans="1:17">
      <c r="A32" s="12"/>
      <c r="B32" s="25">
        <v>335.15</v>
      </c>
      <c r="C32" s="20" t="s">
        <v>91</v>
      </c>
      <c r="D32" s="46">
        <v>15639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15639</v>
      </c>
      <c r="P32" s="47">
        <f>(O32/P$69)</f>
        <v>2.0799308418672697</v>
      </c>
      <c r="Q32" s="9"/>
    </row>
    <row r="33" spans="1:17">
      <c r="A33" s="12"/>
      <c r="B33" s="25">
        <v>335.18</v>
      </c>
      <c r="C33" s="20" t="s">
        <v>156</v>
      </c>
      <c r="D33" s="46">
        <v>807072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807072</v>
      </c>
      <c r="P33" s="47">
        <f>(O33/P$69)</f>
        <v>107.33767788269716</v>
      </c>
      <c r="Q33" s="9"/>
    </row>
    <row r="34" spans="1:17">
      <c r="A34" s="12"/>
      <c r="B34" s="25">
        <v>335.21</v>
      </c>
      <c r="C34" s="20" t="s">
        <v>27</v>
      </c>
      <c r="D34" s="46">
        <v>15231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15231</v>
      </c>
      <c r="P34" s="47">
        <f>(O34/P$69)</f>
        <v>2.025668306955712</v>
      </c>
      <c r="Q34" s="9"/>
    </row>
    <row r="35" spans="1:17">
      <c r="A35" s="12"/>
      <c r="B35" s="25">
        <v>335.48</v>
      </c>
      <c r="C35" s="20" t="s">
        <v>94</v>
      </c>
      <c r="D35" s="46">
        <v>0</v>
      </c>
      <c r="E35" s="46">
        <v>5877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7" si="3">SUM(D35:N35)</f>
        <v>5877</v>
      </c>
      <c r="P35" s="47">
        <f>(O35/P$69)</f>
        <v>0.78161989626280093</v>
      </c>
      <c r="Q35" s="9"/>
    </row>
    <row r="36" spans="1:17">
      <c r="A36" s="12"/>
      <c r="B36" s="25">
        <v>337.2</v>
      </c>
      <c r="C36" s="20" t="s">
        <v>28</v>
      </c>
      <c r="D36" s="46">
        <v>60000</v>
      </c>
      <c r="E36" s="46">
        <v>35004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95004</v>
      </c>
      <c r="P36" s="47">
        <f>(O36/P$69)</f>
        <v>12.635190849847055</v>
      </c>
      <c r="Q36" s="9"/>
    </row>
    <row r="37" spans="1:17">
      <c r="A37" s="12"/>
      <c r="B37" s="25">
        <v>337.7</v>
      </c>
      <c r="C37" s="20" t="s">
        <v>121</v>
      </c>
      <c r="D37" s="46">
        <v>0</v>
      </c>
      <c r="E37" s="46">
        <v>0</v>
      </c>
      <c r="F37" s="46">
        <v>0</v>
      </c>
      <c r="G37" s="46">
        <v>766289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766289</v>
      </c>
      <c r="P37" s="47">
        <f>(O37/P$69)</f>
        <v>101.91368533049608</v>
      </c>
      <c r="Q37" s="9"/>
    </row>
    <row r="38" spans="1:17">
      <c r="A38" s="12"/>
      <c r="B38" s="25">
        <v>338</v>
      </c>
      <c r="C38" s="20" t="s">
        <v>29</v>
      </c>
      <c r="D38" s="46">
        <v>0</v>
      </c>
      <c r="E38" s="46">
        <v>32822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32822</v>
      </c>
      <c r="P38" s="47">
        <f>(O38/P$69)</f>
        <v>4.3652081393802371</v>
      </c>
      <c r="Q38" s="9"/>
    </row>
    <row r="39" spans="1:17" ht="15.75">
      <c r="A39" s="29" t="s">
        <v>34</v>
      </c>
      <c r="B39" s="30"/>
      <c r="C39" s="31"/>
      <c r="D39" s="32">
        <f>SUM(D40:D48)</f>
        <v>596307</v>
      </c>
      <c r="E39" s="32">
        <f>SUM(E40:E48)</f>
        <v>801685</v>
      </c>
      <c r="F39" s="32">
        <f>SUM(F40:F48)</f>
        <v>0</v>
      </c>
      <c r="G39" s="32">
        <f>SUM(G40:G48)</f>
        <v>0</v>
      </c>
      <c r="H39" s="32">
        <f>SUM(H40:H48)</f>
        <v>0</v>
      </c>
      <c r="I39" s="32">
        <f>SUM(I40:I48)</f>
        <v>9048127</v>
      </c>
      <c r="J39" s="32">
        <f>SUM(J40:J48)</f>
        <v>0</v>
      </c>
      <c r="K39" s="32">
        <f>SUM(K40:K48)</f>
        <v>0</v>
      </c>
      <c r="L39" s="32">
        <f>SUM(L40:L48)</f>
        <v>0</v>
      </c>
      <c r="M39" s="32">
        <f>SUM(M40:M48)</f>
        <v>0</v>
      </c>
      <c r="N39" s="32">
        <f>SUM(N40:N48)</f>
        <v>0</v>
      </c>
      <c r="O39" s="32">
        <f>SUM(D39:N39)</f>
        <v>10446119</v>
      </c>
      <c r="P39" s="45">
        <f>(O39/P$69)</f>
        <v>1389.2963159994681</v>
      </c>
      <c r="Q39" s="10"/>
    </row>
    <row r="40" spans="1:17">
      <c r="A40" s="12"/>
      <c r="B40" s="25">
        <v>341.3</v>
      </c>
      <c r="C40" s="20" t="s">
        <v>96</v>
      </c>
      <c r="D40" s="46">
        <v>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4">SUM(D40:N40)</f>
        <v>300</v>
      </c>
      <c r="P40" s="47">
        <f>(O40/P$69)</f>
        <v>3.9898922729086315E-2</v>
      </c>
      <c r="Q40" s="9"/>
    </row>
    <row r="41" spans="1:17">
      <c r="A41" s="12"/>
      <c r="B41" s="25">
        <v>341.9</v>
      </c>
      <c r="C41" s="20" t="s">
        <v>97</v>
      </c>
      <c r="D41" s="46">
        <v>20411</v>
      </c>
      <c r="E41" s="46">
        <v>0</v>
      </c>
      <c r="F41" s="46">
        <v>0</v>
      </c>
      <c r="G41" s="46">
        <v>0</v>
      </c>
      <c r="H41" s="46">
        <v>0</v>
      </c>
      <c r="I41" s="46">
        <v>285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20696</v>
      </c>
      <c r="P41" s="47">
        <f>(O41/P$69)</f>
        <v>2.7524936826705679</v>
      </c>
      <c r="Q41" s="9"/>
    </row>
    <row r="42" spans="1:17">
      <c r="A42" s="12"/>
      <c r="B42" s="25">
        <v>342.5</v>
      </c>
      <c r="C42" s="20" t="s">
        <v>38</v>
      </c>
      <c r="D42" s="46">
        <v>288468</v>
      </c>
      <c r="E42" s="46">
        <v>0</v>
      </c>
      <c r="F42" s="46">
        <v>0</v>
      </c>
      <c r="G42" s="46">
        <v>0</v>
      </c>
      <c r="H42" s="46">
        <v>0</v>
      </c>
      <c r="I42" s="46">
        <v>29495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317963</v>
      </c>
      <c r="P42" s="47">
        <f>(O42/P$69)</f>
        <v>42.287937225694904</v>
      </c>
      <c r="Q42" s="9"/>
    </row>
    <row r="43" spans="1:17">
      <c r="A43" s="12"/>
      <c r="B43" s="25">
        <v>342.6</v>
      </c>
      <c r="C43" s="20" t="s">
        <v>39</v>
      </c>
      <c r="D43" s="46">
        <v>279417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279417</v>
      </c>
      <c r="P43" s="47">
        <f>(O43/P$69)</f>
        <v>37.161457640643704</v>
      </c>
      <c r="Q43" s="9"/>
    </row>
    <row r="44" spans="1:17">
      <c r="A44" s="12"/>
      <c r="B44" s="25">
        <v>343.3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45158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45158</v>
      </c>
      <c r="P44" s="47">
        <f>(O44/P$69)</f>
        <v>6.0058518420002658</v>
      </c>
      <c r="Q44" s="9"/>
    </row>
    <row r="45" spans="1:17">
      <c r="A45" s="12"/>
      <c r="B45" s="25">
        <v>343.5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4560371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4560371</v>
      </c>
      <c r="P45" s="47">
        <f>(O45/P$69)</f>
        <v>606.512967149887</v>
      </c>
      <c r="Q45" s="9"/>
    </row>
    <row r="46" spans="1:17">
      <c r="A46" s="12"/>
      <c r="B46" s="25">
        <v>343.6</v>
      </c>
      <c r="C46" s="20" t="s">
        <v>40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4412818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4412818</v>
      </c>
      <c r="P46" s="47">
        <f>(O46/P$69)</f>
        <v>586.88894799840409</v>
      </c>
      <c r="Q46" s="9"/>
    </row>
    <row r="47" spans="1:17">
      <c r="A47" s="12"/>
      <c r="B47" s="25">
        <v>343.9</v>
      </c>
      <c r="C47" s="20" t="s">
        <v>99</v>
      </c>
      <c r="D47" s="46">
        <v>0</v>
      </c>
      <c r="E47" s="46">
        <v>84696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84696</v>
      </c>
      <c r="P47" s="47">
        <f>(O47/P$69)</f>
        <v>11.264263864875648</v>
      </c>
      <c r="Q47" s="9"/>
    </row>
    <row r="48" spans="1:17">
      <c r="A48" s="12"/>
      <c r="B48" s="25">
        <v>347.5</v>
      </c>
      <c r="C48" s="20" t="s">
        <v>100</v>
      </c>
      <c r="D48" s="46">
        <v>7711</v>
      </c>
      <c r="E48" s="46">
        <v>716989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724700</v>
      </c>
      <c r="P48" s="47">
        <f>(O48/P$69)</f>
        <v>96.382497672562835</v>
      </c>
      <c r="Q48" s="9"/>
    </row>
    <row r="49" spans="1:17" ht="15.75">
      <c r="A49" s="29" t="s">
        <v>35</v>
      </c>
      <c r="B49" s="30"/>
      <c r="C49" s="31"/>
      <c r="D49" s="32">
        <f>SUM(D50:D52)</f>
        <v>82995</v>
      </c>
      <c r="E49" s="32">
        <f>SUM(E50:E52)</f>
        <v>994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0</v>
      </c>
      <c r="J49" s="32">
        <f>SUM(J50:J52)</f>
        <v>0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83989</v>
      </c>
      <c r="P49" s="45">
        <f>(O49/P$69)</f>
        <v>11.170235403644101</v>
      </c>
      <c r="Q49" s="10"/>
    </row>
    <row r="50" spans="1:17">
      <c r="A50" s="13"/>
      <c r="B50" s="39">
        <v>351.1</v>
      </c>
      <c r="C50" s="21" t="s">
        <v>78</v>
      </c>
      <c r="D50" s="46">
        <v>5868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5868</v>
      </c>
      <c r="P50" s="47">
        <f>(O50/P$69)</f>
        <v>0.78042292858092832</v>
      </c>
      <c r="Q50" s="9"/>
    </row>
    <row r="51" spans="1:17">
      <c r="A51" s="13"/>
      <c r="B51" s="39">
        <v>351.2</v>
      </c>
      <c r="C51" s="21" t="s">
        <v>163</v>
      </c>
      <c r="D51" s="46">
        <v>0</v>
      </c>
      <c r="E51" s="46">
        <v>994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2" si="5">SUM(D51:N51)</f>
        <v>994</v>
      </c>
      <c r="P51" s="47">
        <f>(O51/P$69)</f>
        <v>0.13219843064237266</v>
      </c>
      <c r="Q51" s="9"/>
    </row>
    <row r="52" spans="1:17">
      <c r="A52" s="13"/>
      <c r="B52" s="39">
        <v>354</v>
      </c>
      <c r="C52" s="21" t="s">
        <v>45</v>
      </c>
      <c r="D52" s="46">
        <v>77127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77127</v>
      </c>
      <c r="P52" s="47">
        <f>(O52/P$69)</f>
        <v>10.257614044420801</v>
      </c>
      <c r="Q52" s="9"/>
    </row>
    <row r="53" spans="1:17" ht="15.75">
      <c r="A53" s="29" t="s">
        <v>4</v>
      </c>
      <c r="B53" s="30"/>
      <c r="C53" s="31"/>
      <c r="D53" s="32">
        <f>SUM(D54:D63)</f>
        <v>2571213</v>
      </c>
      <c r="E53" s="32">
        <f>SUM(E54:E63)</f>
        <v>184553</v>
      </c>
      <c r="F53" s="32">
        <f>SUM(F54:F63)</f>
        <v>-49016</v>
      </c>
      <c r="G53" s="32">
        <f>SUM(G54:G63)</f>
        <v>-356162</v>
      </c>
      <c r="H53" s="32">
        <f>SUM(H54:H63)</f>
        <v>0</v>
      </c>
      <c r="I53" s="32">
        <f>SUM(I54:I63)</f>
        <v>-218555</v>
      </c>
      <c r="J53" s="32">
        <f>SUM(J54:J63)</f>
        <v>0</v>
      </c>
      <c r="K53" s="32">
        <f>SUM(K54:K63)</f>
        <v>-2140343</v>
      </c>
      <c r="L53" s="32">
        <f>SUM(L54:L63)</f>
        <v>0</v>
      </c>
      <c r="M53" s="32">
        <f>SUM(M54:M63)</f>
        <v>0</v>
      </c>
      <c r="N53" s="32">
        <f>SUM(N54:N63)</f>
        <v>0</v>
      </c>
      <c r="O53" s="32">
        <f>SUM(D53:N53)</f>
        <v>-8310</v>
      </c>
      <c r="P53" s="45">
        <f>(O53/P$69)</f>
        <v>-1.1052001595956908</v>
      </c>
      <c r="Q53" s="10"/>
    </row>
    <row r="54" spans="1:17">
      <c r="A54" s="12"/>
      <c r="B54" s="25">
        <v>361.1</v>
      </c>
      <c r="C54" s="20" t="s">
        <v>47</v>
      </c>
      <c r="D54" s="46">
        <v>196069</v>
      </c>
      <c r="E54" s="46">
        <v>76489</v>
      </c>
      <c r="F54" s="46">
        <v>29894</v>
      </c>
      <c r="G54" s="46">
        <v>417899</v>
      </c>
      <c r="H54" s="46">
        <v>0</v>
      </c>
      <c r="I54" s="46">
        <v>225516</v>
      </c>
      <c r="J54" s="46">
        <v>0</v>
      </c>
      <c r="K54" s="46">
        <v>216641</v>
      </c>
      <c r="L54" s="46">
        <v>0</v>
      </c>
      <c r="M54" s="46">
        <v>0</v>
      </c>
      <c r="N54" s="46">
        <v>0</v>
      </c>
      <c r="O54" s="46">
        <f>SUM(D54:N54)</f>
        <v>1162508</v>
      </c>
      <c r="P54" s="47">
        <f>(O54/P$69)</f>
        <v>154.60938954648225</v>
      </c>
      <c r="Q54" s="9"/>
    </row>
    <row r="55" spans="1:17">
      <c r="A55" s="12"/>
      <c r="B55" s="25">
        <v>361.2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710229</v>
      </c>
      <c r="L55" s="46">
        <v>0</v>
      </c>
      <c r="M55" s="46">
        <v>0</v>
      </c>
      <c r="N55" s="46">
        <v>0</v>
      </c>
      <c r="O55" s="46">
        <f t="shared" ref="O55:O66" si="6">SUM(D55:N55)</f>
        <v>710229</v>
      </c>
      <c r="P55" s="47">
        <f>(O55/P$69)</f>
        <v>94.457906636520818</v>
      </c>
      <c r="Q55" s="9"/>
    </row>
    <row r="56" spans="1:17">
      <c r="A56" s="12"/>
      <c r="B56" s="25">
        <v>361.3</v>
      </c>
      <c r="C56" s="20" t="s">
        <v>48</v>
      </c>
      <c r="D56" s="46">
        <v>-482855</v>
      </c>
      <c r="E56" s="46">
        <v>-172454</v>
      </c>
      <c r="F56" s="46">
        <v>-78933</v>
      </c>
      <c r="G56" s="46">
        <v>-999007</v>
      </c>
      <c r="H56" s="46">
        <v>0</v>
      </c>
      <c r="I56" s="46">
        <v>-499450</v>
      </c>
      <c r="J56" s="46">
        <v>0</v>
      </c>
      <c r="K56" s="46">
        <v>-5472614</v>
      </c>
      <c r="L56" s="46">
        <v>0</v>
      </c>
      <c r="M56" s="46">
        <v>0</v>
      </c>
      <c r="N56" s="46">
        <v>0</v>
      </c>
      <c r="O56" s="46">
        <f t="shared" si="6"/>
        <v>-7705313</v>
      </c>
      <c r="P56" s="47">
        <f>(O56/P$69)</f>
        <v>-1024.7789599680809</v>
      </c>
      <c r="Q56" s="9"/>
    </row>
    <row r="57" spans="1:17">
      <c r="A57" s="12"/>
      <c r="B57" s="25">
        <v>361.4</v>
      </c>
      <c r="C57" s="20" t="s">
        <v>102</v>
      </c>
      <c r="D57" s="46">
        <v>-4608</v>
      </c>
      <c r="E57" s="46">
        <v>-1840</v>
      </c>
      <c r="F57" s="46">
        <v>23</v>
      </c>
      <c r="G57" s="46">
        <v>-7431</v>
      </c>
      <c r="H57" s="46">
        <v>0</v>
      </c>
      <c r="I57" s="46">
        <v>-5717</v>
      </c>
      <c r="J57" s="46">
        <v>0</v>
      </c>
      <c r="K57" s="46">
        <v>-481304</v>
      </c>
      <c r="L57" s="46">
        <v>0</v>
      </c>
      <c r="M57" s="46">
        <v>0</v>
      </c>
      <c r="N57" s="46">
        <v>0</v>
      </c>
      <c r="O57" s="46">
        <f t="shared" si="6"/>
        <v>-500877</v>
      </c>
      <c r="P57" s="47">
        <f>(O57/P$69)</f>
        <v>-66.614842399255224</v>
      </c>
      <c r="Q57" s="9"/>
    </row>
    <row r="58" spans="1:17">
      <c r="A58" s="12"/>
      <c r="B58" s="25">
        <v>362</v>
      </c>
      <c r="C58" s="20" t="s">
        <v>79</v>
      </c>
      <c r="D58" s="46">
        <v>16132</v>
      </c>
      <c r="E58" s="46">
        <v>2618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18750</v>
      </c>
      <c r="P58" s="47">
        <f>(O58/P$69)</f>
        <v>2.4936826705678947</v>
      </c>
      <c r="Q58" s="9"/>
    </row>
    <row r="59" spans="1:17">
      <c r="A59" s="12"/>
      <c r="B59" s="25">
        <v>364</v>
      </c>
      <c r="C59" s="20" t="s">
        <v>103</v>
      </c>
      <c r="D59" s="46">
        <v>39750</v>
      </c>
      <c r="E59" s="46">
        <v>92100</v>
      </c>
      <c r="F59" s="46">
        <v>0</v>
      </c>
      <c r="G59" s="46">
        <v>0</v>
      </c>
      <c r="H59" s="46">
        <v>0</v>
      </c>
      <c r="I59" s="46">
        <v>1400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133250</v>
      </c>
      <c r="P59" s="47">
        <f>(O59/P$69)</f>
        <v>17.72177151216917</v>
      </c>
      <c r="Q59" s="9"/>
    </row>
    <row r="60" spans="1:17">
      <c r="A60" s="12"/>
      <c r="B60" s="25">
        <v>365</v>
      </c>
      <c r="C60" s="20" t="s">
        <v>122</v>
      </c>
      <c r="D60" s="46">
        <v>1705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1705</v>
      </c>
      <c r="P60" s="47">
        <f>(O60/P$69)</f>
        <v>0.22675887751030721</v>
      </c>
      <c r="Q60" s="9"/>
    </row>
    <row r="61" spans="1:17">
      <c r="A61" s="12"/>
      <c r="B61" s="25">
        <v>366</v>
      </c>
      <c r="C61" s="20" t="s">
        <v>50</v>
      </c>
      <c r="D61" s="46">
        <v>200</v>
      </c>
      <c r="E61" s="46">
        <v>169872</v>
      </c>
      <c r="F61" s="46">
        <v>0</v>
      </c>
      <c r="G61" s="46">
        <v>66015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236087</v>
      </c>
      <c r="P61" s="47">
        <f>(O61/P$69)</f>
        <v>31.398723234472669</v>
      </c>
      <c r="Q61" s="9"/>
    </row>
    <row r="62" spans="1:17">
      <c r="A62" s="12"/>
      <c r="B62" s="25">
        <v>368</v>
      </c>
      <c r="C62" s="20" t="s">
        <v>51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2886072</v>
      </c>
      <c r="L62" s="46">
        <v>0</v>
      </c>
      <c r="M62" s="46">
        <v>0</v>
      </c>
      <c r="N62" s="46">
        <v>0</v>
      </c>
      <c r="O62" s="46">
        <f t="shared" si="6"/>
        <v>2886072</v>
      </c>
      <c r="P62" s="47">
        <f>(O62/P$69)</f>
        <v>383.83721239526534</v>
      </c>
      <c r="Q62" s="9"/>
    </row>
    <row r="63" spans="1:17">
      <c r="A63" s="12"/>
      <c r="B63" s="25">
        <v>369.9</v>
      </c>
      <c r="C63" s="20" t="s">
        <v>52</v>
      </c>
      <c r="D63" s="46">
        <v>2804820</v>
      </c>
      <c r="E63" s="46">
        <v>17768</v>
      </c>
      <c r="F63" s="46">
        <v>0</v>
      </c>
      <c r="G63" s="46">
        <v>166362</v>
      </c>
      <c r="H63" s="46">
        <v>0</v>
      </c>
      <c r="I63" s="46">
        <v>59696</v>
      </c>
      <c r="J63" s="46">
        <v>0</v>
      </c>
      <c r="K63" s="46">
        <v>633</v>
      </c>
      <c r="L63" s="46">
        <v>0</v>
      </c>
      <c r="M63" s="46">
        <v>0</v>
      </c>
      <c r="N63" s="46">
        <v>0</v>
      </c>
      <c r="O63" s="46">
        <f t="shared" si="6"/>
        <v>3049279</v>
      </c>
      <c r="P63" s="47">
        <f>(O63/P$69)</f>
        <v>405.54315733475198</v>
      </c>
      <c r="Q63" s="9"/>
    </row>
    <row r="64" spans="1:17" ht="15.75">
      <c r="A64" s="29" t="s">
        <v>36</v>
      </c>
      <c r="B64" s="30"/>
      <c r="C64" s="31"/>
      <c r="D64" s="32">
        <f>SUM(D65:D66)</f>
        <v>5067780</v>
      </c>
      <c r="E64" s="32">
        <f>SUM(E65:E66)</f>
        <v>7933</v>
      </c>
      <c r="F64" s="32">
        <f>SUM(F65:F66)</f>
        <v>1678816</v>
      </c>
      <c r="G64" s="32">
        <f>SUM(G65:G66)</f>
        <v>3688295</v>
      </c>
      <c r="H64" s="32">
        <f>SUM(H65:H66)</f>
        <v>0</v>
      </c>
      <c r="I64" s="32">
        <f>SUM(I65:I66)</f>
        <v>1827114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 t="shared" si="6"/>
        <v>12269938</v>
      </c>
      <c r="P64" s="45">
        <f>(O64/P$69)</f>
        <v>1631.8576938422664</v>
      </c>
      <c r="Q64" s="9"/>
    </row>
    <row r="65" spans="1:120">
      <c r="A65" s="12"/>
      <c r="B65" s="25">
        <v>381</v>
      </c>
      <c r="C65" s="20" t="s">
        <v>53</v>
      </c>
      <c r="D65" s="46">
        <v>3654228</v>
      </c>
      <c r="E65" s="46">
        <v>7933</v>
      </c>
      <c r="F65" s="46">
        <v>1678816</v>
      </c>
      <c r="G65" s="46">
        <v>3688295</v>
      </c>
      <c r="H65" s="46">
        <v>0</v>
      </c>
      <c r="I65" s="46">
        <v>1827114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10856386</v>
      </c>
      <c r="P65" s="47">
        <f>(O65/P$69)</f>
        <v>1443.8603537704482</v>
      </c>
      <c r="Q65" s="9"/>
    </row>
    <row r="66" spans="1:120" ht="15.75" thickBot="1">
      <c r="A66" s="12"/>
      <c r="B66" s="25">
        <v>382</v>
      </c>
      <c r="C66" s="20" t="s">
        <v>104</v>
      </c>
      <c r="D66" s="46">
        <v>1413552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1413552</v>
      </c>
      <c r="P66" s="47">
        <f>(O66/P$69)</f>
        <v>187.99734007181806</v>
      </c>
      <c r="Q66" s="9"/>
    </row>
    <row r="67" spans="1:120" ht="16.5" thickBot="1">
      <c r="A67" s="14" t="s">
        <v>42</v>
      </c>
      <c r="B67" s="23"/>
      <c r="C67" s="22"/>
      <c r="D67" s="15">
        <f>SUM(D5,D13,D24,D39,D49,D53,D64)</f>
        <v>24452995</v>
      </c>
      <c r="E67" s="15">
        <f>SUM(E5,E13,E24,E39,E49,E53,E64)</f>
        <v>10352751</v>
      </c>
      <c r="F67" s="15">
        <f>SUM(F5,F13,F24,F39,F49,F53,F64)</f>
        <v>5889710</v>
      </c>
      <c r="G67" s="15">
        <f>SUM(G5,G13,G24,G39,G49,G53,G64)</f>
        <v>7734076</v>
      </c>
      <c r="H67" s="15">
        <f>SUM(H5,H13,H24,H39,H49,H53,H64)</f>
        <v>0</v>
      </c>
      <c r="I67" s="15">
        <f>SUM(I5,I13,I24,I39,I49,I53,I64)</f>
        <v>14143807</v>
      </c>
      <c r="J67" s="15">
        <f>SUM(J5,J13,J24,J39,J49,J53,J64)</f>
        <v>0</v>
      </c>
      <c r="K67" s="15">
        <f>SUM(K5,K13,K24,K39,K49,K53,K64)</f>
        <v>-2140343</v>
      </c>
      <c r="L67" s="15">
        <f>SUM(L5,L13,L24,L39,L49,L53,L64)</f>
        <v>0</v>
      </c>
      <c r="M67" s="15">
        <f>SUM(M5,M13,M24,M39,M49,M53,M64)</f>
        <v>0</v>
      </c>
      <c r="N67" s="15">
        <f>SUM(N5,N13,N24,N39,N49,N53,N64)</f>
        <v>0</v>
      </c>
      <c r="O67" s="15">
        <f>SUM(D67:N67)</f>
        <v>60432996</v>
      </c>
      <c r="P67" s="38">
        <f>(O67/P$69)</f>
        <v>8037.3714589706078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164</v>
      </c>
      <c r="N69" s="48"/>
      <c r="O69" s="48"/>
      <c r="P69" s="43">
        <v>7519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70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9399606</v>
      </c>
      <c r="E5" s="27">
        <f t="shared" si="0"/>
        <v>1438150</v>
      </c>
      <c r="F5" s="27">
        <f t="shared" si="0"/>
        <v>248886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11086642</v>
      </c>
      <c r="O5" s="33">
        <f t="shared" ref="O5:O36" si="1">(N5/O$62)</f>
        <v>1610.4941894247531</v>
      </c>
      <c r="P5" s="6"/>
    </row>
    <row r="6" spans="1:133">
      <c r="A6" s="12"/>
      <c r="B6" s="25">
        <v>311</v>
      </c>
      <c r="C6" s="20" t="s">
        <v>3</v>
      </c>
      <c r="D6" s="46">
        <v>8327274</v>
      </c>
      <c r="E6" s="46">
        <v>55</v>
      </c>
      <c r="F6" s="46">
        <v>248886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8576215</v>
      </c>
      <c r="O6" s="47">
        <f t="shared" si="1"/>
        <v>1245.8185647879141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509370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509370</v>
      </c>
      <c r="O7" s="47">
        <f t="shared" si="1"/>
        <v>73.993317838466012</v>
      </c>
      <c r="P7" s="9"/>
    </row>
    <row r="8" spans="1:133">
      <c r="A8" s="12"/>
      <c r="B8" s="25">
        <v>312.3</v>
      </c>
      <c r="C8" s="20" t="s">
        <v>82</v>
      </c>
      <c r="D8" s="46">
        <v>0</v>
      </c>
      <c r="E8" s="46">
        <v>32314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32314</v>
      </c>
      <c r="O8" s="47">
        <f t="shared" si="1"/>
        <v>4.694073213248112</v>
      </c>
      <c r="P8" s="9"/>
    </row>
    <row r="9" spans="1:133">
      <c r="A9" s="12"/>
      <c r="B9" s="25">
        <v>312.41000000000003</v>
      </c>
      <c r="C9" s="20" t="s">
        <v>12</v>
      </c>
      <c r="D9" s="46">
        <v>0</v>
      </c>
      <c r="E9" s="46">
        <v>240823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240823</v>
      </c>
      <c r="O9" s="47">
        <f t="shared" si="1"/>
        <v>34.983004067402675</v>
      </c>
      <c r="P9" s="9"/>
    </row>
    <row r="10" spans="1:133">
      <c r="A10" s="12"/>
      <c r="B10" s="25">
        <v>312.42</v>
      </c>
      <c r="C10" s="20" t="s">
        <v>83</v>
      </c>
      <c r="D10" s="46">
        <v>0</v>
      </c>
      <c r="E10" s="46">
        <v>112312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112312</v>
      </c>
      <c r="O10" s="47">
        <f t="shared" si="1"/>
        <v>16.31493317838466</v>
      </c>
      <c r="P10" s="9"/>
    </row>
    <row r="11" spans="1:133">
      <c r="A11" s="12"/>
      <c r="B11" s="25">
        <v>312.51</v>
      </c>
      <c r="C11" s="20" t="s">
        <v>63</v>
      </c>
      <c r="D11" s="46">
        <v>269819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269819</v>
      </c>
      <c r="O11" s="47">
        <f t="shared" si="1"/>
        <v>39.195090063916325</v>
      </c>
      <c r="P11" s="9"/>
    </row>
    <row r="12" spans="1:133">
      <c r="A12" s="12"/>
      <c r="B12" s="25">
        <v>312.52</v>
      </c>
      <c r="C12" s="20" t="s">
        <v>84</v>
      </c>
      <c r="D12" s="46">
        <v>77298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77298</v>
      </c>
      <c r="O12" s="47">
        <f t="shared" si="1"/>
        <v>11.228646135967461</v>
      </c>
      <c r="P12" s="9"/>
    </row>
    <row r="13" spans="1:133">
      <c r="A13" s="12"/>
      <c r="B13" s="25">
        <v>312.60000000000002</v>
      </c>
      <c r="C13" s="20" t="s">
        <v>13</v>
      </c>
      <c r="D13" s="46">
        <v>0</v>
      </c>
      <c r="E13" s="46">
        <v>543276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543276</v>
      </c>
      <c r="O13" s="47">
        <f t="shared" si="1"/>
        <v>78.91865194654271</v>
      </c>
      <c r="P13" s="9"/>
    </row>
    <row r="14" spans="1:133">
      <c r="A14" s="12"/>
      <c r="B14" s="25">
        <v>315</v>
      </c>
      <c r="C14" s="20" t="s">
        <v>85</v>
      </c>
      <c r="D14" s="46">
        <v>570126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570126</v>
      </c>
      <c r="O14" s="47">
        <f t="shared" si="1"/>
        <v>82.819000581057523</v>
      </c>
      <c r="P14" s="9"/>
    </row>
    <row r="15" spans="1:133">
      <c r="A15" s="12"/>
      <c r="B15" s="25">
        <v>316</v>
      </c>
      <c r="C15" s="20" t="s">
        <v>86</v>
      </c>
      <c r="D15" s="46">
        <v>155089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155089</v>
      </c>
      <c r="O15" s="47">
        <f t="shared" si="1"/>
        <v>22.528907611853572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SUM(D17:D21)</f>
        <v>824333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858632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1682965</v>
      </c>
      <c r="O16" s="45">
        <f t="shared" si="1"/>
        <v>244.47486926205696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851632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851632</v>
      </c>
      <c r="O17" s="47">
        <f t="shared" si="1"/>
        <v>123.7117954677513</v>
      </c>
      <c r="P17" s="9"/>
    </row>
    <row r="18" spans="1:16">
      <c r="A18" s="12"/>
      <c r="B18" s="25">
        <v>323.10000000000002</v>
      </c>
      <c r="C18" s="20" t="s">
        <v>16</v>
      </c>
      <c r="D18" s="46">
        <v>752764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752764</v>
      </c>
      <c r="O18" s="47">
        <f t="shared" si="1"/>
        <v>109.34979662986636</v>
      </c>
      <c r="P18" s="9"/>
    </row>
    <row r="19" spans="1:16">
      <c r="A19" s="12"/>
      <c r="B19" s="25">
        <v>323.39999999999998</v>
      </c>
      <c r="C19" s="20" t="s">
        <v>17</v>
      </c>
      <c r="D19" s="46">
        <v>38623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38623</v>
      </c>
      <c r="O19" s="47">
        <f t="shared" si="1"/>
        <v>5.6105461940732129</v>
      </c>
      <c r="P19" s="9"/>
    </row>
    <row r="20" spans="1:16">
      <c r="A20" s="12"/>
      <c r="B20" s="25">
        <v>323.7</v>
      </c>
      <c r="C20" s="20" t="s">
        <v>18</v>
      </c>
      <c r="D20" s="46">
        <v>20639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20639</v>
      </c>
      <c r="O20" s="47">
        <f t="shared" si="1"/>
        <v>2.9981115630447412</v>
      </c>
      <c r="P20" s="9"/>
    </row>
    <row r="21" spans="1:16">
      <c r="A21" s="12"/>
      <c r="B21" s="25">
        <v>329</v>
      </c>
      <c r="C21" s="20" t="s">
        <v>19</v>
      </c>
      <c r="D21" s="46">
        <v>12307</v>
      </c>
      <c r="E21" s="46">
        <v>0</v>
      </c>
      <c r="F21" s="46">
        <v>0</v>
      </c>
      <c r="G21" s="46">
        <v>0</v>
      </c>
      <c r="H21" s="46">
        <v>0</v>
      </c>
      <c r="I21" s="46">
        <v>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19307</v>
      </c>
      <c r="O21" s="47">
        <f t="shared" si="1"/>
        <v>2.8046194073213249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SUM(D23:D33)</f>
        <v>797270</v>
      </c>
      <c r="E22" s="32">
        <f t="shared" si="5"/>
        <v>4054</v>
      </c>
      <c r="F22" s="32">
        <f t="shared" si="5"/>
        <v>0</v>
      </c>
      <c r="G22" s="32">
        <f t="shared" si="5"/>
        <v>49209</v>
      </c>
      <c r="H22" s="32">
        <f t="shared" si="5"/>
        <v>0</v>
      </c>
      <c r="I22" s="32">
        <f t="shared" si="5"/>
        <v>31022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881555</v>
      </c>
      <c r="O22" s="45">
        <f t="shared" si="1"/>
        <v>128.05854154561302</v>
      </c>
      <c r="P22" s="10"/>
    </row>
    <row r="23" spans="1:16">
      <c r="A23" s="12"/>
      <c r="B23" s="25">
        <v>331.2</v>
      </c>
      <c r="C23" s="20" t="s">
        <v>87</v>
      </c>
      <c r="D23" s="46">
        <v>2550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</v>
      </c>
      <c r="O23" s="47">
        <f t="shared" si="1"/>
        <v>0.3704241719930273</v>
      </c>
      <c r="P23" s="9"/>
    </row>
    <row r="24" spans="1:16">
      <c r="A24" s="12"/>
      <c r="B24" s="25">
        <v>331.35</v>
      </c>
      <c r="C24" s="20" t="s">
        <v>88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31022</v>
      </c>
      <c r="O24" s="47">
        <f t="shared" si="1"/>
        <v>4.5063916327716447</v>
      </c>
      <c r="P24" s="9"/>
    </row>
    <row r="25" spans="1:16">
      <c r="A25" s="12"/>
      <c r="B25" s="25">
        <v>331.39</v>
      </c>
      <c r="C25" s="20" t="s">
        <v>89</v>
      </c>
      <c r="D25" s="46">
        <v>9242</v>
      </c>
      <c r="E25" s="46">
        <v>0</v>
      </c>
      <c r="F25" s="46">
        <v>0</v>
      </c>
      <c r="G25" s="46">
        <v>8236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17478</v>
      </c>
      <c r="O25" s="47">
        <f t="shared" si="1"/>
        <v>2.5389308541545614</v>
      </c>
      <c r="P25" s="9"/>
    </row>
    <row r="26" spans="1:16">
      <c r="A26" s="12"/>
      <c r="B26" s="25">
        <v>335.14</v>
      </c>
      <c r="C26" s="20" t="s">
        <v>90</v>
      </c>
      <c r="D26" s="46">
        <v>852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852</v>
      </c>
      <c r="O26" s="47">
        <f t="shared" si="1"/>
        <v>0.12376525276002324</v>
      </c>
      <c r="P26" s="9"/>
    </row>
    <row r="27" spans="1:16">
      <c r="A27" s="12"/>
      <c r="B27" s="25">
        <v>335.15</v>
      </c>
      <c r="C27" s="20" t="s">
        <v>91</v>
      </c>
      <c r="D27" s="46">
        <v>9649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9649</v>
      </c>
      <c r="O27" s="47">
        <f t="shared" si="1"/>
        <v>1.4016560139453806</v>
      </c>
      <c r="P27" s="9"/>
    </row>
    <row r="28" spans="1:16">
      <c r="A28" s="12"/>
      <c r="B28" s="25">
        <v>335.16</v>
      </c>
      <c r="C28" s="20" t="s">
        <v>92</v>
      </c>
      <c r="D28" s="46">
        <v>129124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129124</v>
      </c>
      <c r="O28" s="47">
        <f t="shared" si="1"/>
        <v>18.757117954677511</v>
      </c>
      <c r="P28" s="9"/>
    </row>
    <row r="29" spans="1:16">
      <c r="A29" s="12"/>
      <c r="B29" s="25">
        <v>335.18</v>
      </c>
      <c r="C29" s="20" t="s">
        <v>93</v>
      </c>
      <c r="D29" s="46">
        <v>488367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488367</v>
      </c>
      <c r="O29" s="47">
        <f t="shared" si="1"/>
        <v>70.942330040674022</v>
      </c>
      <c r="P29" s="9"/>
    </row>
    <row r="30" spans="1:16">
      <c r="A30" s="12"/>
      <c r="B30" s="25">
        <v>335.21</v>
      </c>
      <c r="C30" s="20" t="s">
        <v>27</v>
      </c>
      <c r="D30" s="46">
        <v>20364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20364</v>
      </c>
      <c r="O30" s="47">
        <f t="shared" si="1"/>
        <v>2.958163858221964</v>
      </c>
      <c r="P30" s="9"/>
    </row>
    <row r="31" spans="1:16">
      <c r="A31" s="12"/>
      <c r="B31" s="25">
        <v>335.49</v>
      </c>
      <c r="C31" s="20" t="s">
        <v>94</v>
      </c>
      <c r="D31" s="46">
        <v>0</v>
      </c>
      <c r="E31" s="46">
        <v>4054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4054</v>
      </c>
      <c r="O31" s="47">
        <f t="shared" si="1"/>
        <v>0.58890180127832659</v>
      </c>
      <c r="P31" s="9"/>
    </row>
    <row r="32" spans="1:16">
      <c r="A32" s="12"/>
      <c r="B32" s="25">
        <v>337.2</v>
      </c>
      <c r="C32" s="20" t="s">
        <v>28</v>
      </c>
      <c r="D32" s="46">
        <v>137122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137122</v>
      </c>
      <c r="O32" s="47">
        <f t="shared" si="1"/>
        <v>19.918942475305055</v>
      </c>
      <c r="P32" s="9"/>
    </row>
    <row r="33" spans="1:16">
      <c r="A33" s="12"/>
      <c r="B33" s="25">
        <v>337.3</v>
      </c>
      <c r="C33" s="20" t="s">
        <v>95</v>
      </c>
      <c r="D33" s="46">
        <v>0</v>
      </c>
      <c r="E33" s="46">
        <v>0</v>
      </c>
      <c r="F33" s="46">
        <v>0</v>
      </c>
      <c r="G33" s="46">
        <v>40973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40973</v>
      </c>
      <c r="O33" s="47">
        <f t="shared" si="1"/>
        <v>5.9519174898314935</v>
      </c>
      <c r="P33" s="9"/>
    </row>
    <row r="34" spans="1:16" ht="15.75">
      <c r="A34" s="29" t="s">
        <v>34</v>
      </c>
      <c r="B34" s="30"/>
      <c r="C34" s="31"/>
      <c r="D34" s="32">
        <f t="shared" ref="D34:M34" si="7">SUM(D35:D43)</f>
        <v>668796</v>
      </c>
      <c r="E34" s="32">
        <f t="shared" si="7"/>
        <v>74253</v>
      </c>
      <c r="F34" s="32">
        <f t="shared" si="7"/>
        <v>0</v>
      </c>
      <c r="G34" s="32">
        <f t="shared" si="7"/>
        <v>50507</v>
      </c>
      <c r="H34" s="32">
        <f t="shared" si="7"/>
        <v>0</v>
      </c>
      <c r="I34" s="32">
        <f t="shared" si="7"/>
        <v>7297769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8091325</v>
      </c>
      <c r="O34" s="45">
        <f t="shared" si="1"/>
        <v>1175.381319000581</v>
      </c>
      <c r="P34" s="10"/>
    </row>
    <row r="35" spans="1:16">
      <c r="A35" s="12"/>
      <c r="B35" s="25">
        <v>341.3</v>
      </c>
      <c r="C35" s="20" t="s">
        <v>96</v>
      </c>
      <c r="D35" s="46">
        <v>1103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1103</v>
      </c>
      <c r="O35" s="47">
        <f t="shared" si="1"/>
        <v>0.16022661243463102</v>
      </c>
      <c r="P35" s="9"/>
    </row>
    <row r="36" spans="1:16">
      <c r="A36" s="12"/>
      <c r="B36" s="25">
        <v>341.9</v>
      </c>
      <c r="C36" s="20" t="s">
        <v>97</v>
      </c>
      <c r="D36" s="46">
        <v>6255</v>
      </c>
      <c r="E36" s="46">
        <v>0</v>
      </c>
      <c r="F36" s="46">
        <v>0</v>
      </c>
      <c r="G36" s="46">
        <v>50507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56762</v>
      </c>
      <c r="O36" s="47">
        <f t="shared" si="1"/>
        <v>8.245496804183615</v>
      </c>
      <c r="P36" s="9"/>
    </row>
    <row r="37" spans="1:16">
      <c r="A37" s="12"/>
      <c r="B37" s="25">
        <v>342.5</v>
      </c>
      <c r="C37" s="20" t="s">
        <v>38</v>
      </c>
      <c r="D37" s="46">
        <v>33702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33702</v>
      </c>
      <c r="O37" s="47">
        <f t="shared" ref="O37:O60" si="9">(N37/O$62)</f>
        <v>4.8957001743172572</v>
      </c>
      <c r="P37" s="9"/>
    </row>
    <row r="38" spans="1:16">
      <c r="A38" s="12"/>
      <c r="B38" s="25">
        <v>342.6</v>
      </c>
      <c r="C38" s="20" t="s">
        <v>39</v>
      </c>
      <c r="D38" s="46">
        <v>204218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204218</v>
      </c>
      <c r="O38" s="47">
        <f t="shared" si="9"/>
        <v>29.665601394538058</v>
      </c>
      <c r="P38" s="9"/>
    </row>
    <row r="39" spans="1:16">
      <c r="A39" s="12"/>
      <c r="B39" s="25">
        <v>342.9</v>
      </c>
      <c r="C39" s="20" t="s">
        <v>98</v>
      </c>
      <c r="D39" s="46">
        <v>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277</v>
      </c>
      <c r="O39" s="47">
        <f t="shared" si="9"/>
        <v>4.0238233585124926E-2</v>
      </c>
      <c r="P39" s="9"/>
    </row>
    <row r="40" spans="1:16">
      <c r="A40" s="12"/>
      <c r="B40" s="25">
        <v>343.6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7297769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7297769</v>
      </c>
      <c r="O40" s="47">
        <f t="shared" si="9"/>
        <v>1060.1058977338757</v>
      </c>
      <c r="P40" s="9"/>
    </row>
    <row r="41" spans="1:16">
      <c r="A41" s="12"/>
      <c r="B41" s="25">
        <v>343.9</v>
      </c>
      <c r="C41" s="20" t="s">
        <v>99</v>
      </c>
      <c r="D41" s="46">
        <v>0</v>
      </c>
      <c r="E41" s="46">
        <v>74253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74253</v>
      </c>
      <c r="O41" s="47">
        <f t="shared" si="9"/>
        <v>10.786316095293435</v>
      </c>
      <c r="P41" s="9"/>
    </row>
    <row r="42" spans="1:16">
      <c r="A42" s="12"/>
      <c r="B42" s="25">
        <v>347.2</v>
      </c>
      <c r="C42" s="20" t="s">
        <v>41</v>
      </c>
      <c r="D42" s="46">
        <v>18326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18326</v>
      </c>
      <c r="O42" s="47">
        <f t="shared" si="9"/>
        <v>2.6621150493898895</v>
      </c>
      <c r="P42" s="9"/>
    </row>
    <row r="43" spans="1:16">
      <c r="A43" s="12"/>
      <c r="B43" s="25">
        <v>347.5</v>
      </c>
      <c r="C43" s="20" t="s">
        <v>100</v>
      </c>
      <c r="D43" s="46">
        <v>404915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404915</v>
      </c>
      <c r="O43" s="47">
        <f t="shared" si="9"/>
        <v>58.819726902963396</v>
      </c>
      <c r="P43" s="9"/>
    </row>
    <row r="44" spans="1:16" ht="15.75">
      <c r="A44" s="29" t="s">
        <v>35</v>
      </c>
      <c r="B44" s="30"/>
      <c r="C44" s="31"/>
      <c r="D44" s="32">
        <f t="shared" ref="D44:M44" si="10">SUM(D45:D46)</f>
        <v>15237</v>
      </c>
      <c r="E44" s="32">
        <f t="shared" si="10"/>
        <v>517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15754</v>
      </c>
      <c r="O44" s="45">
        <f t="shared" si="9"/>
        <v>2.2884950610110399</v>
      </c>
      <c r="P44" s="10"/>
    </row>
    <row r="45" spans="1:16">
      <c r="A45" s="13"/>
      <c r="B45" s="39">
        <v>351.1</v>
      </c>
      <c r="C45" s="21" t="s">
        <v>78</v>
      </c>
      <c r="D45" s="46">
        <v>4200</v>
      </c>
      <c r="E45" s="46">
        <v>517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4717</v>
      </c>
      <c r="O45" s="47">
        <f t="shared" si="9"/>
        <v>0.68521208599651362</v>
      </c>
      <c r="P45" s="9"/>
    </row>
    <row r="46" spans="1:16">
      <c r="A46" s="13"/>
      <c r="B46" s="39">
        <v>354</v>
      </c>
      <c r="C46" s="21" t="s">
        <v>45</v>
      </c>
      <c r="D46" s="46">
        <v>11037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11037</v>
      </c>
      <c r="O46" s="47">
        <f t="shared" si="9"/>
        <v>1.6032829750145265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275970</v>
      </c>
      <c r="E47" s="32">
        <f t="shared" si="11"/>
        <v>13714</v>
      </c>
      <c r="F47" s="32">
        <f t="shared" si="11"/>
        <v>879</v>
      </c>
      <c r="G47" s="32">
        <f t="shared" si="11"/>
        <v>24554</v>
      </c>
      <c r="H47" s="32">
        <f t="shared" si="11"/>
        <v>0</v>
      </c>
      <c r="I47" s="32">
        <f t="shared" si="11"/>
        <v>42901</v>
      </c>
      <c r="J47" s="32">
        <f t="shared" si="11"/>
        <v>0</v>
      </c>
      <c r="K47" s="32">
        <f t="shared" si="11"/>
        <v>7480126</v>
      </c>
      <c r="L47" s="32">
        <f t="shared" si="11"/>
        <v>0</v>
      </c>
      <c r="M47" s="32">
        <f t="shared" si="11"/>
        <v>0</v>
      </c>
      <c r="N47" s="32">
        <f>SUM(D47:M47)</f>
        <v>7838144</v>
      </c>
      <c r="O47" s="45">
        <f t="shared" si="9"/>
        <v>1138.6031377106333</v>
      </c>
      <c r="P47" s="10"/>
    </row>
    <row r="48" spans="1:16">
      <c r="A48" s="12"/>
      <c r="B48" s="25">
        <v>361.1</v>
      </c>
      <c r="C48" s="20" t="s">
        <v>47</v>
      </c>
      <c r="D48" s="46">
        <v>24256</v>
      </c>
      <c r="E48" s="46">
        <v>37937</v>
      </c>
      <c r="F48" s="46">
        <v>1786</v>
      </c>
      <c r="G48" s="46">
        <v>45532</v>
      </c>
      <c r="H48" s="46">
        <v>0</v>
      </c>
      <c r="I48" s="46">
        <v>56981</v>
      </c>
      <c r="J48" s="46">
        <v>0</v>
      </c>
      <c r="K48" s="46">
        <v>467761</v>
      </c>
      <c r="L48" s="46">
        <v>0</v>
      </c>
      <c r="M48" s="46">
        <v>0</v>
      </c>
      <c r="N48" s="46">
        <f>SUM(D48:M48)</f>
        <v>634253</v>
      </c>
      <c r="O48" s="47">
        <f t="shared" si="9"/>
        <v>92.13436955258571</v>
      </c>
      <c r="P48" s="9"/>
    </row>
    <row r="49" spans="1:119">
      <c r="A49" s="12"/>
      <c r="B49" s="25">
        <v>361.2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240520</v>
      </c>
      <c r="L49" s="46">
        <v>0</v>
      </c>
      <c r="M49" s="46">
        <v>0</v>
      </c>
      <c r="N49" s="46">
        <f t="shared" ref="N49:N56" si="12">SUM(D49:M49)</f>
        <v>240520</v>
      </c>
      <c r="O49" s="47">
        <f t="shared" si="9"/>
        <v>34.938988959907029</v>
      </c>
      <c r="P49" s="9"/>
    </row>
    <row r="50" spans="1:119">
      <c r="A50" s="12"/>
      <c r="B50" s="25">
        <v>361.3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425287</v>
      </c>
      <c r="L50" s="46">
        <v>0</v>
      </c>
      <c r="M50" s="46">
        <v>0</v>
      </c>
      <c r="N50" s="46">
        <f t="shared" si="12"/>
        <v>425287</v>
      </c>
      <c r="O50" s="47">
        <f t="shared" si="9"/>
        <v>61.779052876234751</v>
      </c>
      <c r="P50" s="9"/>
    </row>
    <row r="51" spans="1:119">
      <c r="A51" s="12"/>
      <c r="B51" s="25">
        <v>361.4</v>
      </c>
      <c r="C51" s="20" t="s">
        <v>102</v>
      </c>
      <c r="D51" s="46">
        <v>-12275</v>
      </c>
      <c r="E51" s="46">
        <v>-24223</v>
      </c>
      <c r="F51" s="46">
        <v>-907</v>
      </c>
      <c r="G51" s="46">
        <v>-20978</v>
      </c>
      <c r="H51" s="46">
        <v>0</v>
      </c>
      <c r="I51" s="46">
        <v>-21459</v>
      </c>
      <c r="J51" s="46">
        <v>0</v>
      </c>
      <c r="K51" s="46">
        <v>2132583</v>
      </c>
      <c r="L51" s="46">
        <v>0</v>
      </c>
      <c r="M51" s="46">
        <v>0</v>
      </c>
      <c r="N51" s="46">
        <f t="shared" si="12"/>
        <v>2052741</v>
      </c>
      <c r="O51" s="47">
        <f t="shared" si="9"/>
        <v>298.19015107495642</v>
      </c>
      <c r="P51" s="9"/>
    </row>
    <row r="52" spans="1:119">
      <c r="A52" s="12"/>
      <c r="B52" s="25">
        <v>362</v>
      </c>
      <c r="C52" s="20" t="s">
        <v>79</v>
      </c>
      <c r="D52" s="46">
        <v>11200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11200</v>
      </c>
      <c r="O52" s="47">
        <f t="shared" si="9"/>
        <v>1.6269610691458454</v>
      </c>
      <c r="P52" s="9"/>
    </row>
    <row r="53" spans="1:119">
      <c r="A53" s="12"/>
      <c r="B53" s="25">
        <v>364</v>
      </c>
      <c r="C53" s="20" t="s">
        <v>103</v>
      </c>
      <c r="D53" s="46">
        <v>57305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57305</v>
      </c>
      <c r="O53" s="47">
        <f t="shared" si="9"/>
        <v>8.3243753631609536</v>
      </c>
      <c r="P53" s="9"/>
    </row>
    <row r="54" spans="1:119">
      <c r="A54" s="12"/>
      <c r="B54" s="25">
        <v>368</v>
      </c>
      <c r="C54" s="20" t="s">
        <v>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4213975</v>
      </c>
      <c r="L54" s="46">
        <v>0</v>
      </c>
      <c r="M54" s="46">
        <v>0</v>
      </c>
      <c r="N54" s="46">
        <f t="shared" si="12"/>
        <v>4213975</v>
      </c>
      <c r="O54" s="47">
        <f t="shared" si="9"/>
        <v>612.14047065659497</v>
      </c>
      <c r="P54" s="9"/>
    </row>
    <row r="55" spans="1:119">
      <c r="A55" s="12"/>
      <c r="B55" s="25">
        <v>369.3</v>
      </c>
      <c r="C55" s="20" t="s">
        <v>73</v>
      </c>
      <c r="D55" s="46">
        <v>10009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10009</v>
      </c>
      <c r="O55" s="47">
        <f t="shared" si="9"/>
        <v>1.4539511911679257</v>
      </c>
      <c r="P55" s="9"/>
    </row>
    <row r="56" spans="1:119">
      <c r="A56" s="12"/>
      <c r="B56" s="25">
        <v>369.9</v>
      </c>
      <c r="C56" s="20" t="s">
        <v>52</v>
      </c>
      <c r="D56" s="46">
        <v>185475</v>
      </c>
      <c r="E56" s="46">
        <v>0</v>
      </c>
      <c r="F56" s="46">
        <v>0</v>
      </c>
      <c r="G56" s="46">
        <v>0</v>
      </c>
      <c r="H56" s="46">
        <v>0</v>
      </c>
      <c r="I56" s="46">
        <v>7379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192854</v>
      </c>
      <c r="O56" s="47">
        <f t="shared" si="9"/>
        <v>28.014816966879721</v>
      </c>
      <c r="P56" s="9"/>
    </row>
    <row r="57" spans="1:119" ht="15.75">
      <c r="A57" s="29" t="s">
        <v>36</v>
      </c>
      <c r="B57" s="30"/>
      <c r="C57" s="31"/>
      <c r="D57" s="32">
        <f t="shared" ref="D57:M57" si="13">SUM(D58:D59)</f>
        <v>2742668</v>
      </c>
      <c r="E57" s="32">
        <f t="shared" si="13"/>
        <v>0</v>
      </c>
      <c r="F57" s="32">
        <f t="shared" si="13"/>
        <v>0</v>
      </c>
      <c r="G57" s="32">
        <f t="shared" si="13"/>
        <v>737814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3480482</v>
      </c>
      <c r="O57" s="45">
        <f t="shared" si="9"/>
        <v>505.59006391632772</v>
      </c>
      <c r="P57" s="9"/>
    </row>
    <row r="58" spans="1:119">
      <c r="A58" s="12"/>
      <c r="B58" s="25">
        <v>381</v>
      </c>
      <c r="C58" s="20" t="s">
        <v>53</v>
      </c>
      <c r="D58" s="46">
        <v>1480063</v>
      </c>
      <c r="E58" s="46">
        <v>0</v>
      </c>
      <c r="F58" s="46">
        <v>0</v>
      </c>
      <c r="G58" s="46">
        <v>737814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2217877</v>
      </c>
      <c r="O58" s="47">
        <f t="shared" si="9"/>
        <v>322.17852992446251</v>
      </c>
      <c r="P58" s="9"/>
    </row>
    <row r="59" spans="1:119" ht="15.75" thickBot="1">
      <c r="A59" s="12"/>
      <c r="B59" s="25">
        <v>382</v>
      </c>
      <c r="C59" s="20" t="s">
        <v>104</v>
      </c>
      <c r="D59" s="46">
        <v>1262605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1262605</v>
      </c>
      <c r="O59" s="47">
        <f t="shared" si="9"/>
        <v>183.41153399186518</v>
      </c>
      <c r="P59" s="9"/>
    </row>
    <row r="60" spans="1:119" ht="16.5" thickBot="1">
      <c r="A60" s="14" t="s">
        <v>42</v>
      </c>
      <c r="B60" s="23"/>
      <c r="C60" s="22"/>
      <c r="D60" s="15">
        <f t="shared" ref="D60:M60" si="14">SUM(D5,D16,D22,D34,D44,D47,D57)</f>
        <v>14723880</v>
      </c>
      <c r="E60" s="15">
        <f t="shared" si="14"/>
        <v>1530688</v>
      </c>
      <c r="F60" s="15">
        <f t="shared" si="14"/>
        <v>249765</v>
      </c>
      <c r="G60" s="15">
        <f t="shared" si="14"/>
        <v>862084</v>
      </c>
      <c r="H60" s="15">
        <f t="shared" si="14"/>
        <v>0</v>
      </c>
      <c r="I60" s="15">
        <f t="shared" si="14"/>
        <v>8230324</v>
      </c>
      <c r="J60" s="15">
        <f t="shared" si="14"/>
        <v>0</v>
      </c>
      <c r="K60" s="15">
        <f t="shared" si="14"/>
        <v>7480126</v>
      </c>
      <c r="L60" s="15">
        <f t="shared" si="14"/>
        <v>0</v>
      </c>
      <c r="M60" s="15">
        <f t="shared" si="14"/>
        <v>0</v>
      </c>
      <c r="N60" s="15">
        <f>SUM(D60:M60)</f>
        <v>33076867</v>
      </c>
      <c r="O60" s="38">
        <f t="shared" si="9"/>
        <v>4804.8906159209764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105</v>
      </c>
      <c r="M62" s="48"/>
      <c r="N62" s="48"/>
      <c r="O62" s="43">
        <v>6884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8965101</v>
      </c>
      <c r="E5" s="27">
        <f t="shared" si="0"/>
        <v>1469230</v>
      </c>
      <c r="F5" s="27">
        <f t="shared" si="0"/>
        <v>303869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352315</v>
      </c>
      <c r="L5" s="27">
        <f t="shared" si="0"/>
        <v>0</v>
      </c>
      <c r="M5" s="27">
        <f t="shared" si="0"/>
        <v>0</v>
      </c>
      <c r="N5" s="28">
        <f>SUM(D5:M5)</f>
        <v>11090515</v>
      </c>
      <c r="O5" s="33">
        <f t="shared" ref="O5:O52" si="1">(N5/O$54)</f>
        <v>1612.4621983134632</v>
      </c>
      <c r="P5" s="6"/>
    </row>
    <row r="6" spans="1:133">
      <c r="A6" s="12"/>
      <c r="B6" s="25">
        <v>311</v>
      </c>
      <c r="C6" s="20" t="s">
        <v>3</v>
      </c>
      <c r="D6" s="46">
        <v>8461429</v>
      </c>
      <c r="E6" s="46">
        <v>11269</v>
      </c>
      <c r="F6" s="46">
        <v>303869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8776567</v>
      </c>
      <c r="O6" s="47">
        <f t="shared" si="1"/>
        <v>1276.0347484733934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496733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496733</v>
      </c>
      <c r="O7" s="47">
        <f t="shared" si="1"/>
        <v>72.220558301831929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420194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420194</v>
      </c>
      <c r="O8" s="47">
        <f t="shared" si="1"/>
        <v>61.092468740913056</v>
      </c>
      <c r="P8" s="9"/>
    </row>
    <row r="9" spans="1:133">
      <c r="A9" s="12"/>
      <c r="B9" s="25">
        <v>312.51</v>
      </c>
      <c r="C9" s="20" t="s">
        <v>67</v>
      </c>
      <c r="D9" s="46">
        <v>274615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274615</v>
      </c>
      <c r="L9" s="46">
        <v>0</v>
      </c>
      <c r="M9" s="46">
        <v>0</v>
      </c>
      <c r="N9" s="46">
        <f>SUM(D9:M9)</f>
        <v>549230</v>
      </c>
      <c r="O9" s="47">
        <f t="shared" si="1"/>
        <v>79.853154986914802</v>
      </c>
      <c r="P9" s="9"/>
    </row>
    <row r="10" spans="1:133">
      <c r="A10" s="12"/>
      <c r="B10" s="25">
        <v>312.52</v>
      </c>
      <c r="C10" s="20" t="s">
        <v>64</v>
      </c>
      <c r="D10" s="46">
        <v>77700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77700</v>
      </c>
      <c r="L10" s="46">
        <v>0</v>
      </c>
      <c r="M10" s="46">
        <v>0</v>
      </c>
      <c r="N10" s="46">
        <f>SUM(D10:M10)</f>
        <v>155400</v>
      </c>
      <c r="O10" s="47">
        <f t="shared" si="1"/>
        <v>22.593777260831637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541034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541034</v>
      </c>
      <c r="O11" s="47">
        <f t="shared" si="1"/>
        <v>78.66152951439372</v>
      </c>
      <c r="P11" s="9"/>
    </row>
    <row r="12" spans="1:133">
      <c r="A12" s="12"/>
      <c r="B12" s="25">
        <v>316</v>
      </c>
      <c r="C12" s="20" t="s">
        <v>14</v>
      </c>
      <c r="D12" s="46">
        <v>151357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151357</v>
      </c>
      <c r="O12" s="47">
        <f t="shared" si="1"/>
        <v>22.005961035184647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914228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1068223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1982451</v>
      </c>
      <c r="O13" s="45">
        <f t="shared" si="1"/>
        <v>288.23073567897643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1059873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1059873</v>
      </c>
      <c r="O14" s="47">
        <f t="shared" si="1"/>
        <v>154.09610351846467</v>
      </c>
      <c r="P14" s="9"/>
    </row>
    <row r="15" spans="1:133">
      <c r="A15" s="12"/>
      <c r="B15" s="25">
        <v>323.10000000000002</v>
      </c>
      <c r="C15" s="20" t="s">
        <v>16</v>
      </c>
      <c r="D15" s="46">
        <v>843299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843299</v>
      </c>
      <c r="O15" s="47">
        <f t="shared" si="1"/>
        <v>122.60817097993603</v>
      </c>
      <c r="P15" s="9"/>
    </row>
    <row r="16" spans="1:133">
      <c r="A16" s="12"/>
      <c r="B16" s="25">
        <v>323.39999999999998</v>
      </c>
      <c r="C16" s="20" t="s">
        <v>17</v>
      </c>
      <c r="D16" s="46">
        <v>34301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34301</v>
      </c>
      <c r="O16" s="47">
        <f t="shared" si="1"/>
        <v>4.9870601919162549</v>
      </c>
      <c r="P16" s="9"/>
    </row>
    <row r="17" spans="1:16">
      <c r="A17" s="12"/>
      <c r="B17" s="25">
        <v>323.7</v>
      </c>
      <c r="C17" s="20" t="s">
        <v>18</v>
      </c>
      <c r="D17" s="46">
        <v>19115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19115</v>
      </c>
      <c r="O17" s="47">
        <f t="shared" si="1"/>
        <v>2.7791509159639429</v>
      </c>
      <c r="P17" s="9"/>
    </row>
    <row r="18" spans="1:16">
      <c r="A18" s="12"/>
      <c r="B18" s="25">
        <v>329</v>
      </c>
      <c r="C18" s="20" t="s">
        <v>19</v>
      </c>
      <c r="D18" s="46">
        <v>17513</v>
      </c>
      <c r="E18" s="46">
        <v>0</v>
      </c>
      <c r="F18" s="46">
        <v>0</v>
      </c>
      <c r="G18" s="46">
        <v>0</v>
      </c>
      <c r="H18" s="46">
        <v>0</v>
      </c>
      <c r="I18" s="46">
        <v>8350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25863</v>
      </c>
      <c r="O18" s="47">
        <f t="shared" si="1"/>
        <v>3.760250072695551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SUM(D20:D29)</f>
        <v>1573241</v>
      </c>
      <c r="E19" s="32">
        <f t="shared" si="5"/>
        <v>95654</v>
      </c>
      <c r="F19" s="32">
        <f t="shared" si="5"/>
        <v>0</v>
      </c>
      <c r="G19" s="32">
        <f t="shared" si="5"/>
        <v>1837074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3505969</v>
      </c>
      <c r="O19" s="45">
        <f t="shared" si="1"/>
        <v>509.7366967141611</v>
      </c>
      <c r="P19" s="10"/>
    </row>
    <row r="20" spans="1:16">
      <c r="A20" s="12"/>
      <c r="B20" s="25">
        <v>331.5</v>
      </c>
      <c r="C20" s="20" t="s">
        <v>21</v>
      </c>
      <c r="D20" s="46">
        <v>79521</v>
      </c>
      <c r="E20" s="46">
        <v>0</v>
      </c>
      <c r="F20" s="46">
        <v>0</v>
      </c>
      <c r="G20" s="46">
        <v>1205647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1285168</v>
      </c>
      <c r="O20" s="47">
        <f t="shared" si="1"/>
        <v>186.85199185809827</v>
      </c>
      <c r="P20" s="9"/>
    </row>
    <row r="21" spans="1:16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631427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631427</v>
      </c>
      <c r="O21" s="47">
        <f t="shared" si="1"/>
        <v>91.803867403314911</v>
      </c>
      <c r="P21" s="9"/>
    </row>
    <row r="22" spans="1:16">
      <c r="A22" s="12"/>
      <c r="B22" s="25">
        <v>334.61</v>
      </c>
      <c r="C22" s="20" t="s">
        <v>77</v>
      </c>
      <c r="D22" s="46">
        <v>14466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14466</v>
      </c>
      <c r="O22" s="47">
        <f t="shared" si="1"/>
        <v>2.1032276824658331</v>
      </c>
      <c r="P22" s="9"/>
    </row>
    <row r="23" spans="1:16">
      <c r="A23" s="12"/>
      <c r="B23" s="25">
        <v>335.12</v>
      </c>
      <c r="C23" s="20" t="s">
        <v>23</v>
      </c>
      <c r="D23" s="46">
        <v>742904</v>
      </c>
      <c r="E23" s="46">
        <v>49968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792872</v>
      </c>
      <c r="O23" s="47">
        <f t="shared" si="1"/>
        <v>115.27653387612678</v>
      </c>
      <c r="P23" s="9"/>
    </row>
    <row r="24" spans="1:16">
      <c r="A24" s="12"/>
      <c r="B24" s="25">
        <v>335.14</v>
      </c>
      <c r="C24" s="20" t="s">
        <v>24</v>
      </c>
      <c r="D24" s="46">
        <v>491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</v>
      </c>
      <c r="O24" s="47">
        <f t="shared" si="1"/>
        <v>7.1387031113695848E-2</v>
      </c>
      <c r="P24" s="9"/>
    </row>
    <row r="25" spans="1:16">
      <c r="A25" s="12"/>
      <c r="B25" s="25">
        <v>335.15</v>
      </c>
      <c r="C25" s="20" t="s">
        <v>25</v>
      </c>
      <c r="D25" s="46">
        <v>10234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10234</v>
      </c>
      <c r="O25" s="47">
        <f t="shared" si="1"/>
        <v>1.4879325385286422</v>
      </c>
      <c r="P25" s="9"/>
    </row>
    <row r="26" spans="1:16">
      <c r="A26" s="12"/>
      <c r="B26" s="25">
        <v>335.18</v>
      </c>
      <c r="C26" s="20" t="s">
        <v>26</v>
      </c>
      <c r="D26" s="46">
        <v>457187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457187</v>
      </c>
      <c r="O26" s="47">
        <f t="shared" si="1"/>
        <v>66.470921779587087</v>
      </c>
      <c r="P26" s="9"/>
    </row>
    <row r="27" spans="1:16">
      <c r="A27" s="12"/>
      <c r="B27" s="25">
        <v>335.21</v>
      </c>
      <c r="C27" s="20" t="s">
        <v>27</v>
      </c>
      <c r="D27" s="46">
        <v>16609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16609</v>
      </c>
      <c r="O27" s="47">
        <f t="shared" si="1"/>
        <v>2.4148008141901713</v>
      </c>
      <c r="P27" s="9"/>
    </row>
    <row r="28" spans="1:16">
      <c r="A28" s="12"/>
      <c r="B28" s="25">
        <v>337.2</v>
      </c>
      <c r="C28" s="20" t="s">
        <v>28</v>
      </c>
      <c r="D28" s="46">
        <v>218097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218097</v>
      </c>
      <c r="O28" s="47">
        <f t="shared" si="1"/>
        <v>31.709363186972958</v>
      </c>
      <c r="P28" s="9"/>
    </row>
    <row r="29" spans="1:16">
      <c r="A29" s="12"/>
      <c r="B29" s="25">
        <v>338</v>
      </c>
      <c r="C29" s="20" t="s">
        <v>29</v>
      </c>
      <c r="D29" s="46">
        <v>33732</v>
      </c>
      <c r="E29" s="46">
        <v>45686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79418</v>
      </c>
      <c r="O29" s="47">
        <f t="shared" si="1"/>
        <v>11.546670543762721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SUM(D31:D36)</f>
        <v>686467</v>
      </c>
      <c r="E30" s="32">
        <f t="shared" si="7"/>
        <v>14050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7129500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7830017</v>
      </c>
      <c r="O30" s="45">
        <f t="shared" si="1"/>
        <v>1138.4148008141901</v>
      </c>
      <c r="P30" s="10"/>
    </row>
    <row r="31" spans="1:16">
      <c r="A31" s="12"/>
      <c r="B31" s="25">
        <v>341.2</v>
      </c>
      <c r="C31" s="20" t="s">
        <v>37</v>
      </c>
      <c r="D31" s="46">
        <v>67027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67027</v>
      </c>
      <c r="O31" s="47">
        <f t="shared" si="1"/>
        <v>9.745129398080838</v>
      </c>
      <c r="P31" s="9"/>
    </row>
    <row r="32" spans="1:16">
      <c r="A32" s="12"/>
      <c r="B32" s="25">
        <v>342.5</v>
      </c>
      <c r="C32" s="20" t="s">
        <v>38</v>
      </c>
      <c r="D32" s="46">
        <v>51462</v>
      </c>
      <c r="E32" s="46">
        <v>0</v>
      </c>
      <c r="F32" s="46">
        <v>0</v>
      </c>
      <c r="G32" s="46">
        <v>0</v>
      </c>
      <c r="H32" s="46">
        <v>0</v>
      </c>
      <c r="I32" s="46">
        <v>12090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63552</v>
      </c>
      <c r="O32" s="47">
        <f t="shared" si="1"/>
        <v>9.2398953184065142</v>
      </c>
      <c r="P32" s="9"/>
    </row>
    <row r="33" spans="1:16">
      <c r="A33" s="12"/>
      <c r="B33" s="25">
        <v>342.6</v>
      </c>
      <c r="C33" s="20" t="s">
        <v>39</v>
      </c>
      <c r="D33" s="46">
        <v>191514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191514</v>
      </c>
      <c r="O33" s="47">
        <f t="shared" si="1"/>
        <v>27.844431520790927</v>
      </c>
      <c r="P33" s="9"/>
    </row>
    <row r="34" spans="1:16">
      <c r="A34" s="12"/>
      <c r="B34" s="25">
        <v>343.6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7117410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7117410</v>
      </c>
      <c r="O34" s="47">
        <f t="shared" si="1"/>
        <v>1034.8080837452749</v>
      </c>
      <c r="P34" s="9"/>
    </row>
    <row r="35" spans="1:16">
      <c r="A35" s="12"/>
      <c r="B35" s="25">
        <v>347.2</v>
      </c>
      <c r="C35" s="20" t="s">
        <v>41</v>
      </c>
      <c r="D35" s="46">
        <v>376164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376164</v>
      </c>
      <c r="O35" s="47">
        <f t="shared" si="1"/>
        <v>54.690898517010758</v>
      </c>
      <c r="P35" s="9"/>
    </row>
    <row r="36" spans="1:16">
      <c r="A36" s="12"/>
      <c r="B36" s="25">
        <v>349</v>
      </c>
      <c r="C36" s="20" t="s">
        <v>1</v>
      </c>
      <c r="D36" s="46">
        <v>300</v>
      </c>
      <c r="E36" s="46">
        <v>14050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14350</v>
      </c>
      <c r="O36" s="47">
        <f t="shared" si="1"/>
        <v>2.0863623146263448</v>
      </c>
      <c r="P36" s="9"/>
    </row>
    <row r="37" spans="1:16" ht="15.75">
      <c r="A37" s="29" t="s">
        <v>35</v>
      </c>
      <c r="B37" s="30"/>
      <c r="C37" s="31"/>
      <c r="D37" s="32">
        <f t="shared" ref="D37:M37" si="9">SUM(D38:D40)</f>
        <v>10983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52" si="10">SUM(D37:M37)</f>
        <v>10983</v>
      </c>
      <c r="O37" s="45">
        <f t="shared" si="1"/>
        <v>1.5968304739749928</v>
      </c>
      <c r="P37" s="10"/>
    </row>
    <row r="38" spans="1:16">
      <c r="A38" s="13"/>
      <c r="B38" s="39">
        <v>351.1</v>
      </c>
      <c r="C38" s="21" t="s">
        <v>78</v>
      </c>
      <c r="D38" s="46">
        <v>4277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4277</v>
      </c>
      <c r="O38" s="47">
        <f t="shared" si="1"/>
        <v>0.62183774353009591</v>
      </c>
      <c r="P38" s="9"/>
    </row>
    <row r="39" spans="1:16">
      <c r="A39" s="13"/>
      <c r="B39" s="39">
        <v>354</v>
      </c>
      <c r="C39" s="21" t="s">
        <v>45</v>
      </c>
      <c r="D39" s="46">
        <v>6136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6136</v>
      </c>
      <c r="O39" s="47">
        <f t="shared" si="1"/>
        <v>0.89211980226810117</v>
      </c>
      <c r="P39" s="9"/>
    </row>
    <row r="40" spans="1:16">
      <c r="A40" s="13"/>
      <c r="B40" s="39">
        <v>359</v>
      </c>
      <c r="C40" s="21" t="s">
        <v>46</v>
      </c>
      <c r="D40" s="46">
        <v>570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570</v>
      </c>
      <c r="O40" s="47">
        <f t="shared" si="1"/>
        <v>8.2872928176795577E-2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SUM(D42:D47)</f>
        <v>213501</v>
      </c>
      <c r="E41" s="32">
        <f t="shared" si="11"/>
        <v>50681</v>
      </c>
      <c r="F41" s="32">
        <f t="shared" si="11"/>
        <v>1531</v>
      </c>
      <c r="G41" s="32">
        <f t="shared" si="11"/>
        <v>93235</v>
      </c>
      <c r="H41" s="32">
        <f t="shared" si="11"/>
        <v>0</v>
      </c>
      <c r="I41" s="32">
        <f t="shared" si="11"/>
        <v>3428</v>
      </c>
      <c r="J41" s="32">
        <f t="shared" si="11"/>
        <v>0</v>
      </c>
      <c r="K41" s="32">
        <f t="shared" si="11"/>
        <v>6688038</v>
      </c>
      <c r="L41" s="32">
        <f t="shared" si="11"/>
        <v>0</v>
      </c>
      <c r="M41" s="32">
        <f t="shared" si="11"/>
        <v>0</v>
      </c>
      <c r="N41" s="32">
        <f t="shared" si="10"/>
        <v>7050414</v>
      </c>
      <c r="O41" s="45">
        <f t="shared" si="1"/>
        <v>1025.067461471358</v>
      </c>
      <c r="P41" s="10"/>
    </row>
    <row r="42" spans="1:16">
      <c r="A42" s="12"/>
      <c r="B42" s="25">
        <v>361.1</v>
      </c>
      <c r="C42" s="20" t="s">
        <v>47</v>
      </c>
      <c r="D42" s="46">
        <v>23099</v>
      </c>
      <c r="E42" s="46">
        <v>50681</v>
      </c>
      <c r="F42" s="46">
        <v>1531</v>
      </c>
      <c r="G42" s="46">
        <v>59670</v>
      </c>
      <c r="H42" s="46">
        <v>0</v>
      </c>
      <c r="I42" s="46">
        <v>0</v>
      </c>
      <c r="J42" s="46">
        <v>0</v>
      </c>
      <c r="K42" s="46">
        <v>634529</v>
      </c>
      <c r="L42" s="46">
        <v>0</v>
      </c>
      <c r="M42" s="46">
        <v>0</v>
      </c>
      <c r="N42" s="46">
        <f t="shared" si="10"/>
        <v>769510</v>
      </c>
      <c r="O42" s="47">
        <f t="shared" si="1"/>
        <v>111.87990694969469</v>
      </c>
      <c r="P42" s="9"/>
    </row>
    <row r="43" spans="1:16">
      <c r="A43" s="12"/>
      <c r="B43" s="25">
        <v>361.3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2695278</v>
      </c>
      <c r="L43" s="46">
        <v>0</v>
      </c>
      <c r="M43" s="46">
        <v>0</v>
      </c>
      <c r="N43" s="46">
        <f t="shared" si="10"/>
        <v>2695278</v>
      </c>
      <c r="O43" s="47">
        <f t="shared" si="1"/>
        <v>391.86943879034601</v>
      </c>
      <c r="P43" s="9"/>
    </row>
    <row r="44" spans="1:16">
      <c r="A44" s="12"/>
      <c r="B44" s="25">
        <v>362</v>
      </c>
      <c r="C44" s="20" t="s">
        <v>79</v>
      </c>
      <c r="D44" s="46">
        <v>8500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8500</v>
      </c>
      <c r="O44" s="47">
        <f t="shared" si="1"/>
        <v>1.2358243675487059</v>
      </c>
      <c r="P44" s="9"/>
    </row>
    <row r="45" spans="1:16">
      <c r="A45" s="12"/>
      <c r="B45" s="25">
        <v>364</v>
      </c>
      <c r="C45" s="20" t="s">
        <v>49</v>
      </c>
      <c r="D45" s="46">
        <v>42650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42650</v>
      </c>
      <c r="O45" s="47">
        <f t="shared" si="1"/>
        <v>6.2009305030532129</v>
      </c>
      <c r="P45" s="9"/>
    </row>
    <row r="46" spans="1:16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3358231</v>
      </c>
      <c r="L46" s="46">
        <v>0</v>
      </c>
      <c r="M46" s="46">
        <v>0</v>
      </c>
      <c r="N46" s="46">
        <f t="shared" si="10"/>
        <v>3358231</v>
      </c>
      <c r="O46" s="47">
        <f t="shared" si="1"/>
        <v>488.25690607734805</v>
      </c>
      <c r="P46" s="9"/>
    </row>
    <row r="47" spans="1:16">
      <c r="A47" s="12"/>
      <c r="B47" s="25">
        <v>369.9</v>
      </c>
      <c r="C47" s="20" t="s">
        <v>52</v>
      </c>
      <c r="D47" s="46">
        <v>139252</v>
      </c>
      <c r="E47" s="46">
        <v>0</v>
      </c>
      <c r="F47" s="46">
        <v>0</v>
      </c>
      <c r="G47" s="46">
        <v>33565</v>
      </c>
      <c r="H47" s="46">
        <v>0</v>
      </c>
      <c r="I47" s="46">
        <v>3428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176245</v>
      </c>
      <c r="O47" s="47">
        <f t="shared" si="1"/>
        <v>25.624454783367259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SUM(D49:D51)</f>
        <v>1892605</v>
      </c>
      <c r="E48" s="32">
        <f t="shared" si="12"/>
        <v>0</v>
      </c>
      <c r="F48" s="32">
        <f t="shared" si="12"/>
        <v>0</v>
      </c>
      <c r="G48" s="32">
        <f t="shared" si="12"/>
        <v>400000</v>
      </c>
      <c r="H48" s="32">
        <f t="shared" si="12"/>
        <v>0</v>
      </c>
      <c r="I48" s="32">
        <f t="shared" si="12"/>
        <v>60793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2353398</v>
      </c>
      <c r="O48" s="45">
        <f t="shared" si="1"/>
        <v>342.16312881651641</v>
      </c>
      <c r="P48" s="9"/>
    </row>
    <row r="49" spans="1:119">
      <c r="A49" s="12"/>
      <c r="B49" s="25">
        <v>381</v>
      </c>
      <c r="C49" s="20" t="s">
        <v>53</v>
      </c>
      <c r="D49" s="46">
        <v>1892605</v>
      </c>
      <c r="E49" s="46">
        <v>0</v>
      </c>
      <c r="F49" s="46">
        <v>0</v>
      </c>
      <c r="G49" s="46">
        <v>400000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2292605</v>
      </c>
      <c r="O49" s="47">
        <f t="shared" si="1"/>
        <v>333.32436754870599</v>
      </c>
      <c r="P49" s="9"/>
    </row>
    <row r="50" spans="1:119">
      <c r="A50" s="12"/>
      <c r="B50" s="25">
        <v>389.1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49546</v>
      </c>
      <c r="O50" s="47">
        <f t="shared" si="1"/>
        <v>7.2035475428903748</v>
      </c>
      <c r="P50" s="9"/>
    </row>
    <row r="51" spans="1:119" ht="15.75" thickBot="1">
      <c r="A51" s="12"/>
      <c r="B51" s="25">
        <v>389.9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11247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11247</v>
      </c>
      <c r="O51" s="47">
        <f t="shared" si="1"/>
        <v>1.6352137249200349</v>
      </c>
      <c r="P51" s="9"/>
    </row>
    <row r="52" spans="1:119" ht="16.5" thickBot="1">
      <c r="A52" s="14" t="s">
        <v>42</v>
      </c>
      <c r="B52" s="23"/>
      <c r="C52" s="22"/>
      <c r="D52" s="15">
        <f t="shared" ref="D52:M52" si="13">SUM(D5,D13,D19,D30,D37,D41,D48)</f>
        <v>14256126</v>
      </c>
      <c r="E52" s="15">
        <f t="shared" si="13"/>
        <v>1629615</v>
      </c>
      <c r="F52" s="15">
        <f t="shared" si="13"/>
        <v>305400</v>
      </c>
      <c r="G52" s="15">
        <f t="shared" si="13"/>
        <v>2330309</v>
      </c>
      <c r="H52" s="15">
        <f t="shared" si="13"/>
        <v>0</v>
      </c>
      <c r="I52" s="15">
        <f t="shared" si="13"/>
        <v>8261944</v>
      </c>
      <c r="J52" s="15">
        <f t="shared" si="13"/>
        <v>0</v>
      </c>
      <c r="K52" s="15">
        <f t="shared" si="13"/>
        <v>7040353</v>
      </c>
      <c r="L52" s="15">
        <f t="shared" si="13"/>
        <v>0</v>
      </c>
      <c r="M52" s="15">
        <f t="shared" si="13"/>
        <v>0</v>
      </c>
      <c r="N52" s="15">
        <f t="shared" si="10"/>
        <v>33823747</v>
      </c>
      <c r="O52" s="38">
        <f t="shared" si="1"/>
        <v>4917.6718522826404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80</v>
      </c>
      <c r="M54" s="48"/>
      <c r="N54" s="48"/>
      <c r="O54" s="43">
        <v>6878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9069960</v>
      </c>
      <c r="E5" s="27">
        <f t="shared" si="0"/>
        <v>1466667</v>
      </c>
      <c r="F5" s="27">
        <f t="shared" si="0"/>
        <v>337898</v>
      </c>
      <c r="G5" s="27">
        <f t="shared" si="0"/>
        <v>2726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310693</v>
      </c>
      <c r="L5" s="27">
        <f t="shared" si="0"/>
        <v>0</v>
      </c>
      <c r="M5" s="27">
        <f t="shared" si="0"/>
        <v>0</v>
      </c>
      <c r="N5" s="28">
        <f>SUM(D5:M5)</f>
        <v>11187944</v>
      </c>
      <c r="O5" s="33">
        <f t="shared" ref="O5:O52" si="1">(N5/O$54)</f>
        <v>1625.6820691659402</v>
      </c>
      <c r="P5" s="6"/>
    </row>
    <row r="6" spans="1:133">
      <c r="A6" s="12"/>
      <c r="B6" s="25">
        <v>311</v>
      </c>
      <c r="C6" s="20" t="s">
        <v>3</v>
      </c>
      <c r="D6" s="46">
        <v>8903229</v>
      </c>
      <c r="E6" s="46">
        <v>3323</v>
      </c>
      <c r="F6" s="46">
        <v>337898</v>
      </c>
      <c r="G6" s="46">
        <v>2726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9247176</v>
      </c>
      <c r="O6" s="47">
        <f t="shared" si="1"/>
        <v>1343.6756756756756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542761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542761</v>
      </c>
      <c r="O7" s="47">
        <f t="shared" si="1"/>
        <v>78.866753850624818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398394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398394</v>
      </c>
      <c r="O8" s="47">
        <f t="shared" si="1"/>
        <v>57.889276373147339</v>
      </c>
      <c r="P8" s="9"/>
    </row>
    <row r="9" spans="1:133">
      <c r="A9" s="12"/>
      <c r="B9" s="25">
        <v>312.51</v>
      </c>
      <c r="C9" s="20" t="s">
        <v>67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239800</v>
      </c>
      <c r="L9" s="46">
        <v>0</v>
      </c>
      <c r="M9" s="46">
        <v>0</v>
      </c>
      <c r="N9" s="46">
        <f>SUM(D9:M9)</f>
        <v>239800</v>
      </c>
      <c r="O9" s="47">
        <f t="shared" si="1"/>
        <v>34.844521941296136</v>
      </c>
      <c r="P9" s="9"/>
    </row>
    <row r="10" spans="1:133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70893</v>
      </c>
      <c r="L10" s="46">
        <v>0</v>
      </c>
      <c r="M10" s="46">
        <v>0</v>
      </c>
      <c r="N10" s="46">
        <f>SUM(D10:M10)</f>
        <v>70893</v>
      </c>
      <c r="O10" s="47">
        <f t="shared" si="1"/>
        <v>10.301220575414124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522189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522189</v>
      </c>
      <c r="O11" s="47">
        <f t="shared" si="1"/>
        <v>75.877506538796865</v>
      </c>
      <c r="P11" s="9"/>
    </row>
    <row r="12" spans="1:133">
      <c r="A12" s="12"/>
      <c r="B12" s="25">
        <v>316</v>
      </c>
      <c r="C12" s="20" t="s">
        <v>14</v>
      </c>
      <c r="D12" s="46">
        <v>166731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166731</v>
      </c>
      <c r="O12" s="47">
        <f t="shared" si="1"/>
        <v>24.227114210985178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989303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920197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1909500</v>
      </c>
      <c r="O13" s="45">
        <f t="shared" si="1"/>
        <v>277.46294681778551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920197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920197</v>
      </c>
      <c r="O14" s="47">
        <f t="shared" si="1"/>
        <v>133.71069456553329</v>
      </c>
      <c r="P14" s="9"/>
    </row>
    <row r="15" spans="1:133">
      <c r="A15" s="12"/>
      <c r="B15" s="25">
        <v>323.10000000000002</v>
      </c>
      <c r="C15" s="20" t="s">
        <v>16</v>
      </c>
      <c r="D15" s="46">
        <v>925048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925048</v>
      </c>
      <c r="O15" s="47">
        <f t="shared" si="1"/>
        <v>134.41557686718977</v>
      </c>
      <c r="P15" s="9"/>
    </row>
    <row r="16" spans="1:133">
      <c r="A16" s="12"/>
      <c r="B16" s="25">
        <v>323.39999999999998</v>
      </c>
      <c r="C16" s="20" t="s">
        <v>17</v>
      </c>
      <c r="D16" s="46">
        <v>37068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37068</v>
      </c>
      <c r="O16" s="47">
        <f t="shared" si="1"/>
        <v>5.3862249346120317</v>
      </c>
      <c r="P16" s="9"/>
    </row>
    <row r="17" spans="1:16">
      <c r="A17" s="12"/>
      <c r="B17" s="25">
        <v>323.7</v>
      </c>
      <c r="C17" s="20" t="s">
        <v>18</v>
      </c>
      <c r="D17" s="46">
        <v>18607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18607</v>
      </c>
      <c r="O17" s="47">
        <f t="shared" si="1"/>
        <v>2.7037198488811391</v>
      </c>
      <c r="P17" s="9"/>
    </row>
    <row r="18" spans="1:16">
      <c r="A18" s="12"/>
      <c r="B18" s="25">
        <v>329</v>
      </c>
      <c r="C18" s="20" t="s">
        <v>19</v>
      </c>
      <c r="D18" s="46">
        <v>8580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8580</v>
      </c>
      <c r="O18" s="47">
        <f t="shared" si="1"/>
        <v>1.2467306015693111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1358530</v>
      </c>
      <c r="E19" s="32">
        <f t="shared" si="5"/>
        <v>88608</v>
      </c>
      <c r="F19" s="32">
        <f t="shared" si="5"/>
        <v>0</v>
      </c>
      <c r="G19" s="32">
        <f t="shared" si="5"/>
        <v>571183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2018321</v>
      </c>
      <c r="O19" s="45">
        <f t="shared" si="1"/>
        <v>293.27535600116244</v>
      </c>
      <c r="P19" s="10"/>
    </row>
    <row r="20" spans="1:16">
      <c r="A20" s="12"/>
      <c r="B20" s="25">
        <v>331.5</v>
      </c>
      <c r="C20" s="20" t="s">
        <v>21</v>
      </c>
      <c r="D20" s="46">
        <v>2854</v>
      </c>
      <c r="E20" s="46">
        <v>0</v>
      </c>
      <c r="F20" s="46">
        <v>0</v>
      </c>
      <c r="G20" s="46">
        <v>57196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60050</v>
      </c>
      <c r="O20" s="47">
        <f t="shared" si="1"/>
        <v>8.7256611450159838</v>
      </c>
      <c r="P20" s="9"/>
    </row>
    <row r="21" spans="1:16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513987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513987</v>
      </c>
      <c r="O21" s="47">
        <f t="shared" si="1"/>
        <v>74.685701830863124</v>
      </c>
      <c r="P21" s="9"/>
    </row>
    <row r="22" spans="1:16">
      <c r="A22" s="12"/>
      <c r="B22" s="25">
        <v>335.12</v>
      </c>
      <c r="C22" s="20" t="s">
        <v>23</v>
      </c>
      <c r="D22" s="46">
        <v>717685</v>
      </c>
      <c r="E22" s="46">
        <v>50762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768447</v>
      </c>
      <c r="O22" s="47">
        <f t="shared" si="1"/>
        <v>111.66041848299913</v>
      </c>
      <c r="P22" s="9"/>
    </row>
    <row r="23" spans="1:16">
      <c r="A23" s="12"/>
      <c r="B23" s="25">
        <v>335.14</v>
      </c>
      <c r="C23" s="20" t="s">
        <v>24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406</v>
      </c>
      <c r="O23" s="47">
        <f t="shared" si="1"/>
        <v>5.8994478349317057E-2</v>
      </c>
      <c r="P23" s="9"/>
    </row>
    <row r="24" spans="1:16">
      <c r="A24" s="12"/>
      <c r="B24" s="25">
        <v>335.15</v>
      </c>
      <c r="C24" s="20" t="s">
        <v>25</v>
      </c>
      <c r="D24" s="46">
        <v>10895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10895</v>
      </c>
      <c r="O24" s="47">
        <f t="shared" si="1"/>
        <v>1.5831153734379542</v>
      </c>
      <c r="P24" s="9"/>
    </row>
    <row r="25" spans="1:16">
      <c r="A25" s="12"/>
      <c r="B25" s="25">
        <v>335.18</v>
      </c>
      <c r="C25" s="20" t="s">
        <v>26</v>
      </c>
      <c r="D25" s="46">
        <v>479823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479823</v>
      </c>
      <c r="O25" s="47">
        <f t="shared" si="1"/>
        <v>69.721447253705321</v>
      </c>
      <c r="P25" s="9"/>
    </row>
    <row r="26" spans="1:16">
      <c r="A26" s="12"/>
      <c r="B26" s="25">
        <v>335.21</v>
      </c>
      <c r="C26" s="20" t="s">
        <v>27</v>
      </c>
      <c r="D26" s="46">
        <v>14925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14925</v>
      </c>
      <c r="O26" s="47">
        <f t="shared" si="1"/>
        <v>2.1687009590235395</v>
      </c>
      <c r="P26" s="9"/>
    </row>
    <row r="27" spans="1:16">
      <c r="A27" s="12"/>
      <c r="B27" s="25">
        <v>337.2</v>
      </c>
      <c r="C27" s="20" t="s">
        <v>28</v>
      </c>
      <c r="D27" s="46">
        <v>128028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128028</v>
      </c>
      <c r="O27" s="47">
        <f t="shared" si="1"/>
        <v>18.603312990409766</v>
      </c>
      <c r="P27" s="9"/>
    </row>
    <row r="28" spans="1:16">
      <c r="A28" s="12"/>
      <c r="B28" s="25">
        <v>338</v>
      </c>
      <c r="C28" s="20" t="s">
        <v>29</v>
      </c>
      <c r="D28" s="46">
        <v>3914</v>
      </c>
      <c r="E28" s="46">
        <v>37846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41760</v>
      </c>
      <c r="O28" s="47">
        <f t="shared" si="1"/>
        <v>6.0680034873583262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SUM(D30:D35)</f>
        <v>712863</v>
      </c>
      <c r="E29" s="32">
        <f t="shared" si="7"/>
        <v>44385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7259444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8016692</v>
      </c>
      <c r="O29" s="45">
        <f t="shared" si="1"/>
        <v>1164.8782330717816</v>
      </c>
      <c r="P29" s="10"/>
    </row>
    <row r="30" spans="1:16">
      <c r="A30" s="12"/>
      <c r="B30" s="25">
        <v>341.2</v>
      </c>
      <c r="C30" s="20" t="s">
        <v>37</v>
      </c>
      <c r="D30" s="46">
        <v>22755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22755</v>
      </c>
      <c r="O30" s="47">
        <f t="shared" si="1"/>
        <v>3.306451612903226</v>
      </c>
      <c r="P30" s="9"/>
    </row>
    <row r="31" spans="1:16">
      <c r="A31" s="12"/>
      <c r="B31" s="25">
        <v>342.5</v>
      </c>
      <c r="C31" s="20" t="s">
        <v>38</v>
      </c>
      <c r="D31" s="46">
        <v>125128</v>
      </c>
      <c r="E31" s="46">
        <v>0</v>
      </c>
      <c r="F31" s="46">
        <v>0</v>
      </c>
      <c r="G31" s="46">
        <v>0</v>
      </c>
      <c r="H31" s="46">
        <v>0</v>
      </c>
      <c r="I31" s="46">
        <v>10396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135524</v>
      </c>
      <c r="O31" s="47">
        <f t="shared" si="1"/>
        <v>19.692531240918338</v>
      </c>
      <c r="P31" s="9"/>
    </row>
    <row r="32" spans="1:16">
      <c r="A32" s="12"/>
      <c r="B32" s="25">
        <v>342.6</v>
      </c>
      <c r="C32" s="20" t="s">
        <v>39</v>
      </c>
      <c r="D32" s="46">
        <v>197617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197617</v>
      </c>
      <c r="O32" s="47">
        <f t="shared" si="1"/>
        <v>28.71505376344086</v>
      </c>
      <c r="P32" s="9"/>
    </row>
    <row r="33" spans="1:16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7249048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7249048</v>
      </c>
      <c r="O33" s="47">
        <f t="shared" si="1"/>
        <v>1053.3344957861086</v>
      </c>
      <c r="P33" s="9"/>
    </row>
    <row r="34" spans="1:16">
      <c r="A34" s="12"/>
      <c r="B34" s="25">
        <v>347.2</v>
      </c>
      <c r="C34" s="20" t="s">
        <v>41</v>
      </c>
      <c r="D34" s="46">
        <v>367213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367213</v>
      </c>
      <c r="O34" s="47">
        <f t="shared" si="1"/>
        <v>53.358471374600406</v>
      </c>
      <c r="P34" s="9"/>
    </row>
    <row r="35" spans="1:16">
      <c r="A35" s="12"/>
      <c r="B35" s="25">
        <v>349</v>
      </c>
      <c r="C35" s="20" t="s">
        <v>1</v>
      </c>
      <c r="D35" s="46">
        <v>150</v>
      </c>
      <c r="E35" s="46">
        <v>44385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44535</v>
      </c>
      <c r="O35" s="47">
        <f t="shared" si="1"/>
        <v>6.4712292938099392</v>
      </c>
      <c r="P35" s="9"/>
    </row>
    <row r="36" spans="1:16" ht="15.75">
      <c r="A36" s="29" t="s">
        <v>35</v>
      </c>
      <c r="B36" s="30"/>
      <c r="C36" s="31"/>
      <c r="D36" s="32">
        <f t="shared" ref="D36:M36" si="9">SUM(D37:D39)</f>
        <v>10840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52" si="10">SUM(D36:M36)</f>
        <v>10840</v>
      </c>
      <c r="O36" s="45">
        <f t="shared" si="1"/>
        <v>1.5751235106073815</v>
      </c>
      <c r="P36" s="10"/>
    </row>
    <row r="37" spans="1:16">
      <c r="A37" s="13"/>
      <c r="B37" s="39">
        <v>351.9</v>
      </c>
      <c r="C37" s="21" t="s">
        <v>72</v>
      </c>
      <c r="D37" s="46">
        <v>2860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2860</v>
      </c>
      <c r="O37" s="47">
        <f t="shared" si="1"/>
        <v>0.41557686718977044</v>
      </c>
      <c r="P37" s="9"/>
    </row>
    <row r="38" spans="1:16">
      <c r="A38" s="13"/>
      <c r="B38" s="39">
        <v>354</v>
      </c>
      <c r="C38" s="21" t="s">
        <v>45</v>
      </c>
      <c r="D38" s="46">
        <v>6660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6660</v>
      </c>
      <c r="O38" s="47">
        <f t="shared" si="1"/>
        <v>0.967741935483871</v>
      </c>
      <c r="P38" s="9"/>
    </row>
    <row r="39" spans="1:16">
      <c r="A39" s="13"/>
      <c r="B39" s="39">
        <v>359</v>
      </c>
      <c r="C39" s="21" t="s">
        <v>46</v>
      </c>
      <c r="D39" s="46">
        <v>1320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1320</v>
      </c>
      <c r="O39" s="47">
        <f t="shared" si="1"/>
        <v>0.19180470793374019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SUM(D41:D46)</f>
        <v>552193</v>
      </c>
      <c r="E40" s="32">
        <f t="shared" si="11"/>
        <v>40611</v>
      </c>
      <c r="F40" s="32">
        <f t="shared" si="11"/>
        <v>1624</v>
      </c>
      <c r="G40" s="32">
        <f t="shared" si="11"/>
        <v>93874</v>
      </c>
      <c r="H40" s="32">
        <f t="shared" si="11"/>
        <v>0</v>
      </c>
      <c r="I40" s="32">
        <f t="shared" si="11"/>
        <v>3104</v>
      </c>
      <c r="J40" s="32">
        <f t="shared" si="11"/>
        <v>0</v>
      </c>
      <c r="K40" s="32">
        <f t="shared" si="11"/>
        <v>3136999</v>
      </c>
      <c r="L40" s="32">
        <f t="shared" si="11"/>
        <v>0</v>
      </c>
      <c r="M40" s="32">
        <f t="shared" si="11"/>
        <v>0</v>
      </c>
      <c r="N40" s="32">
        <f t="shared" si="10"/>
        <v>3828405</v>
      </c>
      <c r="O40" s="45">
        <f t="shared" si="1"/>
        <v>556.29250217959896</v>
      </c>
      <c r="P40" s="10"/>
    </row>
    <row r="41" spans="1:16">
      <c r="A41" s="12"/>
      <c r="B41" s="25">
        <v>361.1</v>
      </c>
      <c r="C41" s="20" t="s">
        <v>47</v>
      </c>
      <c r="D41" s="46">
        <v>77285</v>
      </c>
      <c r="E41" s="46">
        <v>40611</v>
      </c>
      <c r="F41" s="46">
        <v>1624</v>
      </c>
      <c r="G41" s="46">
        <v>61730</v>
      </c>
      <c r="H41" s="46">
        <v>0</v>
      </c>
      <c r="I41" s="46">
        <v>0</v>
      </c>
      <c r="J41" s="46">
        <v>0</v>
      </c>
      <c r="K41" s="46">
        <v>75550</v>
      </c>
      <c r="L41" s="46">
        <v>0</v>
      </c>
      <c r="M41" s="46">
        <v>0</v>
      </c>
      <c r="N41" s="46">
        <f t="shared" si="10"/>
        <v>256800</v>
      </c>
      <c r="O41" s="47">
        <f t="shared" si="1"/>
        <v>37.314734088927636</v>
      </c>
      <c r="P41" s="9"/>
    </row>
    <row r="42" spans="1:16">
      <c r="A42" s="12"/>
      <c r="B42" s="25">
        <v>364</v>
      </c>
      <c r="C42" s="20" t="s">
        <v>49</v>
      </c>
      <c r="D42" s="46">
        <v>13980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13980</v>
      </c>
      <c r="O42" s="47">
        <f t="shared" si="1"/>
        <v>2.0313862249346122</v>
      </c>
      <c r="P42" s="9"/>
    </row>
    <row r="43" spans="1:16">
      <c r="A43" s="12"/>
      <c r="B43" s="25">
        <v>366</v>
      </c>
      <c r="C43" s="20" t="s">
        <v>50</v>
      </c>
      <c r="D43" s="46">
        <v>319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319</v>
      </c>
      <c r="O43" s="47">
        <f t="shared" si="1"/>
        <v>4.6352804417320544E-2</v>
      </c>
      <c r="P43" s="9"/>
    </row>
    <row r="44" spans="1:16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3061449</v>
      </c>
      <c r="L44" s="46">
        <v>0</v>
      </c>
      <c r="M44" s="46">
        <v>0</v>
      </c>
      <c r="N44" s="46">
        <f t="shared" si="10"/>
        <v>3061449</v>
      </c>
      <c r="O44" s="47">
        <f t="shared" si="1"/>
        <v>444.84873583260679</v>
      </c>
      <c r="P44" s="9"/>
    </row>
    <row r="45" spans="1:16">
      <c r="A45" s="12"/>
      <c r="B45" s="25">
        <v>369.3</v>
      </c>
      <c r="C45" s="20" t="s">
        <v>73</v>
      </c>
      <c r="D45" s="46">
        <v>0</v>
      </c>
      <c r="E45" s="46">
        <v>0</v>
      </c>
      <c r="F45" s="46">
        <v>0</v>
      </c>
      <c r="G45" s="46">
        <v>15916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15916</v>
      </c>
      <c r="O45" s="47">
        <f t="shared" si="1"/>
        <v>2.3126997965707643</v>
      </c>
      <c r="P45" s="9"/>
    </row>
    <row r="46" spans="1:16">
      <c r="A46" s="12"/>
      <c r="B46" s="25">
        <v>369.9</v>
      </c>
      <c r="C46" s="20" t="s">
        <v>52</v>
      </c>
      <c r="D46" s="46">
        <v>460609</v>
      </c>
      <c r="E46" s="46">
        <v>0</v>
      </c>
      <c r="F46" s="46">
        <v>0</v>
      </c>
      <c r="G46" s="46">
        <v>16228</v>
      </c>
      <c r="H46" s="46">
        <v>0</v>
      </c>
      <c r="I46" s="46">
        <v>3104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479941</v>
      </c>
      <c r="O46" s="47">
        <f t="shared" si="1"/>
        <v>69.738593432141826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SUM(D48:D51)</f>
        <v>1891370</v>
      </c>
      <c r="E47" s="32">
        <f t="shared" si="12"/>
        <v>0</v>
      </c>
      <c r="F47" s="32">
        <f t="shared" si="12"/>
        <v>5215990</v>
      </c>
      <c r="G47" s="32">
        <f t="shared" si="12"/>
        <v>700000</v>
      </c>
      <c r="H47" s="32">
        <f t="shared" si="12"/>
        <v>0</v>
      </c>
      <c r="I47" s="32">
        <f t="shared" si="12"/>
        <v>741273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8548633</v>
      </c>
      <c r="O47" s="45">
        <f t="shared" si="1"/>
        <v>1242.1727695437373</v>
      </c>
      <c r="P47" s="9"/>
    </row>
    <row r="48" spans="1:16">
      <c r="A48" s="12"/>
      <c r="B48" s="25">
        <v>381</v>
      </c>
      <c r="C48" s="20" t="s">
        <v>53</v>
      </c>
      <c r="D48" s="46">
        <v>1891370</v>
      </c>
      <c r="E48" s="46">
        <v>0</v>
      </c>
      <c r="F48" s="46">
        <v>2860990</v>
      </c>
      <c r="G48" s="46">
        <v>700000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5452360</v>
      </c>
      <c r="O48" s="47">
        <f t="shared" si="1"/>
        <v>792.26387678000583</v>
      </c>
      <c r="P48" s="9"/>
    </row>
    <row r="49" spans="1:119">
      <c r="A49" s="12"/>
      <c r="B49" s="25">
        <v>385</v>
      </c>
      <c r="C49" s="20" t="s">
        <v>74</v>
      </c>
      <c r="D49" s="46">
        <v>0</v>
      </c>
      <c r="E49" s="46">
        <v>0</v>
      </c>
      <c r="F49" s="46">
        <v>2355000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2355000</v>
      </c>
      <c r="O49" s="47">
        <f t="shared" si="1"/>
        <v>342.19703574542285</v>
      </c>
      <c r="P49" s="9"/>
    </row>
    <row r="50" spans="1:119">
      <c r="A50" s="12"/>
      <c r="B50" s="25">
        <v>389.1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114539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114539</v>
      </c>
      <c r="O50" s="47">
        <f t="shared" si="1"/>
        <v>16.643272304562625</v>
      </c>
      <c r="P50" s="9"/>
    </row>
    <row r="51" spans="1:119" ht="15.75" thickBot="1">
      <c r="A51" s="12"/>
      <c r="B51" s="25">
        <v>389.9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626734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626734</v>
      </c>
      <c r="O51" s="47">
        <f t="shared" si="1"/>
        <v>91.068584713746006</v>
      </c>
      <c r="P51" s="9"/>
    </row>
    <row r="52" spans="1:119" ht="16.5" thickBot="1">
      <c r="A52" s="14" t="s">
        <v>42</v>
      </c>
      <c r="B52" s="23"/>
      <c r="C52" s="22"/>
      <c r="D52" s="15">
        <f t="shared" ref="D52:M52" si="13">SUM(D5,D13,D19,D29,D36,D40,D47)</f>
        <v>14585059</v>
      </c>
      <c r="E52" s="15">
        <f t="shared" si="13"/>
        <v>1640271</v>
      </c>
      <c r="F52" s="15">
        <f t="shared" si="13"/>
        <v>5555512</v>
      </c>
      <c r="G52" s="15">
        <f t="shared" si="13"/>
        <v>1367783</v>
      </c>
      <c r="H52" s="15">
        <f t="shared" si="13"/>
        <v>0</v>
      </c>
      <c r="I52" s="15">
        <f t="shared" si="13"/>
        <v>8924018</v>
      </c>
      <c r="J52" s="15">
        <f t="shared" si="13"/>
        <v>0</v>
      </c>
      <c r="K52" s="15">
        <f t="shared" si="13"/>
        <v>3447692</v>
      </c>
      <c r="L52" s="15">
        <f t="shared" si="13"/>
        <v>0</v>
      </c>
      <c r="M52" s="15">
        <f t="shared" si="13"/>
        <v>0</v>
      </c>
      <c r="N52" s="15">
        <f t="shared" si="10"/>
        <v>35520335</v>
      </c>
      <c r="O52" s="38">
        <f t="shared" si="1"/>
        <v>5161.3390002906135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75</v>
      </c>
      <c r="M54" s="48"/>
      <c r="N54" s="48"/>
      <c r="O54" s="43">
        <v>6882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7855589</v>
      </c>
      <c r="E5" s="27">
        <f t="shared" si="0"/>
        <v>3739017</v>
      </c>
      <c r="F5" s="27">
        <f t="shared" si="0"/>
        <v>336293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311667</v>
      </c>
      <c r="L5" s="27">
        <f t="shared" si="0"/>
        <v>0</v>
      </c>
      <c r="M5" s="27">
        <f t="shared" si="0"/>
        <v>0</v>
      </c>
      <c r="N5" s="28">
        <f>SUM(D5:M5)</f>
        <v>12242566</v>
      </c>
      <c r="O5" s="33">
        <f t="shared" ref="O5:O48" si="1">(N5/O$50)</f>
        <v>1777.3760162601627</v>
      </c>
      <c r="P5" s="6"/>
    </row>
    <row r="6" spans="1:133">
      <c r="A6" s="12"/>
      <c r="B6" s="25">
        <v>311</v>
      </c>
      <c r="C6" s="20" t="s">
        <v>3</v>
      </c>
      <c r="D6" s="46">
        <v>7697326</v>
      </c>
      <c r="E6" s="46">
        <v>2223818</v>
      </c>
      <c r="F6" s="46">
        <v>336293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10257437</v>
      </c>
      <c r="O6" s="47">
        <f t="shared" si="1"/>
        <v>1489.1749419279906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614800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614800</v>
      </c>
      <c r="O7" s="47">
        <f t="shared" si="1"/>
        <v>89.256678281068531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400401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400401</v>
      </c>
      <c r="O8" s="47">
        <f t="shared" si="1"/>
        <v>58.130226480836235</v>
      </c>
      <c r="P8" s="9"/>
    </row>
    <row r="9" spans="1:133">
      <c r="A9" s="12"/>
      <c r="B9" s="25">
        <v>312.51</v>
      </c>
      <c r="C9" s="20" t="s">
        <v>67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241221</v>
      </c>
      <c r="L9" s="46">
        <v>0</v>
      </c>
      <c r="M9" s="46">
        <v>0</v>
      </c>
      <c r="N9" s="46">
        <f>SUM(D9:M9)</f>
        <v>241221</v>
      </c>
      <c r="O9" s="47">
        <f t="shared" si="1"/>
        <v>35.02047038327526</v>
      </c>
      <c r="P9" s="9"/>
    </row>
    <row r="10" spans="1:133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70446</v>
      </c>
      <c r="L10" s="46">
        <v>0</v>
      </c>
      <c r="M10" s="46">
        <v>0</v>
      </c>
      <c r="N10" s="46">
        <f>SUM(D10:M10)</f>
        <v>70446</v>
      </c>
      <c r="O10" s="47">
        <f t="shared" si="1"/>
        <v>10.227351916376307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499998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499998</v>
      </c>
      <c r="O11" s="47">
        <f t="shared" si="1"/>
        <v>72.589721254355396</v>
      </c>
      <c r="P11" s="9"/>
    </row>
    <row r="12" spans="1:133">
      <c r="A12" s="12"/>
      <c r="B12" s="25">
        <v>316</v>
      </c>
      <c r="C12" s="20" t="s">
        <v>14</v>
      </c>
      <c r="D12" s="46">
        <v>158263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158263</v>
      </c>
      <c r="O12" s="47">
        <f t="shared" si="1"/>
        <v>22.976626016260163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1029031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956862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1985893</v>
      </c>
      <c r="O13" s="45">
        <f t="shared" si="1"/>
        <v>288.3119918699187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956862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956862</v>
      </c>
      <c r="O14" s="47">
        <f t="shared" si="1"/>
        <v>138.91724738675958</v>
      </c>
      <c r="P14" s="9"/>
    </row>
    <row r="15" spans="1:133">
      <c r="A15" s="12"/>
      <c r="B15" s="25">
        <v>323.10000000000002</v>
      </c>
      <c r="C15" s="20" t="s">
        <v>16</v>
      </c>
      <c r="D15" s="46">
        <v>957198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957198</v>
      </c>
      <c r="O15" s="47">
        <f t="shared" si="1"/>
        <v>138.96602787456445</v>
      </c>
      <c r="P15" s="9"/>
    </row>
    <row r="16" spans="1:133">
      <c r="A16" s="12"/>
      <c r="B16" s="25">
        <v>323.39999999999998</v>
      </c>
      <c r="C16" s="20" t="s">
        <v>17</v>
      </c>
      <c r="D16" s="46">
        <v>43612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43612</v>
      </c>
      <c r="O16" s="47">
        <f t="shared" si="1"/>
        <v>6.331591173054588</v>
      </c>
      <c r="P16" s="9"/>
    </row>
    <row r="17" spans="1:16">
      <c r="A17" s="12"/>
      <c r="B17" s="25">
        <v>323.7</v>
      </c>
      <c r="C17" s="20" t="s">
        <v>18</v>
      </c>
      <c r="D17" s="46">
        <v>19398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19398</v>
      </c>
      <c r="O17" s="47">
        <f t="shared" si="1"/>
        <v>2.8162020905923346</v>
      </c>
      <c r="P17" s="9"/>
    </row>
    <row r="18" spans="1:16">
      <c r="A18" s="12"/>
      <c r="B18" s="25">
        <v>329</v>
      </c>
      <c r="C18" s="20" t="s">
        <v>19</v>
      </c>
      <c r="D18" s="46">
        <v>8823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8823</v>
      </c>
      <c r="O18" s="47">
        <f t="shared" si="1"/>
        <v>1.2809233449477353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1422805</v>
      </c>
      <c r="E19" s="32">
        <f t="shared" si="5"/>
        <v>89625</v>
      </c>
      <c r="F19" s="32">
        <f t="shared" si="5"/>
        <v>0</v>
      </c>
      <c r="G19" s="32">
        <f t="shared" si="5"/>
        <v>364718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1877148</v>
      </c>
      <c r="O19" s="45">
        <f t="shared" si="1"/>
        <v>272.52439024390242</v>
      </c>
      <c r="P19" s="10"/>
    </row>
    <row r="20" spans="1:16">
      <c r="A20" s="12"/>
      <c r="B20" s="25">
        <v>331.5</v>
      </c>
      <c r="C20" s="20" t="s">
        <v>21</v>
      </c>
      <c r="D20" s="46">
        <v>60074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60074</v>
      </c>
      <c r="O20" s="47">
        <f t="shared" si="1"/>
        <v>8.7215447154471537</v>
      </c>
      <c r="P20" s="9"/>
    </row>
    <row r="21" spans="1:16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364718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364718</v>
      </c>
      <c r="O21" s="47">
        <f t="shared" si="1"/>
        <v>52.949767711962835</v>
      </c>
      <c r="P21" s="9"/>
    </row>
    <row r="22" spans="1:16">
      <c r="A22" s="12"/>
      <c r="B22" s="25">
        <v>335.12</v>
      </c>
      <c r="C22" s="20" t="s">
        <v>23</v>
      </c>
      <c r="D22" s="46">
        <v>727060</v>
      </c>
      <c r="E22" s="46">
        <v>50833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777893</v>
      </c>
      <c r="O22" s="47">
        <f t="shared" si="1"/>
        <v>112.93452380952381</v>
      </c>
      <c r="P22" s="9"/>
    </row>
    <row r="23" spans="1:16">
      <c r="A23" s="12"/>
      <c r="B23" s="25">
        <v>335.14</v>
      </c>
      <c r="C23" s="20" t="s">
        <v>24</v>
      </c>
      <c r="D23" s="46">
        <v>341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341</v>
      </c>
      <c r="O23" s="47">
        <f t="shared" si="1"/>
        <v>4.950638792102207E-2</v>
      </c>
      <c r="P23" s="9"/>
    </row>
    <row r="24" spans="1:16">
      <c r="A24" s="12"/>
      <c r="B24" s="25">
        <v>335.15</v>
      </c>
      <c r="C24" s="20" t="s">
        <v>25</v>
      </c>
      <c r="D24" s="46">
        <v>12476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12476</v>
      </c>
      <c r="O24" s="47">
        <f t="shared" si="1"/>
        <v>1.8112659698025553</v>
      </c>
      <c r="P24" s="9"/>
    </row>
    <row r="25" spans="1:16">
      <c r="A25" s="12"/>
      <c r="B25" s="25">
        <v>335.18</v>
      </c>
      <c r="C25" s="20" t="s">
        <v>26</v>
      </c>
      <c r="D25" s="46">
        <v>458034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458034</v>
      </c>
      <c r="O25" s="47">
        <f t="shared" si="1"/>
        <v>66.497386759581886</v>
      </c>
      <c r="P25" s="9"/>
    </row>
    <row r="26" spans="1:16">
      <c r="A26" s="12"/>
      <c r="B26" s="25">
        <v>335.21</v>
      </c>
      <c r="C26" s="20" t="s">
        <v>27</v>
      </c>
      <c r="D26" s="46">
        <v>14257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14257</v>
      </c>
      <c r="O26" s="47">
        <f t="shared" si="1"/>
        <v>2.0698315911730547</v>
      </c>
      <c r="P26" s="9"/>
    </row>
    <row r="27" spans="1:16">
      <c r="A27" s="12"/>
      <c r="B27" s="25">
        <v>337.2</v>
      </c>
      <c r="C27" s="20" t="s">
        <v>28</v>
      </c>
      <c r="D27" s="46">
        <v>146878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146878</v>
      </c>
      <c r="O27" s="47">
        <f t="shared" si="1"/>
        <v>21.323751451800231</v>
      </c>
      <c r="P27" s="9"/>
    </row>
    <row r="28" spans="1:16">
      <c r="A28" s="12"/>
      <c r="B28" s="25">
        <v>338</v>
      </c>
      <c r="C28" s="20" t="s">
        <v>29</v>
      </c>
      <c r="D28" s="46">
        <v>3685</v>
      </c>
      <c r="E28" s="46">
        <v>38792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42477</v>
      </c>
      <c r="O28" s="47">
        <f t="shared" si="1"/>
        <v>6.1668118466898951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SUM(D30:D36)</f>
        <v>768865</v>
      </c>
      <c r="E29" s="32">
        <f t="shared" si="7"/>
        <v>40491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7512841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8322197</v>
      </c>
      <c r="O29" s="45">
        <f t="shared" si="1"/>
        <v>1208.2167537746807</v>
      </c>
      <c r="P29" s="10"/>
    </row>
    <row r="30" spans="1:16">
      <c r="A30" s="12"/>
      <c r="B30" s="25">
        <v>341.2</v>
      </c>
      <c r="C30" s="20" t="s">
        <v>37</v>
      </c>
      <c r="D30" s="46">
        <v>82337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82337</v>
      </c>
      <c r="O30" s="47">
        <f t="shared" si="1"/>
        <v>11.953687572590011</v>
      </c>
      <c r="P30" s="9"/>
    </row>
    <row r="31" spans="1:16">
      <c r="A31" s="12"/>
      <c r="B31" s="25">
        <v>342.5</v>
      </c>
      <c r="C31" s="20" t="s">
        <v>38</v>
      </c>
      <c r="D31" s="46">
        <v>131688</v>
      </c>
      <c r="E31" s="46">
        <v>0</v>
      </c>
      <c r="F31" s="46">
        <v>0</v>
      </c>
      <c r="G31" s="46">
        <v>0</v>
      </c>
      <c r="H31" s="46">
        <v>0</v>
      </c>
      <c r="I31" s="46">
        <v>14188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145876</v>
      </c>
      <c r="O31" s="47">
        <f t="shared" si="1"/>
        <v>21.178281068524971</v>
      </c>
      <c r="P31" s="9"/>
    </row>
    <row r="32" spans="1:16">
      <c r="A32" s="12"/>
      <c r="B32" s="25">
        <v>342.6</v>
      </c>
      <c r="C32" s="20" t="s">
        <v>39</v>
      </c>
      <c r="D32" s="46">
        <v>188551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188551</v>
      </c>
      <c r="O32" s="47">
        <f t="shared" si="1"/>
        <v>27.373838559814171</v>
      </c>
      <c r="P32" s="9"/>
    </row>
    <row r="33" spans="1:119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7498653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7498653</v>
      </c>
      <c r="O33" s="47">
        <f t="shared" si="1"/>
        <v>1088.6546167247386</v>
      </c>
      <c r="P33" s="9"/>
    </row>
    <row r="34" spans="1:119">
      <c r="A34" s="12"/>
      <c r="B34" s="25">
        <v>347.2</v>
      </c>
      <c r="C34" s="20" t="s">
        <v>41</v>
      </c>
      <c r="D34" s="46">
        <v>360707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360707</v>
      </c>
      <c r="O34" s="47">
        <f t="shared" si="1"/>
        <v>52.3674506387921</v>
      </c>
      <c r="P34" s="9"/>
    </row>
    <row r="35" spans="1:119">
      <c r="A35" s="12"/>
      <c r="B35" s="25">
        <v>347.3</v>
      </c>
      <c r="C35" s="20" t="s">
        <v>68</v>
      </c>
      <c r="D35" s="46">
        <v>5199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5199</v>
      </c>
      <c r="O35" s="47">
        <f t="shared" si="1"/>
        <v>0.75479094076655051</v>
      </c>
      <c r="P35" s="9"/>
    </row>
    <row r="36" spans="1:119">
      <c r="A36" s="12"/>
      <c r="B36" s="25">
        <v>349</v>
      </c>
      <c r="C36" s="20" t="s">
        <v>1</v>
      </c>
      <c r="D36" s="46">
        <v>383</v>
      </c>
      <c r="E36" s="46">
        <v>40491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40874</v>
      </c>
      <c r="O36" s="47">
        <f t="shared" si="1"/>
        <v>5.934088269454123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SUM(D38:D39)</f>
        <v>14261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14261</v>
      </c>
      <c r="O37" s="45">
        <f t="shared" si="1"/>
        <v>2.0704123112659696</v>
      </c>
      <c r="P37" s="10"/>
    </row>
    <row r="38" spans="1:119">
      <c r="A38" s="13"/>
      <c r="B38" s="39">
        <v>354</v>
      </c>
      <c r="C38" s="21" t="s">
        <v>45</v>
      </c>
      <c r="D38" s="46">
        <v>13571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13571</v>
      </c>
      <c r="O38" s="47">
        <f t="shared" si="1"/>
        <v>1.9702380952380953</v>
      </c>
      <c r="P38" s="9"/>
    </row>
    <row r="39" spans="1:119">
      <c r="A39" s="13"/>
      <c r="B39" s="39">
        <v>359</v>
      </c>
      <c r="C39" s="21" t="s">
        <v>46</v>
      </c>
      <c r="D39" s="46">
        <v>690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690</v>
      </c>
      <c r="O39" s="47">
        <f t="shared" si="1"/>
        <v>0.10017421602787456</v>
      </c>
      <c r="P39" s="9"/>
    </row>
    <row r="40" spans="1:119" ht="15.75">
      <c r="A40" s="29" t="s">
        <v>4</v>
      </c>
      <c r="B40" s="30"/>
      <c r="C40" s="31"/>
      <c r="D40" s="32">
        <f t="shared" ref="D40:M40" si="11">SUM(D41:D44)</f>
        <v>244007</v>
      </c>
      <c r="E40" s="32">
        <f t="shared" si="11"/>
        <v>227555</v>
      </c>
      <c r="F40" s="32">
        <f t="shared" si="11"/>
        <v>6659</v>
      </c>
      <c r="G40" s="32">
        <f t="shared" si="11"/>
        <v>230331</v>
      </c>
      <c r="H40" s="32">
        <f t="shared" si="11"/>
        <v>0</v>
      </c>
      <c r="I40" s="32">
        <f t="shared" si="11"/>
        <v>4410</v>
      </c>
      <c r="J40" s="32">
        <f t="shared" si="11"/>
        <v>0</v>
      </c>
      <c r="K40" s="32">
        <f t="shared" si="11"/>
        <v>4056942</v>
      </c>
      <c r="L40" s="32">
        <f t="shared" si="11"/>
        <v>0</v>
      </c>
      <c r="M40" s="32">
        <f t="shared" si="11"/>
        <v>0</v>
      </c>
      <c r="N40" s="32">
        <f t="shared" si="10"/>
        <v>4769904</v>
      </c>
      <c r="O40" s="45">
        <f t="shared" si="1"/>
        <v>692.4947735191638</v>
      </c>
      <c r="P40" s="10"/>
    </row>
    <row r="41" spans="1:119">
      <c r="A41" s="12"/>
      <c r="B41" s="25">
        <v>361.1</v>
      </c>
      <c r="C41" s="20" t="s">
        <v>47</v>
      </c>
      <c r="D41" s="46">
        <v>111290</v>
      </c>
      <c r="E41" s="46">
        <v>227555</v>
      </c>
      <c r="F41" s="46">
        <v>6659</v>
      </c>
      <c r="G41" s="46">
        <v>204818</v>
      </c>
      <c r="H41" s="46">
        <v>0</v>
      </c>
      <c r="I41" s="46">
        <v>0</v>
      </c>
      <c r="J41" s="46">
        <v>0</v>
      </c>
      <c r="K41" s="46">
        <v>1480264</v>
      </c>
      <c r="L41" s="46">
        <v>0</v>
      </c>
      <c r="M41" s="46">
        <v>0</v>
      </c>
      <c r="N41" s="46">
        <f t="shared" si="10"/>
        <v>2030586</v>
      </c>
      <c r="O41" s="47">
        <f t="shared" si="1"/>
        <v>294.80052264808364</v>
      </c>
      <c r="P41" s="9"/>
    </row>
    <row r="42" spans="1:119">
      <c r="A42" s="12"/>
      <c r="B42" s="25">
        <v>364</v>
      </c>
      <c r="C42" s="20" t="s">
        <v>49</v>
      </c>
      <c r="D42" s="46">
        <v>68652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68652</v>
      </c>
      <c r="O42" s="47">
        <f t="shared" si="1"/>
        <v>9.9668989547038329</v>
      </c>
      <c r="P42" s="9"/>
    </row>
    <row r="43" spans="1:119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2576678</v>
      </c>
      <c r="L43" s="46">
        <v>0</v>
      </c>
      <c r="M43" s="46">
        <v>0</v>
      </c>
      <c r="N43" s="46">
        <f t="shared" si="10"/>
        <v>2576678</v>
      </c>
      <c r="O43" s="47">
        <f t="shared" si="1"/>
        <v>374.08217189314752</v>
      </c>
      <c r="P43" s="9"/>
    </row>
    <row r="44" spans="1:119">
      <c r="A44" s="12"/>
      <c r="B44" s="25">
        <v>369.9</v>
      </c>
      <c r="C44" s="20" t="s">
        <v>52</v>
      </c>
      <c r="D44" s="46">
        <v>64065</v>
      </c>
      <c r="E44" s="46">
        <v>0</v>
      </c>
      <c r="F44" s="46">
        <v>0</v>
      </c>
      <c r="G44" s="46">
        <v>25513</v>
      </c>
      <c r="H44" s="46">
        <v>0</v>
      </c>
      <c r="I44" s="46">
        <v>4410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93988</v>
      </c>
      <c r="O44" s="47">
        <f t="shared" si="1"/>
        <v>13.645180023228804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2542209</v>
      </c>
      <c r="E45" s="32">
        <f t="shared" si="12"/>
        <v>0</v>
      </c>
      <c r="F45" s="32">
        <f t="shared" si="12"/>
        <v>2866928</v>
      </c>
      <c r="G45" s="32">
        <f t="shared" si="12"/>
        <v>1013252</v>
      </c>
      <c r="H45" s="32">
        <f t="shared" si="12"/>
        <v>0</v>
      </c>
      <c r="I45" s="32">
        <f t="shared" si="12"/>
        <v>180310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6602699</v>
      </c>
      <c r="O45" s="45">
        <f t="shared" si="1"/>
        <v>958.57999419279906</v>
      </c>
      <c r="P45" s="9"/>
    </row>
    <row r="46" spans="1:119">
      <c r="A46" s="12"/>
      <c r="B46" s="25">
        <v>381</v>
      </c>
      <c r="C46" s="20" t="s">
        <v>53</v>
      </c>
      <c r="D46" s="46">
        <v>2542209</v>
      </c>
      <c r="E46" s="46">
        <v>0</v>
      </c>
      <c r="F46" s="46">
        <v>2866928</v>
      </c>
      <c r="G46" s="46">
        <v>1013252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6422389</v>
      </c>
      <c r="O46" s="47">
        <f t="shared" si="1"/>
        <v>932.40258420441353</v>
      </c>
      <c r="P46" s="9"/>
    </row>
    <row r="47" spans="1:119" ht="15.75" thickBot="1">
      <c r="A47" s="12"/>
      <c r="B47" s="25">
        <v>389.1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180310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180310</v>
      </c>
      <c r="O47" s="47">
        <f t="shared" si="1"/>
        <v>26.177409988385598</v>
      </c>
      <c r="P47" s="9"/>
    </row>
    <row r="48" spans="1:119" ht="16.5" thickBot="1">
      <c r="A48" s="14" t="s">
        <v>42</v>
      </c>
      <c r="B48" s="23"/>
      <c r="C48" s="22"/>
      <c r="D48" s="15">
        <f t="shared" ref="D48:M48" si="13">SUM(D5,D13,D19,D29,D37,D40,D45)</f>
        <v>13876767</v>
      </c>
      <c r="E48" s="15">
        <f t="shared" si="13"/>
        <v>4096688</v>
      </c>
      <c r="F48" s="15">
        <f t="shared" si="13"/>
        <v>3209880</v>
      </c>
      <c r="G48" s="15">
        <f t="shared" si="13"/>
        <v>1608301</v>
      </c>
      <c r="H48" s="15">
        <f t="shared" si="13"/>
        <v>0</v>
      </c>
      <c r="I48" s="15">
        <f t="shared" si="13"/>
        <v>8654423</v>
      </c>
      <c r="J48" s="15">
        <f t="shared" si="13"/>
        <v>0</v>
      </c>
      <c r="K48" s="15">
        <f t="shared" si="13"/>
        <v>4368609</v>
      </c>
      <c r="L48" s="15">
        <f t="shared" si="13"/>
        <v>0</v>
      </c>
      <c r="M48" s="15">
        <f t="shared" si="13"/>
        <v>0</v>
      </c>
      <c r="N48" s="15">
        <f t="shared" si="10"/>
        <v>35814668</v>
      </c>
      <c r="O48" s="38">
        <f t="shared" si="1"/>
        <v>5199.5743321718928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69</v>
      </c>
      <c r="M50" s="48"/>
      <c r="N50" s="48"/>
      <c r="O50" s="43">
        <v>6888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8837107</v>
      </c>
      <c r="E5" s="27">
        <f t="shared" si="0"/>
        <v>3774759</v>
      </c>
      <c r="F5" s="27">
        <f t="shared" si="0"/>
        <v>336168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651357</v>
      </c>
      <c r="L5" s="27">
        <f t="shared" si="0"/>
        <v>0</v>
      </c>
      <c r="M5" s="27">
        <f t="shared" si="0"/>
        <v>0</v>
      </c>
      <c r="N5" s="28">
        <f>SUM(D5:M5)</f>
        <v>13599391</v>
      </c>
      <c r="O5" s="33">
        <f t="shared" ref="O5:O51" si="1">(N5/O$53)</f>
        <v>1781.6574086204637</v>
      </c>
      <c r="P5" s="6"/>
    </row>
    <row r="6" spans="1:133">
      <c r="A6" s="12"/>
      <c r="B6" s="25">
        <v>311</v>
      </c>
      <c r="C6" s="20" t="s">
        <v>3</v>
      </c>
      <c r="D6" s="46">
        <v>8639024</v>
      </c>
      <c r="E6" s="46">
        <v>2229119</v>
      </c>
      <c r="F6" s="46">
        <v>336168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11204311</v>
      </c>
      <c r="O6" s="47">
        <f t="shared" si="1"/>
        <v>1467.8777675881042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635662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635662</v>
      </c>
      <c r="O7" s="47">
        <f t="shared" si="1"/>
        <v>83.278134416350056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399616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399616</v>
      </c>
      <c r="O8" s="47">
        <f t="shared" si="1"/>
        <v>52.353727236997251</v>
      </c>
      <c r="P8" s="9"/>
    </row>
    <row r="9" spans="1:133">
      <c r="A9" s="12"/>
      <c r="B9" s="25">
        <v>312.51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513556</v>
      </c>
      <c r="L9" s="46">
        <v>0</v>
      </c>
      <c r="M9" s="46">
        <v>0</v>
      </c>
      <c r="N9" s="46">
        <f>SUM(D9:M9)</f>
        <v>513556</v>
      </c>
      <c r="O9" s="47">
        <f t="shared" si="1"/>
        <v>67.281016638281145</v>
      </c>
      <c r="P9" s="9"/>
    </row>
    <row r="10" spans="1:133">
      <c r="A10" s="12"/>
      <c r="B10" s="25">
        <v>312.52</v>
      </c>
      <c r="C10" s="20" t="s">
        <v>64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137801</v>
      </c>
      <c r="L10" s="46">
        <v>0</v>
      </c>
      <c r="M10" s="46">
        <v>0</v>
      </c>
      <c r="N10" s="46">
        <f>SUM(D10:M10)</f>
        <v>137801</v>
      </c>
      <c r="O10" s="47">
        <f t="shared" si="1"/>
        <v>18.053321105725139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510362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510362</v>
      </c>
      <c r="O11" s="47">
        <f t="shared" si="1"/>
        <v>66.862570417922186</v>
      </c>
      <c r="P11" s="9"/>
    </row>
    <row r="12" spans="1:133">
      <c r="A12" s="12"/>
      <c r="B12" s="25">
        <v>316</v>
      </c>
      <c r="C12" s="20" t="s">
        <v>14</v>
      </c>
      <c r="D12" s="46">
        <v>198083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198083</v>
      </c>
      <c r="O12" s="47">
        <f t="shared" si="1"/>
        <v>25.950871217083716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1127286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772105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1899391</v>
      </c>
      <c r="O13" s="45">
        <f t="shared" si="1"/>
        <v>248.83938163238568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772105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772105</v>
      </c>
      <c r="O14" s="47">
        <f t="shared" si="1"/>
        <v>101.15354382287435</v>
      </c>
      <c r="P14" s="9"/>
    </row>
    <row r="15" spans="1:133">
      <c r="A15" s="12"/>
      <c r="B15" s="25">
        <v>323.10000000000002</v>
      </c>
      <c r="C15" s="20" t="s">
        <v>16</v>
      </c>
      <c r="D15" s="46">
        <v>1045372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1045372</v>
      </c>
      <c r="O15" s="47">
        <f t="shared" si="1"/>
        <v>136.95427747936591</v>
      </c>
      <c r="P15" s="9"/>
    </row>
    <row r="16" spans="1:133">
      <c r="A16" s="12"/>
      <c r="B16" s="25">
        <v>323.39999999999998</v>
      </c>
      <c r="C16" s="20" t="s">
        <v>17</v>
      </c>
      <c r="D16" s="46">
        <v>52244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52244</v>
      </c>
      <c r="O16" s="47">
        <f t="shared" si="1"/>
        <v>6.8444910258089875</v>
      </c>
      <c r="P16" s="9"/>
    </row>
    <row r="17" spans="1:16">
      <c r="A17" s="12"/>
      <c r="B17" s="25">
        <v>323.7</v>
      </c>
      <c r="C17" s="20" t="s">
        <v>18</v>
      </c>
      <c r="D17" s="46">
        <v>21034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21034</v>
      </c>
      <c r="O17" s="47">
        <f t="shared" si="1"/>
        <v>2.7556661862963447</v>
      </c>
      <c r="P17" s="9"/>
    </row>
    <row r="18" spans="1:16">
      <c r="A18" s="12"/>
      <c r="B18" s="25">
        <v>329</v>
      </c>
      <c r="C18" s="20" t="s">
        <v>19</v>
      </c>
      <c r="D18" s="46">
        <v>8636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8636</v>
      </c>
      <c r="O18" s="47">
        <f t="shared" si="1"/>
        <v>1.1314031180400892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1457509</v>
      </c>
      <c r="E19" s="32">
        <f t="shared" si="5"/>
        <v>89750</v>
      </c>
      <c r="F19" s="32">
        <f t="shared" si="5"/>
        <v>0</v>
      </c>
      <c r="G19" s="32">
        <f t="shared" si="5"/>
        <v>462453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2009712</v>
      </c>
      <c r="O19" s="45">
        <f t="shared" si="1"/>
        <v>263.29254552600548</v>
      </c>
      <c r="P19" s="10"/>
    </row>
    <row r="20" spans="1:16">
      <c r="A20" s="12"/>
      <c r="B20" s="25">
        <v>331.5</v>
      </c>
      <c r="C20" s="20" t="s">
        <v>21</v>
      </c>
      <c r="D20" s="46">
        <v>9201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9201</v>
      </c>
      <c r="O20" s="47">
        <f t="shared" si="1"/>
        <v>1.2054238176339578</v>
      </c>
      <c r="P20" s="9"/>
    </row>
    <row r="21" spans="1:16">
      <c r="A21" s="12"/>
      <c r="B21" s="25">
        <v>334.39</v>
      </c>
      <c r="C21" s="20" t="s">
        <v>22</v>
      </c>
      <c r="D21" s="46">
        <v>0</v>
      </c>
      <c r="E21" s="46">
        <v>0</v>
      </c>
      <c r="F21" s="46">
        <v>0</v>
      </c>
      <c r="G21" s="46">
        <v>462453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462453</v>
      </c>
      <c r="O21" s="47">
        <f t="shared" si="1"/>
        <v>60.586008122625444</v>
      </c>
      <c r="P21" s="9"/>
    </row>
    <row r="22" spans="1:16">
      <c r="A22" s="12"/>
      <c r="B22" s="25">
        <v>335.12</v>
      </c>
      <c r="C22" s="20" t="s">
        <v>23</v>
      </c>
      <c r="D22" s="46">
        <v>806440</v>
      </c>
      <c r="E22" s="46">
        <v>50494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856934</v>
      </c>
      <c r="O22" s="47">
        <f t="shared" si="1"/>
        <v>112.26699855888903</v>
      </c>
      <c r="P22" s="9"/>
    </row>
    <row r="23" spans="1:16">
      <c r="A23" s="12"/>
      <c r="B23" s="25">
        <v>335.14</v>
      </c>
      <c r="C23" s="20" t="s">
        <v>24</v>
      </c>
      <c r="D23" s="46">
        <v>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532</v>
      </c>
      <c r="O23" s="47">
        <f t="shared" si="1"/>
        <v>6.9697366697235683E-2</v>
      </c>
      <c r="P23" s="9"/>
    </row>
    <row r="24" spans="1:16">
      <c r="A24" s="12"/>
      <c r="B24" s="25">
        <v>335.15</v>
      </c>
      <c r="C24" s="20" t="s">
        <v>25</v>
      </c>
      <c r="D24" s="46">
        <v>13236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13236</v>
      </c>
      <c r="O24" s="47">
        <f t="shared" si="1"/>
        <v>1.7340495218131795</v>
      </c>
      <c r="P24" s="9"/>
    </row>
    <row r="25" spans="1:16">
      <c r="A25" s="12"/>
      <c r="B25" s="25">
        <v>335.18</v>
      </c>
      <c r="C25" s="20" t="s">
        <v>26</v>
      </c>
      <c r="D25" s="46">
        <v>464779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464779</v>
      </c>
      <c r="O25" s="47">
        <f t="shared" si="1"/>
        <v>60.890737586794181</v>
      </c>
      <c r="P25" s="9"/>
    </row>
    <row r="26" spans="1:16">
      <c r="A26" s="12"/>
      <c r="B26" s="25">
        <v>335.21</v>
      </c>
      <c r="C26" s="20" t="s">
        <v>27</v>
      </c>
      <c r="D26" s="46">
        <v>14803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14803</v>
      </c>
      <c r="O26" s="47">
        <f t="shared" si="1"/>
        <v>1.9393423293593606</v>
      </c>
      <c r="P26" s="9"/>
    </row>
    <row r="27" spans="1:16">
      <c r="A27" s="12"/>
      <c r="B27" s="25">
        <v>337.2</v>
      </c>
      <c r="C27" s="20" t="s">
        <v>28</v>
      </c>
      <c r="D27" s="46">
        <v>144240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51" si="7">SUM(D27:M27)</f>
        <v>144240</v>
      </c>
      <c r="O27" s="47">
        <f t="shared" si="1"/>
        <v>18.89689506091969</v>
      </c>
      <c r="P27" s="9"/>
    </row>
    <row r="28" spans="1:16">
      <c r="A28" s="12"/>
      <c r="B28" s="25">
        <v>338</v>
      </c>
      <c r="C28" s="20" t="s">
        <v>29</v>
      </c>
      <c r="D28" s="46">
        <v>4278</v>
      </c>
      <c r="E28" s="46">
        <v>39256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43534</v>
      </c>
      <c r="O28" s="47">
        <f t="shared" si="1"/>
        <v>5.7033931612734179</v>
      </c>
      <c r="P28" s="9"/>
    </row>
    <row r="29" spans="1:16" ht="15.75">
      <c r="A29" s="29" t="s">
        <v>34</v>
      </c>
      <c r="B29" s="30"/>
      <c r="C29" s="31"/>
      <c r="D29" s="32">
        <f t="shared" ref="D29:M29" si="8">SUM(D30:D35)</f>
        <v>681903</v>
      </c>
      <c r="E29" s="32">
        <f t="shared" si="8"/>
        <v>80525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8214856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8977284</v>
      </c>
      <c r="O29" s="45">
        <f t="shared" si="1"/>
        <v>1176.1147648368924</v>
      </c>
      <c r="P29" s="10"/>
    </row>
    <row r="30" spans="1:16">
      <c r="A30" s="12"/>
      <c r="B30" s="25">
        <v>341.2</v>
      </c>
      <c r="C30" s="20" t="s">
        <v>37</v>
      </c>
      <c r="D30" s="46">
        <v>41233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41233</v>
      </c>
      <c r="O30" s="47">
        <f t="shared" si="1"/>
        <v>5.4019389492990957</v>
      </c>
      <c r="P30" s="9"/>
    </row>
    <row r="31" spans="1:16">
      <c r="A31" s="12"/>
      <c r="B31" s="25">
        <v>342.5</v>
      </c>
      <c r="C31" s="20" t="s">
        <v>38</v>
      </c>
      <c r="D31" s="46">
        <v>79368</v>
      </c>
      <c r="E31" s="46">
        <v>0</v>
      </c>
      <c r="F31" s="46">
        <v>0</v>
      </c>
      <c r="G31" s="46">
        <v>0</v>
      </c>
      <c r="H31" s="46">
        <v>0</v>
      </c>
      <c r="I31" s="46">
        <v>49318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128686</v>
      </c>
      <c r="O31" s="47">
        <f t="shared" si="1"/>
        <v>16.859164155639984</v>
      </c>
      <c r="P31" s="9"/>
    </row>
    <row r="32" spans="1:16">
      <c r="A32" s="12"/>
      <c r="B32" s="25">
        <v>342.6</v>
      </c>
      <c r="C32" s="20" t="s">
        <v>39</v>
      </c>
      <c r="D32" s="46">
        <v>193481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193481</v>
      </c>
      <c r="O32" s="47">
        <f t="shared" si="1"/>
        <v>25.347962793135071</v>
      </c>
      <c r="P32" s="9"/>
    </row>
    <row r="33" spans="1:16">
      <c r="A33" s="12"/>
      <c r="B33" s="25">
        <v>343.6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8165538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8165538</v>
      </c>
      <c r="O33" s="47">
        <f t="shared" si="1"/>
        <v>1069.7678501244595</v>
      </c>
      <c r="P33" s="9"/>
    </row>
    <row r="34" spans="1:16">
      <c r="A34" s="12"/>
      <c r="B34" s="25">
        <v>347.2</v>
      </c>
      <c r="C34" s="20" t="s">
        <v>41</v>
      </c>
      <c r="D34" s="46">
        <v>367821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367821</v>
      </c>
      <c r="O34" s="47">
        <f t="shared" si="1"/>
        <v>48.188261496135205</v>
      </c>
      <c r="P34" s="9"/>
    </row>
    <row r="35" spans="1:16">
      <c r="A35" s="12"/>
      <c r="B35" s="25">
        <v>349</v>
      </c>
      <c r="C35" s="20" t="s">
        <v>1</v>
      </c>
      <c r="D35" s="46">
        <v>0</v>
      </c>
      <c r="E35" s="46">
        <v>80525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80525</v>
      </c>
      <c r="O35" s="47">
        <f t="shared" si="1"/>
        <v>10.549587318223503</v>
      </c>
      <c r="P35" s="9"/>
    </row>
    <row r="36" spans="1:16" ht="15.75">
      <c r="A36" s="29" t="s">
        <v>35</v>
      </c>
      <c r="B36" s="30"/>
      <c r="C36" s="31"/>
      <c r="D36" s="32">
        <f t="shared" ref="D36:M36" si="9">SUM(D37:D39)</f>
        <v>42020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42020</v>
      </c>
      <c r="O36" s="45">
        <f t="shared" si="1"/>
        <v>5.5050438883794053</v>
      </c>
      <c r="P36" s="10"/>
    </row>
    <row r="37" spans="1:16">
      <c r="A37" s="13"/>
      <c r="B37" s="39">
        <v>351.3</v>
      </c>
      <c r="C37" s="21" t="s">
        <v>44</v>
      </c>
      <c r="D37" s="46">
        <v>11066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11066</v>
      </c>
      <c r="O37" s="47">
        <f t="shared" si="1"/>
        <v>1.449757631337613</v>
      </c>
      <c r="P37" s="9"/>
    </row>
    <row r="38" spans="1:16">
      <c r="A38" s="13"/>
      <c r="B38" s="39">
        <v>354</v>
      </c>
      <c r="C38" s="21" t="s">
        <v>45</v>
      </c>
      <c r="D38" s="46">
        <v>28074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28074</v>
      </c>
      <c r="O38" s="47">
        <f t="shared" si="1"/>
        <v>3.6779772042447267</v>
      </c>
      <c r="P38" s="9"/>
    </row>
    <row r="39" spans="1:16">
      <c r="A39" s="13"/>
      <c r="B39" s="39">
        <v>359</v>
      </c>
      <c r="C39" s="21" t="s">
        <v>46</v>
      </c>
      <c r="D39" s="46">
        <v>2880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2880</v>
      </c>
      <c r="O39" s="47">
        <f t="shared" si="1"/>
        <v>0.37730905279706539</v>
      </c>
      <c r="P39" s="9"/>
    </row>
    <row r="40" spans="1:16" ht="15.75">
      <c r="A40" s="29" t="s">
        <v>4</v>
      </c>
      <c r="B40" s="30"/>
      <c r="C40" s="31"/>
      <c r="D40" s="32">
        <f t="shared" ref="D40:M40" si="10">SUM(D41:D46)</f>
        <v>211341</v>
      </c>
      <c r="E40" s="32">
        <f t="shared" si="10"/>
        <v>187923</v>
      </c>
      <c r="F40" s="32">
        <f t="shared" si="10"/>
        <v>5399</v>
      </c>
      <c r="G40" s="32">
        <f t="shared" si="10"/>
        <v>204073</v>
      </c>
      <c r="H40" s="32">
        <f t="shared" si="10"/>
        <v>0</v>
      </c>
      <c r="I40" s="32">
        <f t="shared" si="10"/>
        <v>-115305</v>
      </c>
      <c r="J40" s="32">
        <f t="shared" si="10"/>
        <v>0</v>
      </c>
      <c r="K40" s="32">
        <f t="shared" si="10"/>
        <v>2348922</v>
      </c>
      <c r="L40" s="32">
        <f t="shared" si="10"/>
        <v>0</v>
      </c>
      <c r="M40" s="32">
        <f t="shared" si="10"/>
        <v>0</v>
      </c>
      <c r="N40" s="32">
        <f t="shared" si="7"/>
        <v>2842353</v>
      </c>
      <c r="O40" s="45">
        <f t="shared" si="1"/>
        <v>372.37691602253375</v>
      </c>
      <c r="P40" s="10"/>
    </row>
    <row r="41" spans="1:16">
      <c r="A41" s="12"/>
      <c r="B41" s="25">
        <v>361.1</v>
      </c>
      <c r="C41" s="20" t="s">
        <v>47</v>
      </c>
      <c r="D41" s="46">
        <v>114492</v>
      </c>
      <c r="E41" s="46">
        <v>187923</v>
      </c>
      <c r="F41" s="46">
        <v>5399</v>
      </c>
      <c r="G41" s="46">
        <v>204073</v>
      </c>
      <c r="H41" s="46">
        <v>0</v>
      </c>
      <c r="I41" s="46">
        <v>0</v>
      </c>
      <c r="J41" s="46">
        <v>0</v>
      </c>
      <c r="K41" s="46">
        <v>-1786291</v>
      </c>
      <c r="L41" s="46">
        <v>0</v>
      </c>
      <c r="M41" s="46">
        <v>0</v>
      </c>
      <c r="N41" s="46">
        <f t="shared" si="7"/>
        <v>-1274404</v>
      </c>
      <c r="O41" s="47">
        <f t="shared" si="1"/>
        <v>-166.95977990305252</v>
      </c>
      <c r="P41" s="9"/>
    </row>
    <row r="42" spans="1:16">
      <c r="A42" s="12"/>
      <c r="B42" s="25">
        <v>361.3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2126860</v>
      </c>
      <c r="L42" s="46">
        <v>0</v>
      </c>
      <c r="M42" s="46">
        <v>0</v>
      </c>
      <c r="N42" s="46">
        <f t="shared" si="7"/>
        <v>2126860</v>
      </c>
      <c r="O42" s="47">
        <f t="shared" si="1"/>
        <v>278.64011528887727</v>
      </c>
      <c r="P42" s="9"/>
    </row>
    <row r="43" spans="1:16">
      <c r="A43" s="12"/>
      <c r="B43" s="25">
        <v>364</v>
      </c>
      <c r="C43" s="20" t="s">
        <v>49</v>
      </c>
      <c r="D43" s="46">
        <v>25478</v>
      </c>
      <c r="E43" s="46">
        <v>0</v>
      </c>
      <c r="F43" s="46">
        <v>0</v>
      </c>
      <c r="G43" s="46">
        <v>0</v>
      </c>
      <c r="H43" s="46">
        <v>0</v>
      </c>
      <c r="I43" s="46">
        <v>-115305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-89827</v>
      </c>
      <c r="O43" s="47">
        <f t="shared" si="1"/>
        <v>-11.768243154722914</v>
      </c>
      <c r="P43" s="9"/>
    </row>
    <row r="44" spans="1:16">
      <c r="A44" s="12"/>
      <c r="B44" s="25">
        <v>366</v>
      </c>
      <c r="C44" s="20" t="s">
        <v>50</v>
      </c>
      <c r="D44" s="46">
        <v>2000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2000</v>
      </c>
      <c r="O44" s="47">
        <f t="shared" si="1"/>
        <v>0.26202017555351764</v>
      </c>
      <c r="P44" s="9"/>
    </row>
    <row r="45" spans="1:16">
      <c r="A45" s="12"/>
      <c r="B45" s="25">
        <v>368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2008353</v>
      </c>
      <c r="L45" s="46">
        <v>0</v>
      </c>
      <c r="M45" s="46">
        <v>0</v>
      </c>
      <c r="N45" s="46">
        <f t="shared" si="7"/>
        <v>2008353</v>
      </c>
      <c r="O45" s="47">
        <f t="shared" si="1"/>
        <v>263.11450281671688</v>
      </c>
      <c r="P45" s="9"/>
    </row>
    <row r="46" spans="1:16">
      <c r="A46" s="12"/>
      <c r="B46" s="25">
        <v>369.9</v>
      </c>
      <c r="C46" s="20" t="s">
        <v>52</v>
      </c>
      <c r="D46" s="46">
        <v>69371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69371</v>
      </c>
      <c r="O46" s="47">
        <f t="shared" si="1"/>
        <v>9.0883007991615354</v>
      </c>
      <c r="P46" s="9"/>
    </row>
    <row r="47" spans="1:16" ht="15.75">
      <c r="A47" s="29" t="s">
        <v>36</v>
      </c>
      <c r="B47" s="30"/>
      <c r="C47" s="31"/>
      <c r="D47" s="32">
        <f t="shared" ref="D47:M47" si="11">SUM(D48:D50)</f>
        <v>2085840</v>
      </c>
      <c r="E47" s="32">
        <f t="shared" si="11"/>
        <v>0</v>
      </c>
      <c r="F47" s="32">
        <f t="shared" si="11"/>
        <v>2869454</v>
      </c>
      <c r="G47" s="32">
        <f t="shared" si="11"/>
        <v>1016575</v>
      </c>
      <c r="H47" s="32">
        <f t="shared" si="11"/>
        <v>0</v>
      </c>
      <c r="I47" s="32">
        <f t="shared" si="11"/>
        <v>155181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6127050</v>
      </c>
      <c r="O47" s="45">
        <f t="shared" si="1"/>
        <v>802.70535831259008</v>
      </c>
      <c r="P47" s="9"/>
    </row>
    <row r="48" spans="1:16">
      <c r="A48" s="12"/>
      <c r="B48" s="25">
        <v>381</v>
      </c>
      <c r="C48" s="20" t="s">
        <v>53</v>
      </c>
      <c r="D48" s="46">
        <v>2085840</v>
      </c>
      <c r="E48" s="46">
        <v>0</v>
      </c>
      <c r="F48" s="46">
        <v>2869454</v>
      </c>
      <c r="G48" s="46">
        <v>1016575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5971869</v>
      </c>
      <c r="O48" s="47">
        <f t="shared" si="1"/>
        <v>782.37508188130482</v>
      </c>
      <c r="P48" s="9"/>
    </row>
    <row r="49" spans="1:119">
      <c r="A49" s="12"/>
      <c r="B49" s="25">
        <v>389.1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153267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153267</v>
      </c>
      <c r="O49" s="47">
        <f t="shared" si="1"/>
        <v>20.079523123280492</v>
      </c>
      <c r="P49" s="9"/>
    </row>
    <row r="50" spans="1:119" ht="15.75" thickBot="1">
      <c r="A50" s="12"/>
      <c r="B50" s="25">
        <v>389.9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1914</v>
      </c>
      <c r="O50" s="47">
        <f t="shared" si="1"/>
        <v>0.25075330800471635</v>
      </c>
      <c r="P50" s="9"/>
    </row>
    <row r="51" spans="1:119" ht="16.5" thickBot="1">
      <c r="A51" s="14" t="s">
        <v>42</v>
      </c>
      <c r="B51" s="23"/>
      <c r="C51" s="22"/>
      <c r="D51" s="15">
        <f t="shared" ref="D51:M51" si="12">SUM(D5,D13,D19,D29,D36,D40,D47)</f>
        <v>14443006</v>
      </c>
      <c r="E51" s="15">
        <f t="shared" si="12"/>
        <v>4132957</v>
      </c>
      <c r="F51" s="15">
        <f t="shared" si="12"/>
        <v>3211021</v>
      </c>
      <c r="G51" s="15">
        <f t="shared" si="12"/>
        <v>1683101</v>
      </c>
      <c r="H51" s="15">
        <f t="shared" si="12"/>
        <v>0</v>
      </c>
      <c r="I51" s="15">
        <f t="shared" si="12"/>
        <v>9026837</v>
      </c>
      <c r="J51" s="15">
        <f t="shared" si="12"/>
        <v>0</v>
      </c>
      <c r="K51" s="15">
        <f t="shared" si="12"/>
        <v>3000279</v>
      </c>
      <c r="L51" s="15">
        <f t="shared" si="12"/>
        <v>0</v>
      </c>
      <c r="M51" s="15">
        <f t="shared" si="12"/>
        <v>0</v>
      </c>
      <c r="N51" s="15">
        <f t="shared" si="7"/>
        <v>35497201</v>
      </c>
      <c r="O51" s="38">
        <f t="shared" si="1"/>
        <v>4650.4914188392504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62</v>
      </c>
      <c r="M53" s="48"/>
      <c r="N53" s="48"/>
      <c r="O53" s="43">
        <v>7633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9145517</v>
      </c>
      <c r="E5" s="27">
        <f t="shared" si="0"/>
        <v>3828383</v>
      </c>
      <c r="F5" s="27">
        <f t="shared" si="0"/>
        <v>659406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136121</v>
      </c>
      <c r="L5" s="27">
        <f t="shared" si="0"/>
        <v>0</v>
      </c>
      <c r="M5" s="27">
        <f t="shared" si="0"/>
        <v>0</v>
      </c>
      <c r="N5" s="28">
        <f t="shared" ref="N5:N18" si="1">SUM(D5:M5)</f>
        <v>13769427</v>
      </c>
      <c r="O5" s="33">
        <f t="shared" ref="O5:O49" si="2">(N5/O$51)</f>
        <v>1788.9342601013382</v>
      </c>
      <c r="P5" s="6"/>
    </row>
    <row r="6" spans="1:133">
      <c r="A6" s="12"/>
      <c r="B6" s="25">
        <v>311</v>
      </c>
      <c r="C6" s="20" t="s">
        <v>3</v>
      </c>
      <c r="D6" s="46">
        <v>8970156</v>
      </c>
      <c r="E6" s="46">
        <v>2226949</v>
      </c>
      <c r="F6" s="46">
        <v>659406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11856511</v>
      </c>
      <c r="O6" s="47">
        <f t="shared" si="2"/>
        <v>1540.4067818630635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599800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599800</v>
      </c>
      <c r="O7" s="47">
        <f t="shared" si="2"/>
        <v>77.926464856437576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415936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415936</v>
      </c>
      <c r="O8" s="47">
        <f t="shared" si="2"/>
        <v>54.038716383006367</v>
      </c>
      <c r="P8" s="9"/>
    </row>
    <row r="9" spans="1:133">
      <c r="A9" s="12"/>
      <c r="B9" s="25">
        <v>312.51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136121</v>
      </c>
      <c r="L9" s="46">
        <v>0</v>
      </c>
      <c r="M9" s="46">
        <v>0</v>
      </c>
      <c r="N9" s="46">
        <f t="shared" si="1"/>
        <v>136121</v>
      </c>
      <c r="O9" s="47">
        <f t="shared" si="2"/>
        <v>17.684942185266987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585698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585698</v>
      </c>
      <c r="O10" s="47">
        <f t="shared" si="2"/>
        <v>76.094322463297388</v>
      </c>
      <c r="P10" s="9"/>
    </row>
    <row r="11" spans="1:133">
      <c r="A11" s="12"/>
      <c r="B11" s="25">
        <v>316</v>
      </c>
      <c r="C11" s="20" t="s">
        <v>14</v>
      </c>
      <c r="D11" s="46">
        <v>175361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175361</v>
      </c>
      <c r="O11" s="47">
        <f t="shared" si="2"/>
        <v>22.783032350266339</v>
      </c>
      <c r="P11" s="9"/>
    </row>
    <row r="12" spans="1:133" ht="15.75">
      <c r="A12" s="29" t="s">
        <v>107</v>
      </c>
      <c r="B12" s="30"/>
      <c r="C12" s="31"/>
      <c r="D12" s="32">
        <f t="shared" ref="D12:M12" si="3">SUM(D13:D17)</f>
        <v>1094216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938360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2032576</v>
      </c>
      <c r="O12" s="45">
        <f t="shared" si="2"/>
        <v>264.07379498505912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938360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938360</v>
      </c>
      <c r="O13" s="47">
        <f t="shared" si="2"/>
        <v>121.91243341561648</v>
      </c>
      <c r="P13" s="9"/>
    </row>
    <row r="14" spans="1:133">
      <c r="A14" s="12"/>
      <c r="B14" s="25">
        <v>323.10000000000002</v>
      </c>
      <c r="C14" s="20" t="s">
        <v>16</v>
      </c>
      <c r="D14" s="46">
        <v>1020078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1020078</v>
      </c>
      <c r="O14" s="47">
        <f t="shared" si="2"/>
        <v>132.52929712875147</v>
      </c>
      <c r="P14" s="9"/>
    </row>
    <row r="15" spans="1:133">
      <c r="A15" s="12"/>
      <c r="B15" s="25">
        <v>323.39999999999998</v>
      </c>
      <c r="C15" s="20" t="s">
        <v>17</v>
      </c>
      <c r="D15" s="46">
        <v>45983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45983</v>
      </c>
      <c r="O15" s="47">
        <f t="shared" si="2"/>
        <v>5.9741457710796411</v>
      </c>
      <c r="P15" s="9"/>
    </row>
    <row r="16" spans="1:133">
      <c r="A16" s="12"/>
      <c r="B16" s="25">
        <v>323.7</v>
      </c>
      <c r="C16" s="20" t="s">
        <v>18</v>
      </c>
      <c r="D16" s="46">
        <v>22215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22215</v>
      </c>
      <c r="O16" s="47">
        <f t="shared" si="2"/>
        <v>2.8861894244510848</v>
      </c>
      <c r="P16" s="9"/>
    </row>
    <row r="17" spans="1:16">
      <c r="A17" s="12"/>
      <c r="B17" s="25">
        <v>329</v>
      </c>
      <c r="C17" s="20" t="s">
        <v>108</v>
      </c>
      <c r="D17" s="46">
        <v>5940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5940</v>
      </c>
      <c r="O17" s="47">
        <f t="shared" si="2"/>
        <v>0.77172924516045216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SUM(D19:D26)</f>
        <v>1304168</v>
      </c>
      <c r="E18" s="32">
        <f t="shared" si="4"/>
        <v>145194</v>
      </c>
      <c r="F18" s="32">
        <f t="shared" si="4"/>
        <v>0</v>
      </c>
      <c r="G18" s="32">
        <f t="shared" si="4"/>
        <v>123800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1573162</v>
      </c>
      <c r="O18" s="45">
        <f t="shared" si="2"/>
        <v>204.38638430557361</v>
      </c>
      <c r="P18" s="10"/>
    </row>
    <row r="19" spans="1:16">
      <c r="A19" s="12"/>
      <c r="B19" s="25">
        <v>331.5</v>
      </c>
      <c r="C19" s="20" t="s">
        <v>21</v>
      </c>
      <c r="D19" s="46">
        <v>124</v>
      </c>
      <c r="E19" s="46">
        <v>53323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53447</v>
      </c>
      <c r="O19" s="47">
        <f t="shared" si="2"/>
        <v>6.9438742367156037</v>
      </c>
      <c r="P19" s="9"/>
    </row>
    <row r="20" spans="1:16">
      <c r="A20" s="12"/>
      <c r="B20" s="25">
        <v>334.39</v>
      </c>
      <c r="C20" s="20" t="s">
        <v>22</v>
      </c>
      <c r="D20" s="46">
        <v>0</v>
      </c>
      <c r="E20" s="46">
        <v>0</v>
      </c>
      <c r="F20" s="46">
        <v>0</v>
      </c>
      <c r="G20" s="46">
        <v>123800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123800</v>
      </c>
      <c r="O20" s="47">
        <f t="shared" si="2"/>
        <v>16.084188644926595</v>
      </c>
      <c r="P20" s="9"/>
    </row>
    <row r="21" spans="1:16">
      <c r="A21" s="12"/>
      <c r="B21" s="25">
        <v>335.12</v>
      </c>
      <c r="C21" s="20" t="s">
        <v>23</v>
      </c>
      <c r="D21" s="46">
        <v>737672</v>
      </c>
      <c r="E21" s="46">
        <v>49768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787440</v>
      </c>
      <c r="O21" s="47">
        <f t="shared" si="2"/>
        <v>102.30479407561387</v>
      </c>
      <c r="P21" s="9"/>
    </row>
    <row r="22" spans="1:16">
      <c r="A22" s="12"/>
      <c r="B22" s="25">
        <v>335.14</v>
      </c>
      <c r="C22" s="20" t="s">
        <v>24</v>
      </c>
      <c r="D22" s="46">
        <v>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356</v>
      </c>
      <c r="O22" s="47">
        <f t="shared" si="2"/>
        <v>4.6251786410289722E-2</v>
      </c>
      <c r="P22" s="9"/>
    </row>
    <row r="23" spans="1:16">
      <c r="A23" s="12"/>
      <c r="B23" s="25">
        <v>335.15</v>
      </c>
      <c r="C23" s="20" t="s">
        <v>25</v>
      </c>
      <c r="D23" s="46">
        <v>11535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11535</v>
      </c>
      <c r="O23" s="47">
        <f t="shared" si="2"/>
        <v>1.4986358321423932</v>
      </c>
      <c r="P23" s="9"/>
    </row>
    <row r="24" spans="1:16">
      <c r="A24" s="12"/>
      <c r="B24" s="25">
        <v>335.18</v>
      </c>
      <c r="C24" s="20" t="s">
        <v>26</v>
      </c>
      <c r="D24" s="46">
        <v>536582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536582</v>
      </c>
      <c r="O24" s="47">
        <f t="shared" si="2"/>
        <v>69.713134987657526</v>
      </c>
      <c r="P24" s="9"/>
    </row>
    <row r="25" spans="1:16">
      <c r="A25" s="12"/>
      <c r="B25" s="25">
        <v>335.21</v>
      </c>
      <c r="C25" s="20" t="s">
        <v>27</v>
      </c>
      <c r="D25" s="46">
        <v>14972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14972</v>
      </c>
      <c r="O25" s="47">
        <f t="shared" si="2"/>
        <v>1.9451734441990385</v>
      </c>
      <c r="P25" s="9"/>
    </row>
    <row r="26" spans="1:16">
      <c r="A26" s="12"/>
      <c r="B26" s="25">
        <v>338</v>
      </c>
      <c r="C26" s="20" t="s">
        <v>29</v>
      </c>
      <c r="D26" s="46">
        <v>2927</v>
      </c>
      <c r="E26" s="46">
        <v>42103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45030</v>
      </c>
      <c r="O26" s="47">
        <f t="shared" si="2"/>
        <v>5.8503312979082756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SUM(D28:D33)</f>
        <v>660522</v>
      </c>
      <c r="E27" s="32">
        <f t="shared" si="6"/>
        <v>45393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8131580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8837495</v>
      </c>
      <c r="O27" s="45">
        <f t="shared" si="2"/>
        <v>1148.173963882032</v>
      </c>
      <c r="P27" s="10"/>
    </row>
    <row r="28" spans="1:16">
      <c r="A28" s="12"/>
      <c r="B28" s="25">
        <v>341.2</v>
      </c>
      <c r="C28" s="20" t="s">
        <v>37</v>
      </c>
      <c r="D28" s="46">
        <v>29060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29060</v>
      </c>
      <c r="O28" s="47">
        <f t="shared" si="2"/>
        <v>3.7754969468624138</v>
      </c>
      <c r="P28" s="9"/>
    </row>
    <row r="29" spans="1:16">
      <c r="A29" s="12"/>
      <c r="B29" s="25">
        <v>342.5</v>
      </c>
      <c r="C29" s="20" t="s">
        <v>38</v>
      </c>
      <c r="D29" s="46">
        <v>108427</v>
      </c>
      <c r="E29" s="46">
        <v>0</v>
      </c>
      <c r="F29" s="46">
        <v>0</v>
      </c>
      <c r="G29" s="46">
        <v>0</v>
      </c>
      <c r="H29" s="46">
        <v>0</v>
      </c>
      <c r="I29" s="46">
        <v>41690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150117</v>
      </c>
      <c r="O29" s="47">
        <f t="shared" si="2"/>
        <v>19.503312979082761</v>
      </c>
      <c r="P29" s="9"/>
    </row>
    <row r="30" spans="1:16">
      <c r="A30" s="12"/>
      <c r="B30" s="25">
        <v>342.6</v>
      </c>
      <c r="C30" s="20" t="s">
        <v>39</v>
      </c>
      <c r="D30" s="46">
        <v>182611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182611</v>
      </c>
      <c r="O30" s="47">
        <f t="shared" si="2"/>
        <v>23.724957775756788</v>
      </c>
      <c r="P30" s="9"/>
    </row>
    <row r="31" spans="1:16">
      <c r="A31" s="12"/>
      <c r="B31" s="25">
        <v>343.6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8089890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8089890</v>
      </c>
      <c r="O31" s="47">
        <f t="shared" si="2"/>
        <v>1051.0445628166817</v>
      </c>
      <c r="P31" s="9"/>
    </row>
    <row r="32" spans="1:16">
      <c r="A32" s="12"/>
      <c r="B32" s="25">
        <v>347.2</v>
      </c>
      <c r="C32" s="20" t="s">
        <v>41</v>
      </c>
      <c r="D32" s="46">
        <v>340424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340424</v>
      </c>
      <c r="O32" s="47">
        <f t="shared" si="2"/>
        <v>44.228140834091207</v>
      </c>
      <c r="P32" s="9"/>
    </row>
    <row r="33" spans="1:16">
      <c r="A33" s="12"/>
      <c r="B33" s="25">
        <v>349</v>
      </c>
      <c r="C33" s="20" t="s">
        <v>1</v>
      </c>
      <c r="D33" s="46">
        <v>0</v>
      </c>
      <c r="E33" s="46">
        <v>45393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45393</v>
      </c>
      <c r="O33" s="47">
        <f t="shared" si="2"/>
        <v>5.8974925295569705</v>
      </c>
      <c r="P33" s="9"/>
    </row>
    <row r="34" spans="1:16" ht="15.75">
      <c r="A34" s="29" t="s">
        <v>35</v>
      </c>
      <c r="B34" s="30"/>
      <c r="C34" s="31"/>
      <c r="D34" s="32">
        <f t="shared" ref="D34:M34" si="8">SUM(D35:D37)</f>
        <v>40867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40867</v>
      </c>
      <c r="O34" s="45">
        <f t="shared" si="2"/>
        <v>5.309471222554242</v>
      </c>
      <c r="P34" s="10"/>
    </row>
    <row r="35" spans="1:16">
      <c r="A35" s="13"/>
      <c r="B35" s="39">
        <v>351.1</v>
      </c>
      <c r="C35" s="21" t="s">
        <v>78</v>
      </c>
      <c r="D35" s="46">
        <v>12820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12820</v>
      </c>
      <c r="O35" s="47">
        <f t="shared" si="2"/>
        <v>1.6655839937638042</v>
      </c>
      <c r="P35" s="9"/>
    </row>
    <row r="36" spans="1:16">
      <c r="A36" s="13"/>
      <c r="B36" s="39">
        <v>354</v>
      </c>
      <c r="C36" s="21" t="s">
        <v>45</v>
      </c>
      <c r="D36" s="46">
        <v>25137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9" si="9">SUM(D36:M36)</f>
        <v>25137</v>
      </c>
      <c r="O36" s="47">
        <f t="shared" si="2"/>
        <v>3.2658178511108225</v>
      </c>
      <c r="P36" s="9"/>
    </row>
    <row r="37" spans="1:16">
      <c r="A37" s="13"/>
      <c r="B37" s="39">
        <v>359</v>
      </c>
      <c r="C37" s="21" t="s">
        <v>46</v>
      </c>
      <c r="D37" s="46">
        <v>2910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2910</v>
      </c>
      <c r="O37" s="47">
        <f t="shared" si="2"/>
        <v>0.37806937767961546</v>
      </c>
      <c r="P37" s="9"/>
    </row>
    <row r="38" spans="1:16" ht="15.75">
      <c r="A38" s="29" t="s">
        <v>4</v>
      </c>
      <c r="B38" s="30"/>
      <c r="C38" s="31"/>
      <c r="D38" s="32">
        <f t="shared" ref="D38:M38" si="10">SUM(D39:D44)</f>
        <v>302627</v>
      </c>
      <c r="E38" s="32">
        <f t="shared" si="10"/>
        <v>265531</v>
      </c>
      <c r="F38" s="32">
        <f t="shared" si="10"/>
        <v>8175</v>
      </c>
      <c r="G38" s="32">
        <f t="shared" si="10"/>
        <v>351743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-409328</v>
      </c>
      <c r="L38" s="32">
        <f t="shared" si="10"/>
        <v>0</v>
      </c>
      <c r="M38" s="32">
        <f t="shared" si="10"/>
        <v>0</v>
      </c>
      <c r="N38" s="32">
        <f t="shared" si="9"/>
        <v>518748</v>
      </c>
      <c r="O38" s="45">
        <f t="shared" si="2"/>
        <v>67.396128361699368</v>
      </c>
      <c r="P38" s="10"/>
    </row>
    <row r="39" spans="1:16">
      <c r="A39" s="12"/>
      <c r="B39" s="25">
        <v>361.1</v>
      </c>
      <c r="C39" s="20" t="s">
        <v>47</v>
      </c>
      <c r="D39" s="46">
        <v>188818</v>
      </c>
      <c r="E39" s="46">
        <v>265531</v>
      </c>
      <c r="F39" s="46">
        <v>8175</v>
      </c>
      <c r="G39" s="46">
        <v>351743</v>
      </c>
      <c r="H39" s="46">
        <v>0</v>
      </c>
      <c r="I39" s="46">
        <v>0</v>
      </c>
      <c r="J39" s="46">
        <v>0</v>
      </c>
      <c r="K39" s="46">
        <v>716322</v>
      </c>
      <c r="L39" s="46">
        <v>0</v>
      </c>
      <c r="M39" s="46">
        <v>0</v>
      </c>
      <c r="N39" s="46">
        <f t="shared" si="9"/>
        <v>1530589</v>
      </c>
      <c r="O39" s="47">
        <f t="shared" si="2"/>
        <v>198.85526828634534</v>
      </c>
      <c r="P39" s="9"/>
    </row>
    <row r="40" spans="1:16">
      <c r="A40" s="12"/>
      <c r="B40" s="25">
        <v>361.3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-3256336</v>
      </c>
      <c r="L40" s="46">
        <v>0</v>
      </c>
      <c r="M40" s="46">
        <v>0</v>
      </c>
      <c r="N40" s="46">
        <f t="shared" si="9"/>
        <v>-3256336</v>
      </c>
      <c r="O40" s="47">
        <f t="shared" si="2"/>
        <v>-423.06560997791348</v>
      </c>
      <c r="P40" s="9"/>
    </row>
    <row r="41" spans="1:16">
      <c r="A41" s="12"/>
      <c r="B41" s="25">
        <v>364</v>
      </c>
      <c r="C41" s="20" t="s">
        <v>49</v>
      </c>
      <c r="D41" s="46">
        <v>29045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29045</v>
      </c>
      <c r="O41" s="47">
        <f t="shared" si="2"/>
        <v>3.7735481356372613</v>
      </c>
      <c r="P41" s="9"/>
    </row>
    <row r="42" spans="1:16">
      <c r="A42" s="12"/>
      <c r="B42" s="25">
        <v>366</v>
      </c>
      <c r="C42" s="20" t="s">
        <v>50</v>
      </c>
      <c r="D42" s="46">
        <v>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</v>
      </c>
      <c r="O42" s="47">
        <f t="shared" si="2"/>
        <v>1.2992074834351046E-2</v>
      </c>
      <c r="P42" s="9"/>
    </row>
    <row r="43" spans="1:16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2130686</v>
      </c>
      <c r="L43" s="46">
        <v>0</v>
      </c>
      <c r="M43" s="46">
        <v>0</v>
      </c>
      <c r="N43" s="46">
        <f t="shared" si="9"/>
        <v>2130686</v>
      </c>
      <c r="O43" s="47">
        <f t="shared" si="2"/>
        <v>276.82031960504094</v>
      </c>
      <c r="P43" s="9"/>
    </row>
    <row r="44" spans="1:16">
      <c r="A44" s="12"/>
      <c r="B44" s="25">
        <v>369.9</v>
      </c>
      <c r="C44" s="20" t="s">
        <v>52</v>
      </c>
      <c r="D44" s="46">
        <v>84664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84664</v>
      </c>
      <c r="O44" s="47">
        <f t="shared" si="2"/>
        <v>10.99961023775497</v>
      </c>
      <c r="P44" s="9"/>
    </row>
    <row r="45" spans="1:16" ht="15.75">
      <c r="A45" s="29" t="s">
        <v>36</v>
      </c>
      <c r="B45" s="30"/>
      <c r="C45" s="31"/>
      <c r="D45" s="32">
        <f t="shared" ref="D45:M45" si="11">SUM(D46:D48)</f>
        <v>1732134</v>
      </c>
      <c r="E45" s="32">
        <f t="shared" si="11"/>
        <v>0</v>
      </c>
      <c r="F45" s="32">
        <f t="shared" si="11"/>
        <v>2875851</v>
      </c>
      <c r="G45" s="32">
        <f t="shared" si="11"/>
        <v>20000</v>
      </c>
      <c r="H45" s="32">
        <f t="shared" si="11"/>
        <v>0</v>
      </c>
      <c r="I45" s="32">
        <f t="shared" si="11"/>
        <v>978732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5606717</v>
      </c>
      <c r="O45" s="45">
        <f t="shared" si="2"/>
        <v>728.42886839028188</v>
      </c>
      <c r="P45" s="9"/>
    </row>
    <row r="46" spans="1:16">
      <c r="A46" s="12"/>
      <c r="B46" s="25">
        <v>381</v>
      </c>
      <c r="C46" s="20" t="s">
        <v>53</v>
      </c>
      <c r="D46" s="46">
        <v>1732134</v>
      </c>
      <c r="E46" s="46">
        <v>0</v>
      </c>
      <c r="F46" s="46">
        <v>2875851</v>
      </c>
      <c r="G46" s="46">
        <v>20000</v>
      </c>
      <c r="H46" s="46">
        <v>0</v>
      </c>
      <c r="I46" s="46">
        <v>695016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5323001</v>
      </c>
      <c r="O46" s="47">
        <f t="shared" si="2"/>
        <v>691.56827335325454</v>
      </c>
      <c r="P46" s="9"/>
    </row>
    <row r="47" spans="1:16">
      <c r="A47" s="12"/>
      <c r="B47" s="25">
        <v>389.1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259163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259163</v>
      </c>
      <c r="O47" s="47">
        <f t="shared" si="2"/>
        <v>33.670650902949198</v>
      </c>
      <c r="P47" s="9"/>
    </row>
    <row r="48" spans="1:16" ht="15.75" thickBot="1">
      <c r="A48" s="12"/>
      <c r="B48" s="25">
        <v>389.9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24553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24553</v>
      </c>
      <c r="O48" s="47">
        <f t="shared" si="2"/>
        <v>3.1899441340782122</v>
      </c>
      <c r="P48" s="9"/>
    </row>
    <row r="49" spans="1:119" ht="16.5" thickBot="1">
      <c r="A49" s="14" t="s">
        <v>42</v>
      </c>
      <c r="B49" s="23"/>
      <c r="C49" s="22"/>
      <c r="D49" s="15">
        <f t="shared" ref="D49:M49" si="12">SUM(D5,D12,D18,D27,D34,D38,D45)</f>
        <v>14280051</v>
      </c>
      <c r="E49" s="15">
        <f t="shared" si="12"/>
        <v>4284501</v>
      </c>
      <c r="F49" s="15">
        <f t="shared" si="12"/>
        <v>3543432</v>
      </c>
      <c r="G49" s="15">
        <f t="shared" si="12"/>
        <v>495543</v>
      </c>
      <c r="H49" s="15">
        <f t="shared" si="12"/>
        <v>0</v>
      </c>
      <c r="I49" s="15">
        <f t="shared" si="12"/>
        <v>10048672</v>
      </c>
      <c r="J49" s="15">
        <f t="shared" si="12"/>
        <v>0</v>
      </c>
      <c r="K49" s="15">
        <f t="shared" si="12"/>
        <v>-273207</v>
      </c>
      <c r="L49" s="15">
        <f t="shared" si="12"/>
        <v>0</v>
      </c>
      <c r="M49" s="15">
        <f t="shared" si="12"/>
        <v>0</v>
      </c>
      <c r="N49" s="15">
        <f t="shared" si="9"/>
        <v>32378992</v>
      </c>
      <c r="O49" s="38">
        <f t="shared" si="2"/>
        <v>4206.702871248538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7697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SUM(D6:D12)</f>
        <v>13186668</v>
      </c>
      <c r="E5" s="27">
        <f t="shared" si="0"/>
        <v>2067783</v>
      </c>
      <c r="F5" s="27">
        <f t="shared" si="0"/>
        <v>4126571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19381022</v>
      </c>
      <c r="P5" s="33">
        <f t="shared" ref="P5:P36" si="1">(O5/P$67)</f>
        <v>2577.606330629073</v>
      </c>
      <c r="Q5" s="6"/>
    </row>
    <row r="6" spans="1:134">
      <c r="A6" s="12"/>
      <c r="B6" s="25">
        <v>311</v>
      </c>
      <c r="C6" s="20" t="s">
        <v>3</v>
      </c>
      <c r="D6" s="46">
        <v>12491361</v>
      </c>
      <c r="E6" s="46">
        <v>0</v>
      </c>
      <c r="F6" s="46">
        <v>4126571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16617932</v>
      </c>
      <c r="P6" s="47">
        <f t="shared" si="1"/>
        <v>2210.1252826173695</v>
      </c>
      <c r="Q6" s="9"/>
    </row>
    <row r="7" spans="1:134">
      <c r="A7" s="12"/>
      <c r="B7" s="25">
        <v>312.13</v>
      </c>
      <c r="C7" s="20" t="s">
        <v>145</v>
      </c>
      <c r="D7" s="46">
        <v>0</v>
      </c>
      <c r="E7" s="46">
        <v>712196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712196</v>
      </c>
      <c r="P7" s="47">
        <f t="shared" si="1"/>
        <v>94.719510573214521</v>
      </c>
      <c r="Q7" s="9"/>
    </row>
    <row r="8" spans="1:134">
      <c r="A8" s="12"/>
      <c r="B8" s="25">
        <v>312.41000000000003</v>
      </c>
      <c r="C8" s="20" t="s">
        <v>146</v>
      </c>
      <c r="D8" s="46">
        <v>0</v>
      </c>
      <c r="E8" s="46">
        <v>188969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188969</v>
      </c>
      <c r="P8" s="47">
        <f t="shared" si="1"/>
        <v>25.132198430642372</v>
      </c>
      <c r="Q8" s="9"/>
    </row>
    <row r="9" spans="1:134">
      <c r="A9" s="12"/>
      <c r="B9" s="25">
        <v>312.43</v>
      </c>
      <c r="C9" s="20" t="s">
        <v>147</v>
      </c>
      <c r="D9" s="46">
        <v>0</v>
      </c>
      <c r="E9" s="46">
        <v>132251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132251</v>
      </c>
      <c r="P9" s="47">
        <f t="shared" si="1"/>
        <v>17.588908099481316</v>
      </c>
      <c r="Q9" s="9"/>
    </row>
    <row r="10" spans="1:134">
      <c r="A10" s="12"/>
      <c r="B10" s="25">
        <v>312.63</v>
      </c>
      <c r="C10" s="20" t="s">
        <v>148</v>
      </c>
      <c r="D10" s="46">
        <v>0</v>
      </c>
      <c r="E10" s="46">
        <v>1034367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1034367</v>
      </c>
      <c r="P10" s="47">
        <f t="shared" si="1"/>
        <v>137.56709668838943</v>
      </c>
      <c r="Q10" s="9"/>
    </row>
    <row r="11" spans="1:134">
      <c r="A11" s="12"/>
      <c r="B11" s="25">
        <v>315.10000000000002</v>
      </c>
      <c r="C11" s="20" t="s">
        <v>149</v>
      </c>
      <c r="D11" s="46">
        <v>527500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527500</v>
      </c>
      <c r="P11" s="47">
        <f t="shared" si="1"/>
        <v>70.155605798643435</v>
      </c>
      <c r="Q11" s="9"/>
    </row>
    <row r="12" spans="1:134">
      <c r="A12" s="12"/>
      <c r="B12" s="25">
        <v>316</v>
      </c>
      <c r="C12" s="20" t="s">
        <v>86</v>
      </c>
      <c r="D12" s="46">
        <v>167807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167807</v>
      </c>
      <c r="P12" s="47">
        <f t="shared" si="1"/>
        <v>22.317728421332625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SUM(D14:D22)</f>
        <v>784452</v>
      </c>
      <c r="E13" s="32">
        <f t="shared" si="3"/>
        <v>2179528</v>
      </c>
      <c r="F13" s="32">
        <f t="shared" si="3"/>
        <v>304027</v>
      </c>
      <c r="G13" s="32">
        <f t="shared" si="3"/>
        <v>3657751</v>
      </c>
      <c r="H13" s="32">
        <f t="shared" si="3"/>
        <v>0</v>
      </c>
      <c r="I13" s="32">
        <f t="shared" si="3"/>
        <v>2187955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9113713</v>
      </c>
      <c r="P13" s="45">
        <f t="shared" si="1"/>
        <v>1212.0911025402313</v>
      </c>
      <c r="Q13" s="10"/>
    </row>
    <row r="14" spans="1:134">
      <c r="A14" s="12"/>
      <c r="B14" s="25">
        <v>322</v>
      </c>
      <c r="C14" s="20" t="s">
        <v>150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2162028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2162028</v>
      </c>
      <c r="P14" s="47">
        <f t="shared" si="1"/>
        <v>287.54196036707009</v>
      </c>
      <c r="Q14" s="9"/>
    </row>
    <row r="15" spans="1:134">
      <c r="A15" s="12"/>
      <c r="B15" s="25">
        <v>323.10000000000002</v>
      </c>
      <c r="C15" s="20" t="s">
        <v>16</v>
      </c>
      <c r="D15" s="46">
        <v>637655</v>
      </c>
      <c r="E15" s="46">
        <v>0</v>
      </c>
      <c r="F15" s="46">
        <v>304027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941682</v>
      </c>
      <c r="P15" s="47">
        <f t="shared" si="1"/>
        <v>125.2403245112382</v>
      </c>
      <c r="Q15" s="9"/>
    </row>
    <row r="16" spans="1:134">
      <c r="A16" s="12"/>
      <c r="B16" s="25">
        <v>323.39999999999998</v>
      </c>
      <c r="C16" s="20" t="s">
        <v>17</v>
      </c>
      <c r="D16" s="46">
        <v>72761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72761</v>
      </c>
      <c r="P16" s="47">
        <f t="shared" si="1"/>
        <v>9.6769517223034978</v>
      </c>
      <c r="Q16" s="9"/>
    </row>
    <row r="17" spans="1:17">
      <c r="A17" s="12"/>
      <c r="B17" s="25">
        <v>323.7</v>
      </c>
      <c r="C17" s="20" t="s">
        <v>18</v>
      </c>
      <c r="D17" s="46">
        <v>16931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16931</v>
      </c>
      <c r="P17" s="47">
        <f t="shared" si="1"/>
        <v>2.2517622024205348</v>
      </c>
      <c r="Q17" s="9"/>
    </row>
    <row r="18" spans="1:17">
      <c r="A18" s="12"/>
      <c r="B18" s="25">
        <v>324.20999999999998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12174</v>
      </c>
      <c r="P18" s="47">
        <f t="shared" si="1"/>
        <v>1.6190982843463226</v>
      </c>
      <c r="Q18" s="9"/>
    </row>
    <row r="19" spans="1:17">
      <c r="A19" s="12"/>
      <c r="B19" s="25">
        <v>325.10000000000002</v>
      </c>
      <c r="C19" s="20" t="s">
        <v>119</v>
      </c>
      <c r="D19" s="46">
        <v>0</v>
      </c>
      <c r="E19" s="46">
        <v>2179528</v>
      </c>
      <c r="F19" s="46">
        <v>0</v>
      </c>
      <c r="G19" s="46">
        <v>3657751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5837279</v>
      </c>
      <c r="P19" s="47">
        <f t="shared" si="1"/>
        <v>776.33714589706074</v>
      </c>
      <c r="Q19" s="9"/>
    </row>
    <row r="20" spans="1:17">
      <c r="A20" s="12"/>
      <c r="B20" s="25">
        <v>329.1</v>
      </c>
      <c r="C20" s="20" t="s">
        <v>151</v>
      </c>
      <c r="D20" s="46">
        <v>19640</v>
      </c>
      <c r="E20" s="46">
        <v>0</v>
      </c>
      <c r="F20" s="46">
        <v>0</v>
      </c>
      <c r="G20" s="46">
        <v>0</v>
      </c>
      <c r="H20" s="46">
        <v>0</v>
      </c>
      <c r="I20" s="46">
        <v>13753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33393</v>
      </c>
      <c r="P20" s="47">
        <f t="shared" si="1"/>
        <v>4.4411490889745977</v>
      </c>
      <c r="Q20" s="9"/>
    </row>
    <row r="21" spans="1:17">
      <c r="A21" s="12"/>
      <c r="B21" s="25">
        <v>329.4</v>
      </c>
      <c r="C21" s="20" t="s">
        <v>152</v>
      </c>
      <c r="D21" s="46">
        <v>3729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3729</v>
      </c>
      <c r="P21" s="47">
        <f t="shared" si="1"/>
        <v>0.49594360952254291</v>
      </c>
      <c r="Q21" s="9"/>
    </row>
    <row r="22" spans="1:17">
      <c r="A22" s="12"/>
      <c r="B22" s="25">
        <v>329.5</v>
      </c>
      <c r="C22" s="20" t="s">
        <v>153</v>
      </c>
      <c r="D22" s="46">
        <v>33736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33736</v>
      </c>
      <c r="P22" s="47">
        <f t="shared" si="1"/>
        <v>4.4867668572948531</v>
      </c>
      <c r="Q22" s="9"/>
    </row>
    <row r="23" spans="1:17" ht="15.75">
      <c r="A23" s="29" t="s">
        <v>154</v>
      </c>
      <c r="B23" s="30"/>
      <c r="C23" s="31"/>
      <c r="D23" s="32">
        <f t="shared" ref="D23:N23" si="5">SUM(D24:D35)</f>
        <v>1088680</v>
      </c>
      <c r="E23" s="32">
        <f t="shared" si="5"/>
        <v>239985</v>
      </c>
      <c r="F23" s="32">
        <f t="shared" si="5"/>
        <v>0</v>
      </c>
      <c r="G23" s="32">
        <f t="shared" si="5"/>
        <v>8039304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9367969</v>
      </c>
      <c r="P23" s="45">
        <f t="shared" si="1"/>
        <v>1245.9062375315866</v>
      </c>
      <c r="Q23" s="10"/>
    </row>
    <row r="24" spans="1:17">
      <c r="A24" s="12"/>
      <c r="B24" s="25">
        <v>331.2</v>
      </c>
      <c r="C24" s="20" t="s">
        <v>87</v>
      </c>
      <c r="D24" s="46">
        <v>203</v>
      </c>
      <c r="E24" s="46">
        <v>43748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43951</v>
      </c>
      <c r="P24" s="47">
        <f t="shared" si="1"/>
        <v>5.8453251762202418</v>
      </c>
      <c r="Q24" s="9"/>
    </row>
    <row r="25" spans="1:17">
      <c r="A25" s="12"/>
      <c r="B25" s="25">
        <v>332</v>
      </c>
      <c r="C25" s="20" t="s">
        <v>135</v>
      </c>
      <c r="D25" s="46">
        <v>135331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6">SUM(D25:N25)</f>
        <v>135331</v>
      </c>
      <c r="P25" s="47">
        <f t="shared" si="1"/>
        <v>17.998537039499933</v>
      </c>
      <c r="Q25" s="9"/>
    </row>
    <row r="26" spans="1:17">
      <c r="A26" s="12"/>
      <c r="B26" s="25">
        <v>334.39</v>
      </c>
      <c r="C26" s="20" t="s">
        <v>22</v>
      </c>
      <c r="D26" s="46">
        <v>0</v>
      </c>
      <c r="E26" s="46">
        <v>0</v>
      </c>
      <c r="F26" s="46">
        <v>0</v>
      </c>
      <c r="G26" s="46">
        <v>6115593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6115593</v>
      </c>
      <c r="P26" s="47">
        <f t="shared" si="1"/>
        <v>813.35190849847049</v>
      </c>
      <c r="Q26" s="9"/>
    </row>
    <row r="27" spans="1:17">
      <c r="A27" s="12"/>
      <c r="B27" s="25">
        <v>335.125</v>
      </c>
      <c r="C27" s="20" t="s">
        <v>155</v>
      </c>
      <c r="D27" s="46">
        <v>161230</v>
      </c>
      <c r="E27" s="46">
        <v>46144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207374</v>
      </c>
      <c r="P27" s="47">
        <f t="shared" si="1"/>
        <v>27.579997340071817</v>
      </c>
      <c r="Q27" s="9"/>
    </row>
    <row r="28" spans="1:17">
      <c r="A28" s="12"/>
      <c r="B28" s="25">
        <v>335.14</v>
      </c>
      <c r="C28" s="20" t="s">
        <v>90</v>
      </c>
      <c r="D28" s="46">
        <v>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824</v>
      </c>
      <c r="P28" s="47">
        <f t="shared" si="1"/>
        <v>0.1095890410958904</v>
      </c>
      <c r="Q28" s="9"/>
    </row>
    <row r="29" spans="1:17">
      <c r="A29" s="12"/>
      <c r="B29" s="25">
        <v>335.15</v>
      </c>
      <c r="C29" s="20" t="s">
        <v>91</v>
      </c>
      <c r="D29" s="46">
        <v>10280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10280</v>
      </c>
      <c r="P29" s="47">
        <f t="shared" si="1"/>
        <v>1.367203085516691</v>
      </c>
      <c r="Q29" s="9"/>
    </row>
    <row r="30" spans="1:17">
      <c r="A30" s="12"/>
      <c r="B30" s="25">
        <v>335.18</v>
      </c>
      <c r="C30" s="20" t="s">
        <v>156</v>
      </c>
      <c r="D30" s="46">
        <v>705283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705283</v>
      </c>
      <c r="P30" s="47">
        <f t="shared" si="1"/>
        <v>93.80010639712728</v>
      </c>
      <c r="Q30" s="9"/>
    </row>
    <row r="31" spans="1:17">
      <c r="A31" s="12"/>
      <c r="B31" s="25">
        <v>335.21</v>
      </c>
      <c r="C31" s="20" t="s">
        <v>27</v>
      </c>
      <c r="D31" s="46">
        <v>15529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15529</v>
      </c>
      <c r="P31" s="47">
        <f t="shared" si="1"/>
        <v>2.0653012368666044</v>
      </c>
      <c r="Q31" s="9"/>
    </row>
    <row r="32" spans="1:17">
      <c r="A32" s="12"/>
      <c r="B32" s="25">
        <v>335.48</v>
      </c>
      <c r="C32" s="20" t="s">
        <v>94</v>
      </c>
      <c r="D32" s="46">
        <v>0</v>
      </c>
      <c r="E32" s="46">
        <v>5784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5784</v>
      </c>
      <c r="P32" s="47">
        <f t="shared" si="1"/>
        <v>0.7692512302167841</v>
      </c>
      <c r="Q32" s="9"/>
    </row>
    <row r="33" spans="1:17">
      <c r="A33" s="12"/>
      <c r="B33" s="25">
        <v>337.2</v>
      </c>
      <c r="C33" s="20" t="s">
        <v>28</v>
      </c>
      <c r="D33" s="46">
        <v>60000</v>
      </c>
      <c r="E33" s="46">
        <v>112052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172052</v>
      </c>
      <c r="P33" s="47">
        <f t="shared" si="1"/>
        <v>22.882298177949195</v>
      </c>
      <c r="Q33" s="9"/>
    </row>
    <row r="34" spans="1:17">
      <c r="A34" s="12"/>
      <c r="B34" s="25">
        <v>337.7</v>
      </c>
      <c r="C34" s="20" t="s">
        <v>121</v>
      </c>
      <c r="D34" s="46">
        <v>0</v>
      </c>
      <c r="E34" s="46">
        <v>0</v>
      </c>
      <c r="F34" s="46">
        <v>0</v>
      </c>
      <c r="G34" s="46">
        <v>1923711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1923711</v>
      </c>
      <c r="P34" s="47">
        <f t="shared" si="1"/>
        <v>255.84665514031121</v>
      </c>
      <c r="Q34" s="9"/>
    </row>
    <row r="35" spans="1:17">
      <c r="A35" s="12"/>
      <c r="B35" s="25">
        <v>338</v>
      </c>
      <c r="C35" s="20" t="s">
        <v>29</v>
      </c>
      <c r="D35" s="46">
        <v>0</v>
      </c>
      <c r="E35" s="46">
        <v>32257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32257</v>
      </c>
      <c r="P35" s="47">
        <f t="shared" si="1"/>
        <v>4.2900651682404574</v>
      </c>
      <c r="Q35" s="9"/>
    </row>
    <row r="36" spans="1:17" ht="15.75">
      <c r="A36" s="29" t="s">
        <v>34</v>
      </c>
      <c r="B36" s="30"/>
      <c r="C36" s="31"/>
      <c r="D36" s="32">
        <f t="shared" ref="D36:N36" si="7">SUM(D37:D45)</f>
        <v>355387</v>
      </c>
      <c r="E36" s="32">
        <f t="shared" si="7"/>
        <v>712592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8692797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9760776</v>
      </c>
      <c r="P36" s="45">
        <f t="shared" si="1"/>
        <v>1298.1481579997339</v>
      </c>
      <c r="Q36" s="10"/>
    </row>
    <row r="37" spans="1:17">
      <c r="A37" s="12"/>
      <c r="B37" s="25">
        <v>341.3</v>
      </c>
      <c r="C37" s="20" t="s">
        <v>96</v>
      </c>
      <c r="D37" s="46">
        <v>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8">SUM(D37:N37)</f>
        <v>300</v>
      </c>
      <c r="P37" s="47">
        <f t="shared" ref="P37:P65" si="9">(O37/P$67)</f>
        <v>3.9898922729086315E-2</v>
      </c>
      <c r="Q37" s="9"/>
    </row>
    <row r="38" spans="1:17">
      <c r="A38" s="12"/>
      <c r="B38" s="25">
        <v>341.9</v>
      </c>
      <c r="C38" s="20" t="s">
        <v>97</v>
      </c>
      <c r="D38" s="46">
        <v>30097</v>
      </c>
      <c r="E38" s="46">
        <v>0</v>
      </c>
      <c r="F38" s="46">
        <v>0</v>
      </c>
      <c r="G38" s="46">
        <v>0</v>
      </c>
      <c r="H38" s="46">
        <v>0</v>
      </c>
      <c r="I38" s="46">
        <v>500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30597</v>
      </c>
      <c r="P38" s="47">
        <f t="shared" si="9"/>
        <v>4.0692911291395131</v>
      </c>
      <c r="Q38" s="9"/>
    </row>
    <row r="39" spans="1:17">
      <c r="A39" s="12"/>
      <c r="B39" s="25">
        <v>342.5</v>
      </c>
      <c r="C39" s="20" t="s">
        <v>38</v>
      </c>
      <c r="D39" s="46">
        <v>76100</v>
      </c>
      <c r="E39" s="46">
        <v>0</v>
      </c>
      <c r="F39" s="46">
        <v>0</v>
      </c>
      <c r="G39" s="46">
        <v>0</v>
      </c>
      <c r="H39" s="46">
        <v>0</v>
      </c>
      <c r="I39" s="46">
        <v>20655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96755</v>
      </c>
      <c r="P39" s="47">
        <f t="shared" si="9"/>
        <v>12.86806756217582</v>
      </c>
      <c r="Q39" s="9"/>
    </row>
    <row r="40" spans="1:17">
      <c r="A40" s="12"/>
      <c r="B40" s="25">
        <v>342.6</v>
      </c>
      <c r="C40" s="20" t="s">
        <v>39</v>
      </c>
      <c r="D40" s="46">
        <v>246324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246324</v>
      </c>
      <c r="P40" s="47">
        <f t="shared" si="9"/>
        <v>32.760207474398193</v>
      </c>
      <c r="Q40" s="9"/>
    </row>
    <row r="41" spans="1:17">
      <c r="A41" s="12"/>
      <c r="B41" s="25">
        <v>343.3</v>
      </c>
      <c r="C41" s="20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925</v>
      </c>
      <c r="P41" s="47">
        <f t="shared" si="9"/>
        <v>0.1230216784146828</v>
      </c>
      <c r="Q41" s="9"/>
    </row>
    <row r="42" spans="1:17">
      <c r="A42" s="12"/>
      <c r="B42" s="25">
        <v>343.5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4286024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4286024</v>
      </c>
      <c r="P42" s="47">
        <f t="shared" si="9"/>
        <v>570.0258013033648</v>
      </c>
      <c r="Q42" s="9"/>
    </row>
    <row r="43" spans="1:17">
      <c r="A43" s="12"/>
      <c r="B43" s="25">
        <v>343.6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4384693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4384693</v>
      </c>
      <c r="P43" s="47">
        <f t="shared" si="9"/>
        <v>583.14842399255224</v>
      </c>
      <c r="Q43" s="9"/>
    </row>
    <row r="44" spans="1:17">
      <c r="A44" s="12"/>
      <c r="B44" s="25">
        <v>343.9</v>
      </c>
      <c r="C44" s="20" t="s">
        <v>99</v>
      </c>
      <c r="D44" s="46">
        <v>0</v>
      </c>
      <c r="E44" s="46">
        <v>55845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55845</v>
      </c>
      <c r="P44" s="47">
        <f t="shared" si="9"/>
        <v>7.4271844660194173</v>
      </c>
      <c r="Q44" s="9"/>
    </row>
    <row r="45" spans="1:17">
      <c r="A45" s="12"/>
      <c r="B45" s="25">
        <v>347.5</v>
      </c>
      <c r="C45" s="20" t="s">
        <v>100</v>
      </c>
      <c r="D45" s="46">
        <v>2566</v>
      </c>
      <c r="E45" s="46">
        <v>656747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659313</v>
      </c>
      <c r="P45" s="47">
        <f t="shared" si="9"/>
        <v>87.686261470940281</v>
      </c>
      <c r="Q45" s="9"/>
    </row>
    <row r="46" spans="1:17" ht="15.75">
      <c r="A46" s="29" t="s">
        <v>35</v>
      </c>
      <c r="B46" s="30"/>
      <c r="C46" s="31"/>
      <c r="D46" s="32">
        <f t="shared" ref="D46:N46" si="10">SUM(D47:D49)</f>
        <v>67166</v>
      </c>
      <c r="E46" s="32">
        <f t="shared" si="10"/>
        <v>2027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 t="shared" ref="O46:O51" si="11">SUM(D46:N46)</f>
        <v>69193</v>
      </c>
      <c r="P46" s="45">
        <f t="shared" si="9"/>
        <v>9.2024205346455652</v>
      </c>
      <c r="Q46" s="10"/>
    </row>
    <row r="47" spans="1:17">
      <c r="A47" s="13"/>
      <c r="B47" s="39">
        <v>351.1</v>
      </c>
      <c r="C47" s="21" t="s">
        <v>78</v>
      </c>
      <c r="D47" s="46">
        <v>2851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2851</v>
      </c>
      <c r="P47" s="47">
        <f t="shared" si="9"/>
        <v>0.37917276233541697</v>
      </c>
      <c r="Q47" s="9"/>
    </row>
    <row r="48" spans="1:17">
      <c r="A48" s="13"/>
      <c r="B48" s="39">
        <v>351.3</v>
      </c>
      <c r="C48" s="21" t="s">
        <v>44</v>
      </c>
      <c r="D48" s="46">
        <v>0</v>
      </c>
      <c r="E48" s="46">
        <v>2027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2027</v>
      </c>
      <c r="P48" s="47">
        <f t="shared" si="9"/>
        <v>0.26958372123952651</v>
      </c>
      <c r="Q48" s="9"/>
    </row>
    <row r="49" spans="1:17">
      <c r="A49" s="13"/>
      <c r="B49" s="39">
        <v>354</v>
      </c>
      <c r="C49" s="21" t="s">
        <v>45</v>
      </c>
      <c r="D49" s="46">
        <v>64315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64315</v>
      </c>
      <c r="P49" s="47">
        <f t="shared" si="9"/>
        <v>8.553664051070621</v>
      </c>
      <c r="Q49" s="9"/>
    </row>
    <row r="50" spans="1:17" ht="15.75">
      <c r="A50" s="29" t="s">
        <v>4</v>
      </c>
      <c r="B50" s="30"/>
      <c r="C50" s="31"/>
      <c r="D50" s="32">
        <f t="shared" ref="D50:N50" si="12">SUM(D51:D60)</f>
        <v>232256</v>
      </c>
      <c r="E50" s="32">
        <f t="shared" si="12"/>
        <v>66670</v>
      </c>
      <c r="F50" s="32">
        <f t="shared" si="12"/>
        <v>3970</v>
      </c>
      <c r="G50" s="32">
        <f t="shared" si="12"/>
        <v>351401</v>
      </c>
      <c r="H50" s="32">
        <f t="shared" si="12"/>
        <v>0</v>
      </c>
      <c r="I50" s="32">
        <f t="shared" si="12"/>
        <v>41834</v>
      </c>
      <c r="J50" s="32">
        <f t="shared" si="12"/>
        <v>0</v>
      </c>
      <c r="K50" s="32">
        <f t="shared" si="12"/>
        <v>11409954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 t="shared" si="11"/>
        <v>12106085</v>
      </c>
      <c r="P50" s="45">
        <f t="shared" si="9"/>
        <v>1610.065833222503</v>
      </c>
      <c r="Q50" s="10"/>
    </row>
    <row r="51" spans="1:17">
      <c r="A51" s="12"/>
      <c r="B51" s="25">
        <v>361.1</v>
      </c>
      <c r="C51" s="20" t="s">
        <v>47</v>
      </c>
      <c r="D51" s="46">
        <v>117947</v>
      </c>
      <c r="E51" s="46">
        <v>38579</v>
      </c>
      <c r="F51" s="46">
        <v>25006</v>
      </c>
      <c r="G51" s="46">
        <v>447138</v>
      </c>
      <c r="H51" s="46">
        <v>0</v>
      </c>
      <c r="I51" s="46">
        <v>125721</v>
      </c>
      <c r="J51" s="46">
        <v>0</v>
      </c>
      <c r="K51" s="46">
        <v>223877</v>
      </c>
      <c r="L51" s="46">
        <v>0</v>
      </c>
      <c r="M51" s="46">
        <v>0</v>
      </c>
      <c r="N51" s="46">
        <v>0</v>
      </c>
      <c r="O51" s="46">
        <f t="shared" si="11"/>
        <v>978268</v>
      </c>
      <c r="P51" s="47">
        <f t="shared" si="9"/>
        <v>130.10613113445936</v>
      </c>
      <c r="Q51" s="9"/>
    </row>
    <row r="52" spans="1:17">
      <c r="A52" s="12"/>
      <c r="B52" s="25">
        <v>361.2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626685</v>
      </c>
      <c r="L52" s="46">
        <v>0</v>
      </c>
      <c r="M52" s="46">
        <v>0</v>
      </c>
      <c r="N52" s="46">
        <v>0</v>
      </c>
      <c r="O52" s="46">
        <f t="shared" ref="O52:O60" si="13">SUM(D52:N52)</f>
        <v>626685</v>
      </c>
      <c r="P52" s="47">
        <f t="shared" si="9"/>
        <v>83.346854634924853</v>
      </c>
      <c r="Q52" s="9"/>
    </row>
    <row r="53" spans="1:17">
      <c r="A53" s="12"/>
      <c r="B53" s="25">
        <v>361.3</v>
      </c>
      <c r="C53" s="20" t="s">
        <v>48</v>
      </c>
      <c r="D53" s="46">
        <v>-93977</v>
      </c>
      <c r="E53" s="46">
        <v>-33788</v>
      </c>
      <c r="F53" s="46">
        <v>-20962</v>
      </c>
      <c r="G53" s="46">
        <v>-355555</v>
      </c>
      <c r="H53" s="46">
        <v>0</v>
      </c>
      <c r="I53" s="46">
        <v>-101764</v>
      </c>
      <c r="J53" s="46">
        <v>0</v>
      </c>
      <c r="K53" s="46">
        <v>6319106</v>
      </c>
      <c r="L53" s="46">
        <v>0</v>
      </c>
      <c r="M53" s="46">
        <v>0</v>
      </c>
      <c r="N53" s="46">
        <v>0</v>
      </c>
      <c r="O53" s="46">
        <f t="shared" si="13"/>
        <v>5713060</v>
      </c>
      <c r="P53" s="47">
        <f t="shared" si="9"/>
        <v>759.81646495544624</v>
      </c>
      <c r="Q53" s="9"/>
    </row>
    <row r="54" spans="1:17">
      <c r="A54" s="12"/>
      <c r="B54" s="25">
        <v>361.4</v>
      </c>
      <c r="C54" s="20" t="s">
        <v>102</v>
      </c>
      <c r="D54" s="46">
        <v>324</v>
      </c>
      <c r="E54" s="46">
        <v>113</v>
      </c>
      <c r="F54" s="46">
        <v>-74</v>
      </c>
      <c r="G54" s="46">
        <v>2566</v>
      </c>
      <c r="H54" s="46">
        <v>0</v>
      </c>
      <c r="I54" s="46">
        <v>294</v>
      </c>
      <c r="J54" s="46">
        <v>0</v>
      </c>
      <c r="K54" s="46">
        <v>1246316</v>
      </c>
      <c r="L54" s="46">
        <v>0</v>
      </c>
      <c r="M54" s="46">
        <v>0</v>
      </c>
      <c r="N54" s="46">
        <v>0</v>
      </c>
      <c r="O54" s="46">
        <f t="shared" si="13"/>
        <v>1249539</v>
      </c>
      <c r="P54" s="47">
        <f t="shared" si="9"/>
        <v>166.18420002659929</v>
      </c>
      <c r="Q54" s="9"/>
    </row>
    <row r="55" spans="1:17">
      <c r="A55" s="12"/>
      <c r="B55" s="25">
        <v>362</v>
      </c>
      <c r="C55" s="20" t="s">
        <v>79</v>
      </c>
      <c r="D55" s="46">
        <v>14801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14801</v>
      </c>
      <c r="P55" s="47">
        <f t="shared" si="9"/>
        <v>1.9684798510440218</v>
      </c>
      <c r="Q55" s="9"/>
    </row>
    <row r="56" spans="1:17">
      <c r="A56" s="12"/>
      <c r="B56" s="25">
        <v>364</v>
      </c>
      <c r="C56" s="20" t="s">
        <v>103</v>
      </c>
      <c r="D56" s="46">
        <v>103500</v>
      </c>
      <c r="E56" s="46">
        <v>23500</v>
      </c>
      <c r="F56" s="46">
        <v>0</v>
      </c>
      <c r="G56" s="46">
        <v>0</v>
      </c>
      <c r="H56" s="46">
        <v>0</v>
      </c>
      <c r="I56" s="46">
        <v>11100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138100</v>
      </c>
      <c r="P56" s="47">
        <f t="shared" si="9"/>
        <v>18.3668040962894</v>
      </c>
      <c r="Q56" s="9"/>
    </row>
    <row r="57" spans="1:17">
      <c r="A57" s="12"/>
      <c r="B57" s="25">
        <v>365</v>
      </c>
      <c r="C57" s="20" t="s">
        <v>122</v>
      </c>
      <c r="D57" s="46">
        <v>3390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3390</v>
      </c>
      <c r="P57" s="47">
        <f t="shared" si="9"/>
        <v>0.45085782683867537</v>
      </c>
      <c r="Q57" s="9"/>
    </row>
    <row r="58" spans="1:17">
      <c r="A58" s="12"/>
      <c r="B58" s="25">
        <v>366</v>
      </c>
      <c r="C58" s="20" t="s">
        <v>50</v>
      </c>
      <c r="D58" s="46">
        <v>0</v>
      </c>
      <c r="E58" s="46">
        <v>2921</v>
      </c>
      <c r="F58" s="46">
        <v>0</v>
      </c>
      <c r="G58" s="46">
        <v>1570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4491</v>
      </c>
      <c r="P58" s="47">
        <f t="shared" si="9"/>
        <v>0.59728687325442209</v>
      </c>
      <c r="Q58" s="9"/>
    </row>
    <row r="59" spans="1:17">
      <c r="A59" s="12"/>
      <c r="B59" s="25">
        <v>368</v>
      </c>
      <c r="C59" s="20" t="s">
        <v>51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2980962</v>
      </c>
      <c r="L59" s="46">
        <v>0</v>
      </c>
      <c r="M59" s="46">
        <v>0</v>
      </c>
      <c r="N59" s="46">
        <v>0</v>
      </c>
      <c r="O59" s="46">
        <f t="shared" si="13"/>
        <v>2980962</v>
      </c>
      <c r="P59" s="47">
        <f t="shared" si="9"/>
        <v>396.45724165447535</v>
      </c>
      <c r="Q59" s="9"/>
    </row>
    <row r="60" spans="1:17">
      <c r="A60" s="12"/>
      <c r="B60" s="25">
        <v>369.9</v>
      </c>
      <c r="C60" s="20" t="s">
        <v>52</v>
      </c>
      <c r="D60" s="46">
        <v>86271</v>
      </c>
      <c r="E60" s="46">
        <v>35345</v>
      </c>
      <c r="F60" s="46">
        <v>0</v>
      </c>
      <c r="G60" s="46">
        <v>255682</v>
      </c>
      <c r="H60" s="46">
        <v>0</v>
      </c>
      <c r="I60" s="46">
        <v>6483</v>
      </c>
      <c r="J60" s="46">
        <v>0</v>
      </c>
      <c r="K60" s="46">
        <v>13008</v>
      </c>
      <c r="L60" s="46">
        <v>0</v>
      </c>
      <c r="M60" s="46">
        <v>0</v>
      </c>
      <c r="N60" s="46">
        <v>0</v>
      </c>
      <c r="O60" s="46">
        <f t="shared" si="13"/>
        <v>396789</v>
      </c>
      <c r="P60" s="47">
        <f t="shared" si="9"/>
        <v>52.77151216917143</v>
      </c>
      <c r="Q60" s="9"/>
    </row>
    <row r="61" spans="1:17" ht="15.75">
      <c r="A61" s="29" t="s">
        <v>36</v>
      </c>
      <c r="B61" s="30"/>
      <c r="C61" s="31"/>
      <c r="D61" s="32">
        <f t="shared" ref="D61:N61" si="14">SUM(D62:D64)</f>
        <v>1329950</v>
      </c>
      <c r="E61" s="32">
        <f t="shared" si="14"/>
        <v>0</v>
      </c>
      <c r="F61" s="32">
        <f t="shared" si="14"/>
        <v>1695304</v>
      </c>
      <c r="G61" s="32">
        <f t="shared" si="14"/>
        <v>22882593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4"/>
        <v>0</v>
      </c>
      <c r="O61" s="32">
        <f>SUM(D61:N61)</f>
        <v>25907847</v>
      </c>
      <c r="P61" s="45">
        <f t="shared" si="9"/>
        <v>3445.6506184333025</v>
      </c>
      <c r="Q61" s="9"/>
    </row>
    <row r="62" spans="1:17">
      <c r="A62" s="12"/>
      <c r="B62" s="25">
        <v>381</v>
      </c>
      <c r="C62" s="20" t="s">
        <v>53</v>
      </c>
      <c r="D62" s="46">
        <v>0</v>
      </c>
      <c r="E62" s="46">
        <v>0</v>
      </c>
      <c r="F62" s="46">
        <v>1695304</v>
      </c>
      <c r="G62" s="46">
        <v>1650702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3346006</v>
      </c>
      <c r="P62" s="47">
        <f t="shared" si="9"/>
        <v>445.00678281686396</v>
      </c>
      <c r="Q62" s="9"/>
    </row>
    <row r="63" spans="1:17">
      <c r="A63" s="12"/>
      <c r="B63" s="25">
        <v>382</v>
      </c>
      <c r="C63" s="20" t="s">
        <v>104</v>
      </c>
      <c r="D63" s="46">
        <v>1329950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1329950</v>
      </c>
      <c r="P63" s="47">
        <f t="shared" si="9"/>
        <v>176.87857427849448</v>
      </c>
      <c r="Q63" s="9"/>
    </row>
    <row r="64" spans="1:17" ht="15.75" thickBot="1">
      <c r="A64" s="12"/>
      <c r="B64" s="25">
        <v>384</v>
      </c>
      <c r="C64" s="20" t="s">
        <v>123</v>
      </c>
      <c r="D64" s="46">
        <v>0</v>
      </c>
      <c r="E64" s="46">
        <v>0</v>
      </c>
      <c r="F64" s="46">
        <v>0</v>
      </c>
      <c r="G64" s="46">
        <v>21231891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21231891</v>
      </c>
      <c r="P64" s="47">
        <f t="shared" si="9"/>
        <v>2823.7652613379437</v>
      </c>
      <c r="Q64" s="9"/>
    </row>
    <row r="65" spans="1:120" ht="16.5" thickBot="1">
      <c r="A65" s="14" t="s">
        <v>42</v>
      </c>
      <c r="B65" s="23"/>
      <c r="C65" s="22"/>
      <c r="D65" s="15">
        <f t="shared" ref="D65:N65" si="15">SUM(D5,D13,D23,D36,D46,D50,D61)</f>
        <v>17044559</v>
      </c>
      <c r="E65" s="15">
        <f t="shared" si="15"/>
        <v>5268585</v>
      </c>
      <c r="F65" s="15">
        <f t="shared" si="15"/>
        <v>6129872</v>
      </c>
      <c r="G65" s="15">
        <f t="shared" si="15"/>
        <v>34931049</v>
      </c>
      <c r="H65" s="15">
        <f t="shared" si="15"/>
        <v>0</v>
      </c>
      <c r="I65" s="15">
        <f t="shared" si="15"/>
        <v>10922586</v>
      </c>
      <c r="J65" s="15">
        <f t="shared" si="15"/>
        <v>0</v>
      </c>
      <c r="K65" s="15">
        <f t="shared" si="15"/>
        <v>11409954</v>
      </c>
      <c r="L65" s="15">
        <f t="shared" si="15"/>
        <v>0</v>
      </c>
      <c r="M65" s="15">
        <f t="shared" si="15"/>
        <v>0</v>
      </c>
      <c r="N65" s="15">
        <f t="shared" si="15"/>
        <v>0</v>
      </c>
      <c r="O65" s="15">
        <f>SUM(D65:N65)</f>
        <v>85706605</v>
      </c>
      <c r="P65" s="38">
        <f t="shared" si="9"/>
        <v>11398.670700891076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140</v>
      </c>
      <c r="N67" s="48"/>
      <c r="O67" s="48"/>
      <c r="P67" s="43">
        <v>7519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70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13298222</v>
      </c>
      <c r="E5" s="27">
        <f t="shared" si="0"/>
        <v>2009785</v>
      </c>
      <c r="F5" s="27">
        <f t="shared" si="0"/>
        <v>2921671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18229678</v>
      </c>
      <c r="O5" s="33">
        <f t="shared" ref="O5:O36" si="1">(N5/O$66)</f>
        <v>2568.2837418991267</v>
      </c>
      <c r="P5" s="6"/>
    </row>
    <row r="6" spans="1:133">
      <c r="A6" s="12"/>
      <c r="B6" s="25">
        <v>311</v>
      </c>
      <c r="C6" s="20" t="s">
        <v>3</v>
      </c>
      <c r="D6" s="46">
        <v>12574814</v>
      </c>
      <c r="E6" s="46">
        <v>0</v>
      </c>
      <c r="F6" s="46">
        <v>2921671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15496485</v>
      </c>
      <c r="O6" s="47">
        <f t="shared" si="1"/>
        <v>2183.218512256974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819497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819497</v>
      </c>
      <c r="O7" s="47">
        <f t="shared" si="1"/>
        <v>115.45463510848126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168531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168531</v>
      </c>
      <c r="O8" s="47">
        <f t="shared" si="1"/>
        <v>23.743448858833474</v>
      </c>
      <c r="P8" s="9"/>
    </row>
    <row r="9" spans="1:133">
      <c r="A9" s="12"/>
      <c r="B9" s="25">
        <v>312.42</v>
      </c>
      <c r="C9" s="20" t="s">
        <v>83</v>
      </c>
      <c r="D9" s="46">
        <v>0</v>
      </c>
      <c r="E9" s="46">
        <v>123696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123696</v>
      </c>
      <c r="O9" s="47">
        <f t="shared" si="1"/>
        <v>17.426880811496197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898061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898061</v>
      </c>
      <c r="O10" s="47">
        <f t="shared" si="1"/>
        <v>126.52310510002818</v>
      </c>
      <c r="P10" s="9"/>
    </row>
    <row r="11" spans="1:133">
      <c r="A11" s="12"/>
      <c r="B11" s="25">
        <v>315</v>
      </c>
      <c r="C11" s="20" t="s">
        <v>85</v>
      </c>
      <c r="D11" s="46">
        <v>579033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579033</v>
      </c>
      <c r="O11" s="47">
        <f t="shared" si="1"/>
        <v>81.57692307692308</v>
      </c>
      <c r="P11" s="9"/>
    </row>
    <row r="12" spans="1:133">
      <c r="A12" s="12"/>
      <c r="B12" s="25">
        <v>316</v>
      </c>
      <c r="C12" s="20" t="s">
        <v>86</v>
      </c>
      <c r="D12" s="46">
        <v>144375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144375</v>
      </c>
      <c r="O12" s="47">
        <f t="shared" si="1"/>
        <v>20.340236686390533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720682</v>
      </c>
      <c r="E13" s="32">
        <f t="shared" si="3"/>
        <v>2286370</v>
      </c>
      <c r="F13" s="32">
        <f t="shared" si="3"/>
        <v>304027</v>
      </c>
      <c r="G13" s="32">
        <f t="shared" si="3"/>
        <v>1915185</v>
      </c>
      <c r="H13" s="32">
        <f t="shared" si="3"/>
        <v>0</v>
      </c>
      <c r="I13" s="32">
        <f t="shared" si="3"/>
        <v>1635208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6861472</v>
      </c>
      <c r="O13" s="45">
        <f t="shared" si="1"/>
        <v>966.67681036911802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1615511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1615511</v>
      </c>
      <c r="O14" s="47">
        <f t="shared" si="1"/>
        <v>227.60087348548888</v>
      </c>
      <c r="P14" s="9"/>
    </row>
    <row r="15" spans="1:133">
      <c r="A15" s="12"/>
      <c r="B15" s="25">
        <v>323.10000000000002</v>
      </c>
      <c r="C15" s="20" t="s">
        <v>16</v>
      </c>
      <c r="D15" s="46">
        <v>608763</v>
      </c>
      <c r="E15" s="46">
        <v>0</v>
      </c>
      <c r="F15" s="46">
        <v>304027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912790</v>
      </c>
      <c r="O15" s="47">
        <f t="shared" si="1"/>
        <v>128.59819667511977</v>
      </c>
      <c r="P15" s="9"/>
    </row>
    <row r="16" spans="1:133">
      <c r="A16" s="12"/>
      <c r="B16" s="25">
        <v>323.39999999999998</v>
      </c>
      <c r="C16" s="20" t="s">
        <v>17</v>
      </c>
      <c r="D16" s="46">
        <v>58907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58907</v>
      </c>
      <c r="O16" s="47">
        <f t="shared" si="1"/>
        <v>8.2990983375598759</v>
      </c>
      <c r="P16" s="9"/>
    </row>
    <row r="17" spans="1:16">
      <c r="A17" s="12"/>
      <c r="B17" s="25">
        <v>323.7</v>
      </c>
      <c r="C17" s="20" t="s">
        <v>18</v>
      </c>
      <c r="D17" s="46">
        <v>16017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16017</v>
      </c>
      <c r="O17" s="47">
        <f t="shared" si="1"/>
        <v>2.256551141166526</v>
      </c>
      <c r="P17" s="9"/>
    </row>
    <row r="18" spans="1:16">
      <c r="A18" s="12"/>
      <c r="B18" s="25">
        <v>324.20999999999998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5208</v>
      </c>
      <c r="O18" s="47">
        <f t="shared" si="1"/>
        <v>0.73372781065088755</v>
      </c>
      <c r="P18" s="9"/>
    </row>
    <row r="19" spans="1:16">
      <c r="A19" s="12"/>
      <c r="B19" s="25">
        <v>325.10000000000002</v>
      </c>
      <c r="C19" s="20" t="s">
        <v>119</v>
      </c>
      <c r="D19" s="46">
        <v>0</v>
      </c>
      <c r="E19" s="46">
        <v>2286370</v>
      </c>
      <c r="F19" s="46">
        <v>0</v>
      </c>
      <c r="G19" s="46">
        <v>1915185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4201555</v>
      </c>
      <c r="O19" s="47">
        <f t="shared" si="1"/>
        <v>591.93505212735977</v>
      </c>
      <c r="P19" s="9"/>
    </row>
    <row r="20" spans="1:16">
      <c r="A20" s="12"/>
      <c r="B20" s="25">
        <v>329</v>
      </c>
      <c r="C20" s="20" t="s">
        <v>19</v>
      </c>
      <c r="D20" s="46">
        <v>36995</v>
      </c>
      <c r="E20" s="46">
        <v>0</v>
      </c>
      <c r="F20" s="46">
        <v>0</v>
      </c>
      <c r="G20" s="46">
        <v>0</v>
      </c>
      <c r="H20" s="46">
        <v>0</v>
      </c>
      <c r="I20" s="46">
        <v>14489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51484</v>
      </c>
      <c r="O20" s="47">
        <f t="shared" si="1"/>
        <v>7.2533107917723303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SUM(D22:D36)</f>
        <v>847748</v>
      </c>
      <c r="E21" s="32">
        <f t="shared" si="5"/>
        <v>175298</v>
      </c>
      <c r="F21" s="32">
        <f t="shared" si="5"/>
        <v>0</v>
      </c>
      <c r="G21" s="32">
        <f t="shared" si="5"/>
        <v>794087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1817133</v>
      </c>
      <c r="O21" s="45">
        <f t="shared" si="1"/>
        <v>256.00633981403212</v>
      </c>
      <c r="P21" s="10"/>
    </row>
    <row r="22" spans="1:16">
      <c r="A22" s="12"/>
      <c r="B22" s="25">
        <v>331.5</v>
      </c>
      <c r="C22" s="20" t="s">
        <v>21</v>
      </c>
      <c r="D22" s="46">
        <v>0</v>
      </c>
      <c r="E22" s="46">
        <v>0</v>
      </c>
      <c r="F22" s="46">
        <v>0</v>
      </c>
      <c r="G22" s="46">
        <v>93077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93077</v>
      </c>
      <c r="O22" s="47">
        <f t="shared" si="1"/>
        <v>13.113130459284305</v>
      </c>
      <c r="P22" s="9"/>
    </row>
    <row r="23" spans="1:16">
      <c r="A23" s="12"/>
      <c r="B23" s="25">
        <v>332</v>
      </c>
      <c r="C23" s="20" t="s">
        <v>135</v>
      </c>
      <c r="D23" s="46">
        <v>23420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23420</v>
      </c>
      <c r="O23" s="47">
        <f t="shared" si="1"/>
        <v>3.2995209918286843</v>
      </c>
      <c r="P23" s="9"/>
    </row>
    <row r="24" spans="1:16">
      <c r="A24" s="12"/>
      <c r="B24" s="25">
        <v>334.33</v>
      </c>
      <c r="C24" s="20" t="s">
        <v>132</v>
      </c>
      <c r="D24" s="46">
        <v>0</v>
      </c>
      <c r="E24" s="46">
        <v>0</v>
      </c>
      <c r="F24" s="46">
        <v>0</v>
      </c>
      <c r="G24" s="46">
        <v>15513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15513</v>
      </c>
      <c r="O24" s="47">
        <f t="shared" si="1"/>
        <v>2.1855452240067623</v>
      </c>
      <c r="P24" s="9"/>
    </row>
    <row r="25" spans="1:16">
      <c r="A25" s="12"/>
      <c r="B25" s="25">
        <v>334.36</v>
      </c>
      <c r="C25" s="20" t="s">
        <v>136</v>
      </c>
      <c r="D25" s="46">
        <v>0</v>
      </c>
      <c r="E25" s="46">
        <v>0</v>
      </c>
      <c r="F25" s="46">
        <v>0</v>
      </c>
      <c r="G25" s="46">
        <v>45443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45443</v>
      </c>
      <c r="O25" s="47">
        <f t="shared" si="1"/>
        <v>6.4022259791490557</v>
      </c>
      <c r="P25" s="9"/>
    </row>
    <row r="26" spans="1:16">
      <c r="A26" s="12"/>
      <c r="B26" s="25">
        <v>334.39</v>
      </c>
      <c r="C26" s="20" t="s">
        <v>22</v>
      </c>
      <c r="D26" s="46">
        <v>0</v>
      </c>
      <c r="E26" s="46">
        <v>0</v>
      </c>
      <c r="F26" s="46">
        <v>0</v>
      </c>
      <c r="G26" s="46">
        <v>360054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360054</v>
      </c>
      <c r="O26" s="47">
        <f t="shared" si="1"/>
        <v>50.726120033812343</v>
      </c>
      <c r="P26" s="9"/>
    </row>
    <row r="27" spans="1:16">
      <c r="A27" s="12"/>
      <c r="B27" s="25">
        <v>335.12</v>
      </c>
      <c r="C27" s="20" t="s">
        <v>120</v>
      </c>
      <c r="D27" s="46">
        <v>143482</v>
      </c>
      <c r="E27" s="46">
        <v>42477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185959</v>
      </c>
      <c r="O27" s="47">
        <f t="shared" si="1"/>
        <v>26.198788391096084</v>
      </c>
      <c r="P27" s="9"/>
    </row>
    <row r="28" spans="1:16">
      <c r="A28" s="12"/>
      <c r="B28" s="25">
        <v>335.14</v>
      </c>
      <c r="C28" s="20" t="s">
        <v>90</v>
      </c>
      <c r="D28" s="46">
        <v>511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511</v>
      </c>
      <c r="O28" s="47">
        <f t="shared" si="1"/>
        <v>7.1992110453648922E-2</v>
      </c>
      <c r="P28" s="9"/>
    </row>
    <row r="29" spans="1:16">
      <c r="A29" s="12"/>
      <c r="B29" s="25">
        <v>335.15</v>
      </c>
      <c r="C29" s="20" t="s">
        <v>91</v>
      </c>
      <c r="D29" s="46">
        <v>9944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9944</v>
      </c>
      <c r="O29" s="47">
        <f t="shared" si="1"/>
        <v>1.4009580163426316</v>
      </c>
      <c r="P29" s="9"/>
    </row>
    <row r="30" spans="1:16">
      <c r="A30" s="12"/>
      <c r="B30" s="25">
        <v>335.18</v>
      </c>
      <c r="C30" s="20" t="s">
        <v>93</v>
      </c>
      <c r="D30" s="46">
        <v>592501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592501</v>
      </c>
      <c r="O30" s="47">
        <f t="shared" si="1"/>
        <v>83.474358974358978</v>
      </c>
      <c r="P30" s="9"/>
    </row>
    <row r="31" spans="1:16">
      <c r="A31" s="12"/>
      <c r="B31" s="25">
        <v>335.21</v>
      </c>
      <c r="C31" s="20" t="s">
        <v>27</v>
      </c>
      <c r="D31" s="46">
        <v>17265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17265</v>
      </c>
      <c r="O31" s="47">
        <f t="shared" si="1"/>
        <v>2.4323753169907016</v>
      </c>
      <c r="P31" s="9"/>
    </row>
    <row r="32" spans="1:16">
      <c r="A32" s="12"/>
      <c r="B32" s="25">
        <v>335.49</v>
      </c>
      <c r="C32" s="20" t="s">
        <v>94</v>
      </c>
      <c r="D32" s="46">
        <v>0</v>
      </c>
      <c r="E32" s="46">
        <v>4177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4177</v>
      </c>
      <c r="O32" s="47">
        <f t="shared" si="1"/>
        <v>0.58847562693716537</v>
      </c>
      <c r="P32" s="9"/>
    </row>
    <row r="33" spans="1:16">
      <c r="A33" s="12"/>
      <c r="B33" s="25">
        <v>337.2</v>
      </c>
      <c r="C33" s="20" t="s">
        <v>28</v>
      </c>
      <c r="D33" s="46">
        <v>60625</v>
      </c>
      <c r="E33" s="46">
        <v>93565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154190</v>
      </c>
      <c r="O33" s="47">
        <f t="shared" si="1"/>
        <v>21.723020569174416</v>
      </c>
      <c r="P33" s="9"/>
    </row>
    <row r="34" spans="1:16">
      <c r="A34" s="12"/>
      <c r="B34" s="25">
        <v>337.7</v>
      </c>
      <c r="C34" s="20" t="s">
        <v>121</v>
      </c>
      <c r="D34" s="46">
        <v>0</v>
      </c>
      <c r="E34" s="46">
        <v>0</v>
      </c>
      <c r="F34" s="46">
        <v>0</v>
      </c>
      <c r="G34" s="46">
        <v>280000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280000</v>
      </c>
      <c r="O34" s="47">
        <f t="shared" si="1"/>
        <v>39.447731755424066</v>
      </c>
      <c r="P34" s="9"/>
    </row>
    <row r="35" spans="1:16">
      <c r="A35" s="12"/>
      <c r="B35" s="25">
        <v>337.9</v>
      </c>
      <c r="C35" s="20" t="s">
        <v>137</v>
      </c>
      <c r="D35" s="46">
        <v>0</v>
      </c>
      <c r="E35" s="46">
        <v>4036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4036</v>
      </c>
      <c r="O35" s="47">
        <f t="shared" si="1"/>
        <v>0.56861087630318397</v>
      </c>
      <c r="P35" s="9"/>
    </row>
    <row r="36" spans="1:16">
      <c r="A36" s="12"/>
      <c r="B36" s="25">
        <v>338</v>
      </c>
      <c r="C36" s="20" t="s">
        <v>29</v>
      </c>
      <c r="D36" s="46">
        <v>0</v>
      </c>
      <c r="E36" s="46">
        <v>31043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31043</v>
      </c>
      <c r="O36" s="47">
        <f t="shared" si="1"/>
        <v>4.373485488870104</v>
      </c>
      <c r="P36" s="9"/>
    </row>
    <row r="37" spans="1:16" ht="15.75">
      <c r="A37" s="29" t="s">
        <v>34</v>
      </c>
      <c r="B37" s="30"/>
      <c r="C37" s="31"/>
      <c r="D37" s="32">
        <f t="shared" ref="D37:M37" si="7">SUM(D38:D45)</f>
        <v>388492</v>
      </c>
      <c r="E37" s="32">
        <f t="shared" si="7"/>
        <v>662773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8528402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9579667</v>
      </c>
      <c r="O37" s="45">
        <f t="shared" ref="O37:O64" si="8">(N37/O$66)</f>
        <v>1349.6290504367428</v>
      </c>
      <c r="P37" s="10"/>
    </row>
    <row r="38" spans="1:16">
      <c r="A38" s="12"/>
      <c r="B38" s="25">
        <v>341.9</v>
      </c>
      <c r="C38" s="20" t="s">
        <v>97</v>
      </c>
      <c r="D38" s="46">
        <v>21378</v>
      </c>
      <c r="E38" s="46">
        <v>0</v>
      </c>
      <c r="F38" s="46">
        <v>0</v>
      </c>
      <c r="G38" s="46">
        <v>0</v>
      </c>
      <c r="H38" s="46">
        <v>0</v>
      </c>
      <c r="I38" s="46">
        <v>20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21398</v>
      </c>
      <c r="O38" s="47">
        <f t="shared" si="8"/>
        <v>3.0146520146520146</v>
      </c>
      <c r="P38" s="9"/>
    </row>
    <row r="39" spans="1:16">
      <c r="A39" s="12"/>
      <c r="B39" s="25">
        <v>342.5</v>
      </c>
      <c r="C39" s="20" t="s">
        <v>38</v>
      </c>
      <c r="D39" s="46">
        <v>82748</v>
      </c>
      <c r="E39" s="46">
        <v>0</v>
      </c>
      <c r="F39" s="46">
        <v>0</v>
      </c>
      <c r="G39" s="46">
        <v>0</v>
      </c>
      <c r="H39" s="46">
        <v>0</v>
      </c>
      <c r="I39" s="46">
        <v>24140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106888</v>
      </c>
      <c r="O39" s="47">
        <f t="shared" si="8"/>
        <v>15.058889828120597</v>
      </c>
      <c r="P39" s="9"/>
    </row>
    <row r="40" spans="1:16">
      <c r="A40" s="12"/>
      <c r="B40" s="25">
        <v>342.6</v>
      </c>
      <c r="C40" s="20" t="s">
        <v>39</v>
      </c>
      <c r="D40" s="46">
        <v>273929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273929</v>
      </c>
      <c r="O40" s="47">
        <f t="shared" si="8"/>
        <v>38.592420400112708</v>
      </c>
      <c r="P40" s="9"/>
    </row>
    <row r="41" spans="1:16">
      <c r="A41" s="12"/>
      <c r="B41" s="25">
        <v>343.3</v>
      </c>
      <c r="C41" s="20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600</v>
      </c>
      <c r="O41" s="47">
        <f t="shared" si="8"/>
        <v>8.453085376162299E-2</v>
      </c>
      <c r="P41" s="9"/>
    </row>
    <row r="42" spans="1:16">
      <c r="A42" s="12"/>
      <c r="B42" s="25">
        <v>343.5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4272863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4272863</v>
      </c>
      <c r="O42" s="47">
        <f t="shared" si="8"/>
        <v>601.98126232741618</v>
      </c>
      <c r="P42" s="9"/>
    </row>
    <row r="43" spans="1:16">
      <c r="A43" s="12"/>
      <c r="B43" s="25">
        <v>343.6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4230779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4230779</v>
      </c>
      <c r="O43" s="47">
        <f t="shared" si="8"/>
        <v>596.05226824457588</v>
      </c>
      <c r="P43" s="9"/>
    </row>
    <row r="44" spans="1:16">
      <c r="A44" s="12"/>
      <c r="B44" s="25">
        <v>343.9</v>
      </c>
      <c r="C44" s="20" t="s">
        <v>99</v>
      </c>
      <c r="D44" s="46">
        <v>0</v>
      </c>
      <c r="E44" s="46">
        <v>66798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66798</v>
      </c>
      <c r="O44" s="47">
        <f t="shared" si="8"/>
        <v>9.4108199492814872</v>
      </c>
      <c r="P44" s="9"/>
    </row>
    <row r="45" spans="1:16">
      <c r="A45" s="12"/>
      <c r="B45" s="25">
        <v>347.5</v>
      </c>
      <c r="C45" s="20" t="s">
        <v>100</v>
      </c>
      <c r="D45" s="46">
        <v>10437</v>
      </c>
      <c r="E45" s="46">
        <v>595975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606412</v>
      </c>
      <c r="O45" s="47">
        <f t="shared" si="8"/>
        <v>85.434206818822204</v>
      </c>
      <c r="P45" s="9"/>
    </row>
    <row r="46" spans="1:16" ht="15.75">
      <c r="A46" s="29" t="s">
        <v>35</v>
      </c>
      <c r="B46" s="30"/>
      <c r="C46" s="31"/>
      <c r="D46" s="32">
        <f t="shared" ref="D46:M46" si="10">SUM(D47:D49)</f>
        <v>24829</v>
      </c>
      <c r="E46" s="32">
        <f t="shared" si="10"/>
        <v>2541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27370</v>
      </c>
      <c r="O46" s="45">
        <f t="shared" si="8"/>
        <v>3.8560157790927021</v>
      </c>
      <c r="P46" s="10"/>
    </row>
    <row r="47" spans="1:16">
      <c r="A47" s="13"/>
      <c r="B47" s="39">
        <v>351.1</v>
      </c>
      <c r="C47" s="21" t="s">
        <v>78</v>
      </c>
      <c r="D47" s="46">
        <v>2834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2834</v>
      </c>
      <c r="O47" s="47">
        <f t="shared" si="8"/>
        <v>0.39926739926739929</v>
      </c>
      <c r="P47" s="9"/>
    </row>
    <row r="48" spans="1:16">
      <c r="A48" s="13"/>
      <c r="B48" s="39">
        <v>351.3</v>
      </c>
      <c r="C48" s="21" t="s">
        <v>44</v>
      </c>
      <c r="D48" s="46">
        <v>0</v>
      </c>
      <c r="E48" s="46">
        <v>2541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2541</v>
      </c>
      <c r="O48" s="47">
        <f t="shared" si="8"/>
        <v>0.35798816568047337</v>
      </c>
      <c r="P48" s="9"/>
    </row>
    <row r="49" spans="1:119">
      <c r="A49" s="13"/>
      <c r="B49" s="39">
        <v>354</v>
      </c>
      <c r="C49" s="21" t="s">
        <v>45</v>
      </c>
      <c r="D49" s="46">
        <v>21995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21995</v>
      </c>
      <c r="O49" s="47">
        <f t="shared" si="8"/>
        <v>3.0987602141448294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SUM(D51:D60)</f>
        <v>393468</v>
      </c>
      <c r="E50" s="32">
        <f t="shared" si="12"/>
        <v>102161</v>
      </c>
      <c r="F50" s="32">
        <f t="shared" si="12"/>
        <v>66237</v>
      </c>
      <c r="G50" s="32">
        <f t="shared" si="12"/>
        <v>1244858</v>
      </c>
      <c r="H50" s="32">
        <f t="shared" si="12"/>
        <v>0</v>
      </c>
      <c r="I50" s="32">
        <f t="shared" si="12"/>
        <v>323125</v>
      </c>
      <c r="J50" s="32">
        <f t="shared" si="12"/>
        <v>0</v>
      </c>
      <c r="K50" s="32">
        <f t="shared" si="12"/>
        <v>5984771</v>
      </c>
      <c r="L50" s="32">
        <f t="shared" si="12"/>
        <v>3505</v>
      </c>
      <c r="M50" s="32">
        <f t="shared" si="12"/>
        <v>0</v>
      </c>
      <c r="N50" s="32">
        <f t="shared" si="11"/>
        <v>8118125</v>
      </c>
      <c r="O50" s="45">
        <f t="shared" si="8"/>
        <v>1143.7200619892928</v>
      </c>
      <c r="P50" s="10"/>
    </row>
    <row r="51" spans="1:119">
      <c r="A51" s="12"/>
      <c r="B51" s="25">
        <v>361.1</v>
      </c>
      <c r="C51" s="20" t="s">
        <v>47</v>
      </c>
      <c r="D51" s="46">
        <v>210422</v>
      </c>
      <c r="E51" s="46">
        <v>45952</v>
      </c>
      <c r="F51" s="46">
        <v>40360</v>
      </c>
      <c r="G51" s="46">
        <v>868329</v>
      </c>
      <c r="H51" s="46">
        <v>0</v>
      </c>
      <c r="I51" s="46">
        <v>221673</v>
      </c>
      <c r="J51" s="46">
        <v>0</v>
      </c>
      <c r="K51" s="46">
        <v>286419</v>
      </c>
      <c r="L51" s="46">
        <v>0</v>
      </c>
      <c r="M51" s="46">
        <v>0</v>
      </c>
      <c r="N51" s="46">
        <f t="shared" si="11"/>
        <v>1673155</v>
      </c>
      <c r="O51" s="47">
        <f t="shared" si="8"/>
        <v>235.72203437588053</v>
      </c>
      <c r="P51" s="9"/>
    </row>
    <row r="52" spans="1:119">
      <c r="A52" s="12"/>
      <c r="B52" s="25">
        <v>361.2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570137</v>
      </c>
      <c r="L52" s="46">
        <v>0</v>
      </c>
      <c r="M52" s="46">
        <v>0</v>
      </c>
      <c r="N52" s="46">
        <f t="shared" ref="N52:N60" si="13">SUM(D52:M52)</f>
        <v>570137</v>
      </c>
      <c r="O52" s="47">
        <f t="shared" si="8"/>
        <v>80.323612285150745</v>
      </c>
      <c r="P52" s="9"/>
    </row>
    <row r="53" spans="1:119">
      <c r="A53" s="12"/>
      <c r="B53" s="25">
        <v>361.3</v>
      </c>
      <c r="C53" s="20" t="s">
        <v>48</v>
      </c>
      <c r="D53" s="46">
        <v>83092</v>
      </c>
      <c r="E53" s="46">
        <v>14619</v>
      </c>
      <c r="F53" s="46">
        <v>24612</v>
      </c>
      <c r="G53" s="46">
        <v>298221</v>
      </c>
      <c r="H53" s="46">
        <v>0</v>
      </c>
      <c r="I53" s="46">
        <v>73357</v>
      </c>
      <c r="J53" s="46">
        <v>0</v>
      </c>
      <c r="K53" s="46">
        <v>2229048</v>
      </c>
      <c r="L53" s="46">
        <v>0</v>
      </c>
      <c r="M53" s="46">
        <v>0</v>
      </c>
      <c r="N53" s="46">
        <f t="shared" si="13"/>
        <v>2722949</v>
      </c>
      <c r="O53" s="47">
        <f t="shared" si="8"/>
        <v>383.62200619892928</v>
      </c>
      <c r="P53" s="9"/>
    </row>
    <row r="54" spans="1:119">
      <c r="A54" s="12"/>
      <c r="B54" s="25">
        <v>361.4</v>
      </c>
      <c r="C54" s="20" t="s">
        <v>102</v>
      </c>
      <c r="D54" s="46">
        <v>3964</v>
      </c>
      <c r="E54" s="46">
        <v>1003</v>
      </c>
      <c r="F54" s="46">
        <v>1265</v>
      </c>
      <c r="G54" s="46">
        <v>16741</v>
      </c>
      <c r="H54" s="46">
        <v>0</v>
      </c>
      <c r="I54" s="46">
        <v>4349</v>
      </c>
      <c r="J54" s="46">
        <v>0</v>
      </c>
      <c r="K54" s="46">
        <v>-550115</v>
      </c>
      <c r="L54" s="46">
        <v>0</v>
      </c>
      <c r="M54" s="46">
        <v>0</v>
      </c>
      <c r="N54" s="46">
        <f t="shared" si="13"/>
        <v>-522793</v>
      </c>
      <c r="O54" s="47">
        <f t="shared" si="8"/>
        <v>-73.65356438433362</v>
      </c>
      <c r="P54" s="9"/>
    </row>
    <row r="55" spans="1:119">
      <c r="A55" s="12"/>
      <c r="B55" s="25">
        <v>362</v>
      </c>
      <c r="C55" s="20" t="s">
        <v>79</v>
      </c>
      <c r="D55" s="46">
        <v>5436</v>
      </c>
      <c r="E55" s="46">
        <v>2539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7975</v>
      </c>
      <c r="O55" s="47">
        <f t="shared" si="8"/>
        <v>1.123555931248239</v>
      </c>
      <c r="P55" s="9"/>
    </row>
    <row r="56" spans="1:119">
      <c r="A56" s="12"/>
      <c r="B56" s="25">
        <v>364</v>
      </c>
      <c r="C56" s="20" t="s">
        <v>103</v>
      </c>
      <c r="D56" s="46">
        <v>68348</v>
      </c>
      <c r="E56" s="46">
        <v>26350</v>
      </c>
      <c r="F56" s="46">
        <v>0</v>
      </c>
      <c r="G56" s="46">
        <v>0</v>
      </c>
      <c r="H56" s="46">
        <v>0</v>
      </c>
      <c r="I56" s="46">
        <v>5000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99698</v>
      </c>
      <c r="O56" s="47">
        <f t="shared" si="8"/>
        <v>14.045928430543816</v>
      </c>
      <c r="P56" s="9"/>
    </row>
    <row r="57" spans="1:119">
      <c r="A57" s="12"/>
      <c r="B57" s="25">
        <v>365</v>
      </c>
      <c r="C57" s="20" t="s">
        <v>122</v>
      </c>
      <c r="D57" s="46">
        <v>1154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1154</v>
      </c>
      <c r="O57" s="47">
        <f t="shared" si="8"/>
        <v>0.1625810087348549</v>
      </c>
      <c r="P57" s="9"/>
    </row>
    <row r="58" spans="1:119">
      <c r="A58" s="12"/>
      <c r="B58" s="25">
        <v>366</v>
      </c>
      <c r="C58" s="20" t="s">
        <v>50</v>
      </c>
      <c r="D58" s="46">
        <v>300</v>
      </c>
      <c r="E58" s="46">
        <v>5898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6198</v>
      </c>
      <c r="O58" s="47">
        <f t="shared" si="8"/>
        <v>0.87320371935756547</v>
      </c>
      <c r="P58" s="9"/>
    </row>
    <row r="59" spans="1:119">
      <c r="A59" s="12"/>
      <c r="B59" s="25">
        <v>368</v>
      </c>
      <c r="C59" s="20" t="s">
        <v>51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3448668</v>
      </c>
      <c r="L59" s="46">
        <v>0</v>
      </c>
      <c r="M59" s="46">
        <v>0</v>
      </c>
      <c r="N59" s="46">
        <f t="shared" si="13"/>
        <v>3448668</v>
      </c>
      <c r="O59" s="47">
        <f t="shared" si="8"/>
        <v>485.86475063398143</v>
      </c>
      <c r="P59" s="9"/>
    </row>
    <row r="60" spans="1:119">
      <c r="A60" s="12"/>
      <c r="B60" s="25">
        <v>369.9</v>
      </c>
      <c r="C60" s="20" t="s">
        <v>52</v>
      </c>
      <c r="D60" s="46">
        <v>20752</v>
      </c>
      <c r="E60" s="46">
        <v>5800</v>
      </c>
      <c r="F60" s="46">
        <v>0</v>
      </c>
      <c r="G60" s="46">
        <v>61567</v>
      </c>
      <c r="H60" s="46">
        <v>0</v>
      </c>
      <c r="I60" s="46">
        <v>18746</v>
      </c>
      <c r="J60" s="46">
        <v>0</v>
      </c>
      <c r="K60" s="46">
        <v>614</v>
      </c>
      <c r="L60" s="46">
        <v>3505</v>
      </c>
      <c r="M60" s="46">
        <v>0</v>
      </c>
      <c r="N60" s="46">
        <f t="shared" si="13"/>
        <v>110984</v>
      </c>
      <c r="O60" s="47">
        <f t="shared" si="8"/>
        <v>15.635953789799943</v>
      </c>
      <c r="P60" s="9"/>
    </row>
    <row r="61" spans="1:119" ht="15.75">
      <c r="A61" s="29" t="s">
        <v>36</v>
      </c>
      <c r="B61" s="30"/>
      <c r="C61" s="31"/>
      <c r="D61" s="32">
        <f t="shared" ref="D61:M61" si="14">SUM(D62:D63)</f>
        <v>1329950</v>
      </c>
      <c r="E61" s="32">
        <f t="shared" si="14"/>
        <v>0</v>
      </c>
      <c r="F61" s="32">
        <f t="shared" si="14"/>
        <v>1717388</v>
      </c>
      <c r="G61" s="32">
        <f t="shared" si="14"/>
        <v>1229232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4276570</v>
      </c>
      <c r="O61" s="45">
        <f t="shared" si="8"/>
        <v>602.50352211890674</v>
      </c>
      <c r="P61" s="9"/>
    </row>
    <row r="62" spans="1:119">
      <c r="A62" s="12"/>
      <c r="B62" s="25">
        <v>381</v>
      </c>
      <c r="C62" s="20" t="s">
        <v>53</v>
      </c>
      <c r="D62" s="46">
        <v>0</v>
      </c>
      <c r="E62" s="46">
        <v>0</v>
      </c>
      <c r="F62" s="46">
        <v>1717388</v>
      </c>
      <c r="G62" s="46">
        <v>1229232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2946620</v>
      </c>
      <c r="O62" s="47">
        <f t="shared" si="8"/>
        <v>415.13384051845588</v>
      </c>
      <c r="P62" s="9"/>
    </row>
    <row r="63" spans="1:119" ht="15.75" thickBot="1">
      <c r="A63" s="12"/>
      <c r="B63" s="25">
        <v>382</v>
      </c>
      <c r="C63" s="20" t="s">
        <v>104</v>
      </c>
      <c r="D63" s="46">
        <v>1329950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1329950</v>
      </c>
      <c r="O63" s="47">
        <f t="shared" si="8"/>
        <v>187.36968160045083</v>
      </c>
      <c r="P63" s="9"/>
    </row>
    <row r="64" spans="1:119" ht="16.5" thickBot="1">
      <c r="A64" s="14" t="s">
        <v>42</v>
      </c>
      <c r="B64" s="23"/>
      <c r="C64" s="22"/>
      <c r="D64" s="15">
        <f t="shared" ref="D64:M64" si="15">SUM(D5,D13,D21,D37,D46,D50,D61)</f>
        <v>17003391</v>
      </c>
      <c r="E64" s="15">
        <f t="shared" si="15"/>
        <v>5238928</v>
      </c>
      <c r="F64" s="15">
        <f t="shared" si="15"/>
        <v>5009323</v>
      </c>
      <c r="G64" s="15">
        <f t="shared" si="15"/>
        <v>5183362</v>
      </c>
      <c r="H64" s="15">
        <f t="shared" si="15"/>
        <v>0</v>
      </c>
      <c r="I64" s="15">
        <f t="shared" si="15"/>
        <v>10486735</v>
      </c>
      <c r="J64" s="15">
        <f t="shared" si="15"/>
        <v>0</v>
      </c>
      <c r="K64" s="15">
        <f t="shared" si="15"/>
        <v>5984771</v>
      </c>
      <c r="L64" s="15">
        <f t="shared" si="15"/>
        <v>3505</v>
      </c>
      <c r="M64" s="15">
        <f t="shared" si="15"/>
        <v>0</v>
      </c>
      <c r="N64" s="15">
        <f>SUM(D64:M64)</f>
        <v>48910015</v>
      </c>
      <c r="O64" s="38">
        <f t="shared" si="8"/>
        <v>6890.6755424063113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138</v>
      </c>
      <c r="M66" s="48"/>
      <c r="N66" s="48"/>
      <c r="O66" s="43">
        <v>7098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12906937</v>
      </c>
      <c r="E5" s="27">
        <f t="shared" si="0"/>
        <v>2034496</v>
      </c>
      <c r="F5" s="27">
        <f t="shared" si="0"/>
        <v>3087852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18029285</v>
      </c>
      <c r="O5" s="33">
        <f t="shared" ref="O5:O36" si="1">(N5/O$66)</f>
        <v>2559.8871219650719</v>
      </c>
      <c r="P5" s="6"/>
    </row>
    <row r="6" spans="1:133">
      <c r="A6" s="12"/>
      <c r="B6" s="25">
        <v>311</v>
      </c>
      <c r="C6" s="20" t="s">
        <v>3</v>
      </c>
      <c r="D6" s="46">
        <v>12197308</v>
      </c>
      <c r="E6" s="46">
        <v>0</v>
      </c>
      <c r="F6" s="46">
        <v>3087852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15285160</v>
      </c>
      <c r="O6" s="47">
        <f t="shared" si="1"/>
        <v>2170.2626721567513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804869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804869</v>
      </c>
      <c r="O7" s="47">
        <f t="shared" si="1"/>
        <v>114.27928439585403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186271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186271</v>
      </c>
      <c r="O8" s="47">
        <f t="shared" si="1"/>
        <v>26.447678546074116</v>
      </c>
      <c r="P8" s="9"/>
    </row>
    <row r="9" spans="1:133">
      <c r="A9" s="12"/>
      <c r="B9" s="25">
        <v>312.42</v>
      </c>
      <c r="C9" s="20" t="s">
        <v>83</v>
      </c>
      <c r="D9" s="46">
        <v>0</v>
      </c>
      <c r="E9" s="46">
        <v>134931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134931</v>
      </c>
      <c r="O9" s="47">
        <f t="shared" si="1"/>
        <v>19.158171233849213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908425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908425</v>
      </c>
      <c r="O10" s="47">
        <f t="shared" si="1"/>
        <v>128.98267783614938</v>
      </c>
      <c r="P10" s="9"/>
    </row>
    <row r="11" spans="1:133">
      <c r="A11" s="12"/>
      <c r="B11" s="25">
        <v>315</v>
      </c>
      <c r="C11" s="20" t="s">
        <v>85</v>
      </c>
      <c r="D11" s="46">
        <v>586869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586869</v>
      </c>
      <c r="O11" s="47">
        <f t="shared" si="1"/>
        <v>83.326565384069283</v>
      </c>
      <c r="P11" s="9"/>
    </row>
    <row r="12" spans="1:133">
      <c r="A12" s="12"/>
      <c r="B12" s="25">
        <v>316</v>
      </c>
      <c r="C12" s="20" t="s">
        <v>86</v>
      </c>
      <c r="D12" s="46">
        <v>122760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122760</v>
      </c>
      <c r="O12" s="47">
        <f t="shared" si="1"/>
        <v>17.430072412324293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740059</v>
      </c>
      <c r="E13" s="32">
        <f t="shared" si="3"/>
        <v>658879</v>
      </c>
      <c r="F13" s="32">
        <f t="shared" si="3"/>
        <v>0</v>
      </c>
      <c r="G13" s="32">
        <f t="shared" si="3"/>
        <v>4770507</v>
      </c>
      <c r="H13" s="32">
        <f t="shared" si="3"/>
        <v>0</v>
      </c>
      <c r="I13" s="32">
        <f t="shared" si="3"/>
        <v>1473013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7642458</v>
      </c>
      <c r="O13" s="45">
        <f t="shared" si="1"/>
        <v>1085.114013914525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1454350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1454350</v>
      </c>
      <c r="O14" s="47">
        <f t="shared" si="1"/>
        <v>206.49581144398692</v>
      </c>
      <c r="P14" s="9"/>
    </row>
    <row r="15" spans="1:133">
      <c r="A15" s="12"/>
      <c r="B15" s="25">
        <v>323.10000000000002</v>
      </c>
      <c r="C15" s="20" t="s">
        <v>16</v>
      </c>
      <c r="D15" s="46">
        <v>644393</v>
      </c>
      <c r="E15" s="46">
        <v>0</v>
      </c>
      <c r="F15" s="46">
        <v>0</v>
      </c>
      <c r="G15" s="46">
        <v>300000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944393</v>
      </c>
      <c r="O15" s="47">
        <f t="shared" si="1"/>
        <v>134.08959250319467</v>
      </c>
      <c r="P15" s="9"/>
    </row>
    <row r="16" spans="1:133">
      <c r="A16" s="12"/>
      <c r="B16" s="25">
        <v>323.39999999999998</v>
      </c>
      <c r="C16" s="20" t="s">
        <v>17</v>
      </c>
      <c r="D16" s="46">
        <v>55268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55268</v>
      </c>
      <c r="O16" s="47">
        <f t="shared" si="1"/>
        <v>7.8472241942354106</v>
      </c>
      <c r="P16" s="9"/>
    </row>
    <row r="17" spans="1:16">
      <c r="A17" s="12"/>
      <c r="B17" s="25">
        <v>323.7</v>
      </c>
      <c r="C17" s="20" t="s">
        <v>18</v>
      </c>
      <c r="D17" s="46">
        <v>16285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16285</v>
      </c>
      <c r="O17" s="47">
        <f t="shared" si="1"/>
        <v>2.3122249041601592</v>
      </c>
      <c r="P17" s="9"/>
    </row>
    <row r="18" spans="1:16">
      <c r="A18" s="12"/>
      <c r="B18" s="25">
        <v>324.20999999999998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7656</v>
      </c>
      <c r="O18" s="47">
        <f t="shared" si="1"/>
        <v>1.0870367741019451</v>
      </c>
      <c r="P18" s="9"/>
    </row>
    <row r="19" spans="1:16">
      <c r="A19" s="12"/>
      <c r="B19" s="25">
        <v>325.10000000000002</v>
      </c>
      <c r="C19" s="20" t="s">
        <v>119</v>
      </c>
      <c r="D19" s="46">
        <v>0</v>
      </c>
      <c r="E19" s="46">
        <v>658879</v>
      </c>
      <c r="F19" s="46">
        <v>0</v>
      </c>
      <c r="G19" s="46">
        <v>4470507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5129386</v>
      </c>
      <c r="O19" s="47">
        <f t="shared" si="1"/>
        <v>728.29561266505755</v>
      </c>
      <c r="P19" s="9"/>
    </row>
    <row r="20" spans="1:16">
      <c r="A20" s="12"/>
      <c r="B20" s="25">
        <v>329</v>
      </c>
      <c r="C20" s="20" t="s">
        <v>19</v>
      </c>
      <c r="D20" s="46">
        <v>24113</v>
      </c>
      <c r="E20" s="46">
        <v>0</v>
      </c>
      <c r="F20" s="46">
        <v>0</v>
      </c>
      <c r="G20" s="46">
        <v>0</v>
      </c>
      <c r="H20" s="46">
        <v>0</v>
      </c>
      <c r="I20" s="46">
        <v>11007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35120</v>
      </c>
      <c r="O20" s="47">
        <f t="shared" si="1"/>
        <v>4.9865114297884423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SUM(D22:D34)</f>
        <v>1255077</v>
      </c>
      <c r="E21" s="32">
        <f t="shared" si="5"/>
        <v>102632</v>
      </c>
      <c r="F21" s="32">
        <f t="shared" si="5"/>
        <v>0</v>
      </c>
      <c r="G21" s="32">
        <f t="shared" si="5"/>
        <v>8072542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9430251</v>
      </c>
      <c r="O21" s="45">
        <f t="shared" si="1"/>
        <v>1338.953712906432</v>
      </c>
      <c r="P21" s="10"/>
    </row>
    <row r="22" spans="1:16">
      <c r="A22" s="12"/>
      <c r="B22" s="25">
        <v>331.5</v>
      </c>
      <c r="C22" s="20" t="s">
        <v>21</v>
      </c>
      <c r="D22" s="46">
        <v>378966</v>
      </c>
      <c r="E22" s="46">
        <v>0</v>
      </c>
      <c r="F22" s="46">
        <v>0</v>
      </c>
      <c r="G22" s="46">
        <v>6540729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6919695</v>
      </c>
      <c r="O22" s="47">
        <f t="shared" si="1"/>
        <v>982.49254579014621</v>
      </c>
      <c r="P22" s="9"/>
    </row>
    <row r="23" spans="1:16">
      <c r="A23" s="12"/>
      <c r="B23" s="25">
        <v>334.33</v>
      </c>
      <c r="C23" s="20" t="s">
        <v>132</v>
      </c>
      <c r="D23" s="46">
        <v>0</v>
      </c>
      <c r="E23" s="46">
        <v>0</v>
      </c>
      <c r="F23" s="46">
        <v>0</v>
      </c>
      <c r="G23" s="46">
        <v>1090121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1090121</v>
      </c>
      <c r="O23" s="47">
        <f t="shared" si="1"/>
        <v>154.7807752378248</v>
      </c>
      <c r="P23" s="9"/>
    </row>
    <row r="24" spans="1:16">
      <c r="A24" s="12"/>
      <c r="B24" s="25">
        <v>334.39</v>
      </c>
      <c r="C24" s="20" t="s">
        <v>22</v>
      </c>
      <c r="D24" s="46">
        <v>0</v>
      </c>
      <c r="E24" s="46">
        <v>0</v>
      </c>
      <c r="F24" s="46">
        <v>0</v>
      </c>
      <c r="G24" s="46">
        <v>321692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321692</v>
      </c>
      <c r="O24" s="47">
        <f t="shared" si="1"/>
        <v>45.675422405225049</v>
      </c>
      <c r="P24" s="9"/>
    </row>
    <row r="25" spans="1:16">
      <c r="A25" s="12"/>
      <c r="B25" s="25">
        <v>334.5</v>
      </c>
      <c r="C25" s="20" t="s">
        <v>126</v>
      </c>
      <c r="D25" s="46">
        <v>14809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14809</v>
      </c>
      <c r="O25" s="47">
        <f t="shared" si="1"/>
        <v>2.1026551185574327</v>
      </c>
      <c r="P25" s="9"/>
    </row>
    <row r="26" spans="1:16">
      <c r="A26" s="12"/>
      <c r="B26" s="25">
        <v>335.12</v>
      </c>
      <c r="C26" s="20" t="s">
        <v>120</v>
      </c>
      <c r="D26" s="46">
        <v>150479</v>
      </c>
      <c r="E26" s="46">
        <v>45101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195580</v>
      </c>
      <c r="O26" s="47">
        <f t="shared" si="1"/>
        <v>27.769416441857164</v>
      </c>
      <c r="P26" s="9"/>
    </row>
    <row r="27" spans="1:16">
      <c r="A27" s="12"/>
      <c r="B27" s="25">
        <v>335.14</v>
      </c>
      <c r="C27" s="20" t="s">
        <v>90</v>
      </c>
      <c r="D27" s="46">
        <v>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272</v>
      </c>
      <c r="O27" s="47">
        <f t="shared" si="1"/>
        <v>3.8619906289933267E-2</v>
      </c>
      <c r="P27" s="9"/>
    </row>
    <row r="28" spans="1:16">
      <c r="A28" s="12"/>
      <c r="B28" s="25">
        <v>335.15</v>
      </c>
      <c r="C28" s="20" t="s">
        <v>91</v>
      </c>
      <c r="D28" s="46">
        <v>9350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9350</v>
      </c>
      <c r="O28" s="47">
        <f t="shared" si="1"/>
        <v>1.3275592787164561</v>
      </c>
      <c r="P28" s="9"/>
    </row>
    <row r="29" spans="1:16">
      <c r="A29" s="12"/>
      <c r="B29" s="25">
        <v>335.18</v>
      </c>
      <c r="C29" s="20" t="s">
        <v>93</v>
      </c>
      <c r="D29" s="46">
        <v>621917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621917</v>
      </c>
      <c r="O29" s="47">
        <f t="shared" si="1"/>
        <v>88.30285389748687</v>
      </c>
      <c r="P29" s="9"/>
    </row>
    <row r="30" spans="1:16">
      <c r="A30" s="12"/>
      <c r="B30" s="25">
        <v>335.21</v>
      </c>
      <c r="C30" s="20" t="s">
        <v>27</v>
      </c>
      <c r="D30" s="46">
        <v>18688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18688</v>
      </c>
      <c r="O30" s="47">
        <f t="shared" si="1"/>
        <v>2.653414738037768</v>
      </c>
      <c r="P30" s="9"/>
    </row>
    <row r="31" spans="1:16">
      <c r="A31" s="12"/>
      <c r="B31" s="25">
        <v>335.49</v>
      </c>
      <c r="C31" s="20" t="s">
        <v>94</v>
      </c>
      <c r="D31" s="46">
        <v>0</v>
      </c>
      <c r="E31" s="46">
        <v>5574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5574</v>
      </c>
      <c r="O31" s="47">
        <f t="shared" si="1"/>
        <v>0.79142410904444127</v>
      </c>
      <c r="P31" s="9"/>
    </row>
    <row r="32" spans="1:16">
      <c r="A32" s="12"/>
      <c r="B32" s="25">
        <v>337.2</v>
      </c>
      <c r="C32" s="20" t="s">
        <v>28</v>
      </c>
      <c r="D32" s="46">
        <v>60596</v>
      </c>
      <c r="E32" s="46">
        <v>18408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79004</v>
      </c>
      <c r="O32" s="47">
        <f t="shared" si="1"/>
        <v>11.217378957830469</v>
      </c>
      <c r="P32" s="9"/>
    </row>
    <row r="33" spans="1:16">
      <c r="A33" s="12"/>
      <c r="B33" s="25">
        <v>337.7</v>
      </c>
      <c r="C33" s="20" t="s">
        <v>121</v>
      </c>
      <c r="D33" s="46">
        <v>0</v>
      </c>
      <c r="E33" s="46">
        <v>0</v>
      </c>
      <c r="F33" s="46">
        <v>0</v>
      </c>
      <c r="G33" s="46">
        <v>120000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120000</v>
      </c>
      <c r="O33" s="47">
        <f t="shared" si="1"/>
        <v>17.038193951441148</v>
      </c>
      <c r="P33" s="9"/>
    </row>
    <row r="34" spans="1:16">
      <c r="A34" s="12"/>
      <c r="B34" s="25">
        <v>338</v>
      </c>
      <c r="C34" s="20" t="s">
        <v>29</v>
      </c>
      <c r="D34" s="46">
        <v>0</v>
      </c>
      <c r="E34" s="46">
        <v>33549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33549</v>
      </c>
      <c r="O34" s="47">
        <f t="shared" si="1"/>
        <v>4.7634530739741585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SUM(D36:D44)</f>
        <v>387435</v>
      </c>
      <c r="E35" s="32">
        <f t="shared" si="7"/>
        <v>728525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8453849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9569809</v>
      </c>
      <c r="O35" s="45">
        <f t="shared" si="1"/>
        <v>1358.7688485020587</v>
      </c>
      <c r="P35" s="10"/>
    </row>
    <row r="36" spans="1:16">
      <c r="A36" s="12"/>
      <c r="B36" s="25">
        <v>341.3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1156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1156</v>
      </c>
      <c r="O36" s="47">
        <f t="shared" si="1"/>
        <v>0.16413460173221639</v>
      </c>
      <c r="P36" s="9"/>
    </row>
    <row r="37" spans="1:16">
      <c r="A37" s="12"/>
      <c r="B37" s="25">
        <v>341.9</v>
      </c>
      <c r="C37" s="20" t="s">
        <v>97</v>
      </c>
      <c r="D37" s="46">
        <v>17575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17575</v>
      </c>
      <c r="O37" s="47">
        <f t="shared" ref="O37:O64" si="9">(N37/O$66)</f>
        <v>2.4953854891381515</v>
      </c>
      <c r="P37" s="9"/>
    </row>
    <row r="38" spans="1:16">
      <c r="A38" s="12"/>
      <c r="B38" s="25">
        <v>342.5</v>
      </c>
      <c r="C38" s="20" t="s">
        <v>38</v>
      </c>
      <c r="D38" s="46">
        <v>69164</v>
      </c>
      <c r="E38" s="46">
        <v>0</v>
      </c>
      <c r="F38" s="46">
        <v>0</v>
      </c>
      <c r="G38" s="46">
        <v>0</v>
      </c>
      <c r="H38" s="46">
        <v>0</v>
      </c>
      <c r="I38" s="46">
        <v>37825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106989</v>
      </c>
      <c r="O38" s="47">
        <f t="shared" si="9"/>
        <v>15.19082777225614</v>
      </c>
      <c r="P38" s="9"/>
    </row>
    <row r="39" spans="1:16">
      <c r="A39" s="12"/>
      <c r="B39" s="25">
        <v>342.6</v>
      </c>
      <c r="C39" s="20" t="s">
        <v>39</v>
      </c>
      <c r="D39" s="46">
        <v>287076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287076</v>
      </c>
      <c r="O39" s="47">
        <f t="shared" si="9"/>
        <v>40.760471390032656</v>
      </c>
      <c r="P39" s="9"/>
    </row>
    <row r="40" spans="1:16">
      <c r="A40" s="12"/>
      <c r="B40" s="25">
        <v>343.3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34365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34365</v>
      </c>
      <c r="O40" s="47">
        <f t="shared" si="9"/>
        <v>4.8793127928439581</v>
      </c>
      <c r="P40" s="9"/>
    </row>
    <row r="41" spans="1:16">
      <c r="A41" s="12"/>
      <c r="B41" s="25">
        <v>343.5</v>
      </c>
      <c r="C41" s="20" t="s">
        <v>112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4242517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4242517</v>
      </c>
      <c r="O41" s="47">
        <f t="shared" si="9"/>
        <v>602.37356240238535</v>
      </c>
      <c r="P41" s="9"/>
    </row>
    <row r="42" spans="1:16">
      <c r="A42" s="12"/>
      <c r="B42" s="25">
        <v>343.6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4137986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4137986</v>
      </c>
      <c r="O42" s="47">
        <f t="shared" si="9"/>
        <v>587.53173363623455</v>
      </c>
      <c r="P42" s="9"/>
    </row>
    <row r="43" spans="1:16">
      <c r="A43" s="12"/>
      <c r="B43" s="25">
        <v>343.9</v>
      </c>
      <c r="C43" s="20" t="s">
        <v>99</v>
      </c>
      <c r="D43" s="46">
        <v>0</v>
      </c>
      <c r="E43" s="46">
        <v>64869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64869</v>
      </c>
      <c r="O43" s="47">
        <f t="shared" si="9"/>
        <v>9.2104216953002975</v>
      </c>
      <c r="P43" s="9"/>
    </row>
    <row r="44" spans="1:16">
      <c r="A44" s="12"/>
      <c r="B44" s="25">
        <v>347.5</v>
      </c>
      <c r="C44" s="20" t="s">
        <v>100</v>
      </c>
      <c r="D44" s="46">
        <v>13620</v>
      </c>
      <c r="E44" s="46">
        <v>663656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677276</v>
      </c>
      <c r="O44" s="47">
        <f t="shared" si="9"/>
        <v>96.162998722135455</v>
      </c>
      <c r="P44" s="9"/>
    </row>
    <row r="45" spans="1:16" ht="15.75">
      <c r="A45" s="29" t="s">
        <v>35</v>
      </c>
      <c r="B45" s="30"/>
      <c r="C45" s="31"/>
      <c r="D45" s="32">
        <f t="shared" ref="D45:M45" si="10">SUM(D46:D48)</f>
        <v>29628</v>
      </c>
      <c r="E45" s="32">
        <f t="shared" si="10"/>
        <v>381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30009</v>
      </c>
      <c r="O45" s="45">
        <f t="shared" si="9"/>
        <v>4.260826352406645</v>
      </c>
      <c r="P45" s="10"/>
    </row>
    <row r="46" spans="1:16">
      <c r="A46" s="13"/>
      <c r="B46" s="39">
        <v>351.1</v>
      </c>
      <c r="C46" s="21" t="s">
        <v>78</v>
      </c>
      <c r="D46" s="46">
        <v>6256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6256</v>
      </c>
      <c r="O46" s="47">
        <f t="shared" si="9"/>
        <v>0.88825784466846514</v>
      </c>
      <c r="P46" s="9"/>
    </row>
    <row r="47" spans="1:16">
      <c r="A47" s="13"/>
      <c r="B47" s="39">
        <v>351.3</v>
      </c>
      <c r="C47" s="21" t="s">
        <v>44</v>
      </c>
      <c r="D47" s="46">
        <v>0</v>
      </c>
      <c r="E47" s="46">
        <v>381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381</v>
      </c>
      <c r="O47" s="47">
        <f t="shared" si="9"/>
        <v>5.4096265795825639E-2</v>
      </c>
      <c r="P47" s="9"/>
    </row>
    <row r="48" spans="1:16">
      <c r="A48" s="13"/>
      <c r="B48" s="39">
        <v>354</v>
      </c>
      <c r="C48" s="21" t="s">
        <v>45</v>
      </c>
      <c r="D48" s="46">
        <v>23372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23372</v>
      </c>
      <c r="O48" s="47">
        <f t="shared" si="9"/>
        <v>3.318472241942354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SUM(D50:D59)</f>
        <v>491416</v>
      </c>
      <c r="E49" s="32">
        <f t="shared" si="12"/>
        <v>162583</v>
      </c>
      <c r="F49" s="32">
        <f t="shared" si="12"/>
        <v>48496</v>
      </c>
      <c r="G49" s="32">
        <f t="shared" si="12"/>
        <v>1673253</v>
      </c>
      <c r="H49" s="32">
        <f t="shared" si="12"/>
        <v>0</v>
      </c>
      <c r="I49" s="32">
        <f t="shared" si="12"/>
        <v>507392</v>
      </c>
      <c r="J49" s="32">
        <f t="shared" si="12"/>
        <v>0</v>
      </c>
      <c r="K49" s="32">
        <f t="shared" si="12"/>
        <v>4625469</v>
      </c>
      <c r="L49" s="32">
        <f t="shared" si="12"/>
        <v>4275</v>
      </c>
      <c r="M49" s="32">
        <f t="shared" si="12"/>
        <v>0</v>
      </c>
      <c r="N49" s="32">
        <f t="shared" si="11"/>
        <v>7512884</v>
      </c>
      <c r="O49" s="45">
        <f t="shared" si="9"/>
        <v>1066.716456055658</v>
      </c>
      <c r="P49" s="10"/>
    </row>
    <row r="50" spans="1:119">
      <c r="A50" s="12"/>
      <c r="B50" s="25">
        <v>361.1</v>
      </c>
      <c r="C50" s="20" t="s">
        <v>47</v>
      </c>
      <c r="D50" s="46">
        <v>284009</v>
      </c>
      <c r="E50" s="46">
        <v>96507</v>
      </c>
      <c r="F50" s="46">
        <v>34098</v>
      </c>
      <c r="G50" s="46">
        <v>1152486</v>
      </c>
      <c r="H50" s="46">
        <v>0</v>
      </c>
      <c r="I50" s="46">
        <v>342430</v>
      </c>
      <c r="J50" s="46">
        <v>0</v>
      </c>
      <c r="K50" s="46">
        <v>232992</v>
      </c>
      <c r="L50" s="46">
        <v>0</v>
      </c>
      <c r="M50" s="46">
        <v>0</v>
      </c>
      <c r="N50" s="46">
        <f t="shared" si="11"/>
        <v>2142522</v>
      </c>
      <c r="O50" s="47">
        <f t="shared" si="9"/>
        <v>304.20587817691325</v>
      </c>
      <c r="P50" s="9"/>
    </row>
    <row r="51" spans="1:119">
      <c r="A51" s="12"/>
      <c r="B51" s="25">
        <v>361.2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679163</v>
      </c>
      <c r="L51" s="46">
        <v>0</v>
      </c>
      <c r="M51" s="46">
        <v>0</v>
      </c>
      <c r="N51" s="46">
        <f t="shared" ref="N51:N59" si="13">SUM(D51:M51)</f>
        <v>679163</v>
      </c>
      <c r="O51" s="47">
        <f t="shared" si="9"/>
        <v>96.430924322021866</v>
      </c>
      <c r="P51" s="9"/>
    </row>
    <row r="52" spans="1:119">
      <c r="A52" s="12"/>
      <c r="B52" s="25">
        <v>361.3</v>
      </c>
      <c r="C52" s="20" t="s">
        <v>48</v>
      </c>
      <c r="D52" s="46">
        <v>114806</v>
      </c>
      <c r="E52" s="46">
        <v>43096</v>
      </c>
      <c r="F52" s="46">
        <v>15283</v>
      </c>
      <c r="G52" s="46">
        <v>472480</v>
      </c>
      <c r="H52" s="46">
        <v>0</v>
      </c>
      <c r="I52" s="46">
        <v>130709</v>
      </c>
      <c r="J52" s="46">
        <v>0</v>
      </c>
      <c r="K52" s="46">
        <v>514074</v>
      </c>
      <c r="L52" s="46">
        <v>0</v>
      </c>
      <c r="M52" s="46">
        <v>0</v>
      </c>
      <c r="N52" s="46">
        <f t="shared" si="13"/>
        <v>1290448</v>
      </c>
      <c r="O52" s="47">
        <f t="shared" si="9"/>
        <v>183.22419423541103</v>
      </c>
      <c r="P52" s="9"/>
    </row>
    <row r="53" spans="1:119">
      <c r="A53" s="12"/>
      <c r="B53" s="25">
        <v>361.4</v>
      </c>
      <c r="C53" s="20" t="s">
        <v>102</v>
      </c>
      <c r="D53" s="46">
        <v>-5931</v>
      </c>
      <c r="E53" s="46">
        <v>-2047</v>
      </c>
      <c r="F53" s="46">
        <v>-885</v>
      </c>
      <c r="G53" s="46">
        <v>-20257</v>
      </c>
      <c r="H53" s="46">
        <v>0</v>
      </c>
      <c r="I53" s="46">
        <v>-9021</v>
      </c>
      <c r="J53" s="46">
        <v>0</v>
      </c>
      <c r="K53" s="46">
        <v>-216888</v>
      </c>
      <c r="L53" s="46">
        <v>0</v>
      </c>
      <c r="M53" s="46">
        <v>0</v>
      </c>
      <c r="N53" s="46">
        <f t="shared" si="13"/>
        <v>-255029</v>
      </c>
      <c r="O53" s="47">
        <f t="shared" si="9"/>
        <v>-36.210279710350704</v>
      </c>
      <c r="P53" s="9"/>
    </row>
    <row r="54" spans="1:119">
      <c r="A54" s="12"/>
      <c r="B54" s="25">
        <v>362</v>
      </c>
      <c r="C54" s="20" t="s">
        <v>79</v>
      </c>
      <c r="D54" s="46">
        <v>13957</v>
      </c>
      <c r="E54" s="46">
        <v>2592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16549</v>
      </c>
      <c r="O54" s="47">
        <f t="shared" si="9"/>
        <v>2.3497089308533297</v>
      </c>
      <c r="P54" s="9"/>
    </row>
    <row r="55" spans="1:119">
      <c r="A55" s="12"/>
      <c r="B55" s="25">
        <v>364</v>
      </c>
      <c r="C55" s="20" t="s">
        <v>103</v>
      </c>
      <c r="D55" s="46">
        <v>29556</v>
      </c>
      <c r="E55" s="46">
        <v>0</v>
      </c>
      <c r="F55" s="46">
        <v>0</v>
      </c>
      <c r="G55" s="46">
        <v>0</v>
      </c>
      <c r="H55" s="46">
        <v>0</v>
      </c>
      <c r="I55" s="46">
        <v>20050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49606</v>
      </c>
      <c r="O55" s="47">
        <f t="shared" si="9"/>
        <v>7.0433054096265799</v>
      </c>
      <c r="P55" s="9"/>
    </row>
    <row r="56" spans="1:119">
      <c r="A56" s="12"/>
      <c r="B56" s="25">
        <v>365</v>
      </c>
      <c r="C56" s="20" t="s">
        <v>122</v>
      </c>
      <c r="D56" s="46">
        <v>112</v>
      </c>
      <c r="E56" s="46">
        <v>0</v>
      </c>
      <c r="F56" s="46">
        <v>0</v>
      </c>
      <c r="G56" s="46">
        <v>0</v>
      </c>
      <c r="H56" s="46">
        <v>0</v>
      </c>
      <c r="I56" s="46">
        <v>705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817</v>
      </c>
      <c r="O56" s="47">
        <f t="shared" si="9"/>
        <v>0.11600170381939515</v>
      </c>
      <c r="P56" s="9"/>
    </row>
    <row r="57" spans="1:119">
      <c r="A57" s="12"/>
      <c r="B57" s="25">
        <v>366</v>
      </c>
      <c r="C57" s="20" t="s">
        <v>50</v>
      </c>
      <c r="D57" s="46">
        <v>0</v>
      </c>
      <c r="E57" s="46">
        <v>7497</v>
      </c>
      <c r="F57" s="46">
        <v>0</v>
      </c>
      <c r="G57" s="46">
        <v>22450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29947</v>
      </c>
      <c r="O57" s="47">
        <f t="shared" si="9"/>
        <v>4.2520232855317337</v>
      </c>
      <c r="P57" s="9"/>
    </row>
    <row r="58" spans="1:119">
      <c r="A58" s="12"/>
      <c r="B58" s="25">
        <v>368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3393342</v>
      </c>
      <c r="L58" s="46">
        <v>0</v>
      </c>
      <c r="M58" s="46">
        <v>0</v>
      </c>
      <c r="N58" s="46">
        <f t="shared" si="13"/>
        <v>3393342</v>
      </c>
      <c r="O58" s="47">
        <f t="shared" si="9"/>
        <v>481.80349282976005</v>
      </c>
      <c r="P58" s="9"/>
    </row>
    <row r="59" spans="1:119">
      <c r="A59" s="12"/>
      <c r="B59" s="25">
        <v>369.9</v>
      </c>
      <c r="C59" s="20" t="s">
        <v>52</v>
      </c>
      <c r="D59" s="46">
        <v>54907</v>
      </c>
      <c r="E59" s="46">
        <v>14938</v>
      </c>
      <c r="F59" s="46">
        <v>0</v>
      </c>
      <c r="G59" s="46">
        <v>46094</v>
      </c>
      <c r="H59" s="46">
        <v>0</v>
      </c>
      <c r="I59" s="46">
        <v>22519</v>
      </c>
      <c r="J59" s="46">
        <v>0</v>
      </c>
      <c r="K59" s="46">
        <v>22786</v>
      </c>
      <c r="L59" s="46">
        <v>4275</v>
      </c>
      <c r="M59" s="46">
        <v>0</v>
      </c>
      <c r="N59" s="46">
        <f t="shared" si="13"/>
        <v>165519</v>
      </c>
      <c r="O59" s="47">
        <f t="shared" si="9"/>
        <v>23.50120687207156</v>
      </c>
      <c r="P59" s="9"/>
    </row>
    <row r="60" spans="1:119" ht="15.75">
      <c r="A60" s="29" t="s">
        <v>36</v>
      </c>
      <c r="B60" s="30"/>
      <c r="C60" s="31"/>
      <c r="D60" s="32">
        <f t="shared" ref="D60:M60" si="14">SUM(D61:D63)</f>
        <v>1291887</v>
      </c>
      <c r="E60" s="32">
        <f t="shared" si="14"/>
        <v>5900</v>
      </c>
      <c r="F60" s="32">
        <f t="shared" si="14"/>
        <v>748160</v>
      </c>
      <c r="G60" s="32">
        <f t="shared" si="14"/>
        <v>35827293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37873240</v>
      </c>
      <c r="O60" s="45">
        <f t="shared" si="9"/>
        <v>5377.4300724123241</v>
      </c>
      <c r="P60" s="9"/>
    </row>
    <row r="61" spans="1:119">
      <c r="A61" s="12"/>
      <c r="B61" s="25">
        <v>381</v>
      </c>
      <c r="C61" s="20" t="s">
        <v>53</v>
      </c>
      <c r="D61" s="46">
        <v>0</v>
      </c>
      <c r="E61" s="46">
        <v>5900</v>
      </c>
      <c r="F61" s="46">
        <v>748160</v>
      </c>
      <c r="G61" s="46">
        <v>1197293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1951353</v>
      </c>
      <c r="O61" s="47">
        <f t="shared" si="9"/>
        <v>277.06275734772112</v>
      </c>
      <c r="P61" s="9"/>
    </row>
    <row r="62" spans="1:119">
      <c r="A62" s="12"/>
      <c r="B62" s="25">
        <v>382</v>
      </c>
      <c r="C62" s="20" t="s">
        <v>104</v>
      </c>
      <c r="D62" s="46">
        <v>1291887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1291887</v>
      </c>
      <c r="O62" s="47">
        <f t="shared" si="9"/>
        <v>183.42851057787874</v>
      </c>
      <c r="P62" s="9"/>
    </row>
    <row r="63" spans="1:119" ht="15.75" thickBot="1">
      <c r="A63" s="12"/>
      <c r="B63" s="25">
        <v>384</v>
      </c>
      <c r="C63" s="20" t="s">
        <v>123</v>
      </c>
      <c r="D63" s="46">
        <v>0</v>
      </c>
      <c r="E63" s="46">
        <v>0</v>
      </c>
      <c r="F63" s="46">
        <v>0</v>
      </c>
      <c r="G63" s="46">
        <v>34630000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34630000</v>
      </c>
      <c r="O63" s="47">
        <f t="shared" si="9"/>
        <v>4916.9388044867246</v>
      </c>
      <c r="P63" s="9"/>
    </row>
    <row r="64" spans="1:119" ht="16.5" thickBot="1">
      <c r="A64" s="14" t="s">
        <v>42</v>
      </c>
      <c r="B64" s="23"/>
      <c r="C64" s="22"/>
      <c r="D64" s="15">
        <f t="shared" ref="D64:M64" si="15">SUM(D5,D13,D21,D35,D45,D49,D60)</f>
        <v>17102439</v>
      </c>
      <c r="E64" s="15">
        <f t="shared" si="15"/>
        <v>3693396</v>
      </c>
      <c r="F64" s="15">
        <f t="shared" si="15"/>
        <v>3884508</v>
      </c>
      <c r="G64" s="15">
        <f t="shared" si="15"/>
        <v>50343595</v>
      </c>
      <c r="H64" s="15">
        <f t="shared" si="15"/>
        <v>0</v>
      </c>
      <c r="I64" s="15">
        <f t="shared" si="15"/>
        <v>10434254</v>
      </c>
      <c r="J64" s="15">
        <f t="shared" si="15"/>
        <v>0</v>
      </c>
      <c r="K64" s="15">
        <f t="shared" si="15"/>
        <v>4625469</v>
      </c>
      <c r="L64" s="15">
        <f t="shared" si="15"/>
        <v>4275</v>
      </c>
      <c r="M64" s="15">
        <f t="shared" si="15"/>
        <v>0</v>
      </c>
      <c r="N64" s="15">
        <f>SUM(D64:M64)</f>
        <v>90087936</v>
      </c>
      <c r="O64" s="38">
        <f t="shared" si="9"/>
        <v>12791.131052108476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133</v>
      </c>
      <c r="M66" s="48"/>
      <c r="N66" s="48"/>
      <c r="O66" s="43">
        <v>7043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12449644</v>
      </c>
      <c r="E5" s="27">
        <f t="shared" si="0"/>
        <v>1943016</v>
      </c>
      <c r="F5" s="27">
        <f t="shared" si="0"/>
        <v>3088104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17480764</v>
      </c>
      <c r="O5" s="33">
        <f t="shared" ref="O5:O36" si="1">(N5/O$64)</f>
        <v>2500.8246065808298</v>
      </c>
      <c r="P5" s="6"/>
    </row>
    <row r="6" spans="1:133">
      <c r="A6" s="12"/>
      <c r="B6" s="25">
        <v>311</v>
      </c>
      <c r="C6" s="20" t="s">
        <v>3</v>
      </c>
      <c r="D6" s="46">
        <v>11730692</v>
      </c>
      <c r="E6" s="46">
        <v>0</v>
      </c>
      <c r="F6" s="46">
        <v>3088104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14818796</v>
      </c>
      <c r="O6" s="47">
        <f t="shared" si="1"/>
        <v>2119.999427753934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742198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742198</v>
      </c>
      <c r="O7" s="47">
        <f t="shared" si="1"/>
        <v>106.17997138769671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194632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194632</v>
      </c>
      <c r="O8" s="47">
        <f t="shared" si="1"/>
        <v>27.844349070100144</v>
      </c>
      <c r="P8" s="9"/>
    </row>
    <row r="9" spans="1:133">
      <c r="A9" s="12"/>
      <c r="B9" s="25">
        <v>312.42</v>
      </c>
      <c r="C9" s="20" t="s">
        <v>83</v>
      </c>
      <c r="D9" s="46">
        <v>0</v>
      </c>
      <c r="E9" s="46">
        <v>140898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140898</v>
      </c>
      <c r="O9" s="47">
        <f t="shared" si="1"/>
        <v>20.157081545064379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865288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865288</v>
      </c>
      <c r="O10" s="47">
        <f t="shared" si="1"/>
        <v>123.78941344778255</v>
      </c>
      <c r="P10" s="9"/>
    </row>
    <row r="11" spans="1:133">
      <c r="A11" s="12"/>
      <c r="B11" s="25">
        <v>315</v>
      </c>
      <c r="C11" s="20" t="s">
        <v>85</v>
      </c>
      <c r="D11" s="46">
        <v>590797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590797</v>
      </c>
      <c r="O11" s="47">
        <f t="shared" si="1"/>
        <v>84.5203147353362</v>
      </c>
      <c r="P11" s="9"/>
    </row>
    <row r="12" spans="1:133">
      <c r="A12" s="12"/>
      <c r="B12" s="25">
        <v>316</v>
      </c>
      <c r="C12" s="20" t="s">
        <v>86</v>
      </c>
      <c r="D12" s="46">
        <v>128155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128155</v>
      </c>
      <c r="O12" s="47">
        <f t="shared" si="1"/>
        <v>18.334048640915594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961515</v>
      </c>
      <c r="E13" s="32">
        <f t="shared" si="3"/>
        <v>69793</v>
      </c>
      <c r="F13" s="32">
        <f t="shared" si="3"/>
        <v>0</v>
      </c>
      <c r="G13" s="32">
        <f t="shared" si="3"/>
        <v>2402604</v>
      </c>
      <c r="H13" s="32">
        <f t="shared" si="3"/>
        <v>0</v>
      </c>
      <c r="I13" s="32">
        <f t="shared" si="3"/>
        <v>1255953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4689865</v>
      </c>
      <c r="O13" s="45">
        <f t="shared" si="1"/>
        <v>670.93919885550793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1226046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1226046</v>
      </c>
      <c r="O14" s="47">
        <f t="shared" si="1"/>
        <v>175.4</v>
      </c>
      <c r="P14" s="9"/>
    </row>
    <row r="15" spans="1:133">
      <c r="A15" s="12"/>
      <c r="B15" s="25">
        <v>323.10000000000002</v>
      </c>
      <c r="C15" s="20" t="s">
        <v>16</v>
      </c>
      <c r="D15" s="46">
        <v>815087</v>
      </c>
      <c r="E15" s="46">
        <v>0</v>
      </c>
      <c r="F15" s="46">
        <v>0</v>
      </c>
      <c r="G15" s="46">
        <v>300000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1115087</v>
      </c>
      <c r="O15" s="47">
        <f t="shared" si="1"/>
        <v>159.52603719599429</v>
      </c>
      <c r="P15" s="9"/>
    </row>
    <row r="16" spans="1:133">
      <c r="A16" s="12"/>
      <c r="B16" s="25">
        <v>323.39999999999998</v>
      </c>
      <c r="C16" s="20" t="s">
        <v>17</v>
      </c>
      <c r="D16" s="46">
        <v>58891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58891</v>
      </c>
      <c r="O16" s="47">
        <f t="shared" si="1"/>
        <v>8.4250357653791124</v>
      </c>
      <c r="P16" s="9"/>
    </row>
    <row r="17" spans="1:16">
      <c r="A17" s="12"/>
      <c r="B17" s="25">
        <v>323.7</v>
      </c>
      <c r="C17" s="20" t="s">
        <v>18</v>
      </c>
      <c r="D17" s="46">
        <v>15723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15723</v>
      </c>
      <c r="O17" s="47">
        <f t="shared" si="1"/>
        <v>2.2493562231759658</v>
      </c>
      <c r="P17" s="9"/>
    </row>
    <row r="18" spans="1:16">
      <c r="A18" s="12"/>
      <c r="B18" s="25">
        <v>324.20999999999998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21054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21054</v>
      </c>
      <c r="O18" s="47">
        <f t="shared" si="1"/>
        <v>3.0120171673819742</v>
      </c>
      <c r="P18" s="9"/>
    </row>
    <row r="19" spans="1:16">
      <c r="A19" s="12"/>
      <c r="B19" s="25">
        <v>325.10000000000002</v>
      </c>
      <c r="C19" s="20" t="s">
        <v>119</v>
      </c>
      <c r="D19" s="46">
        <v>0</v>
      </c>
      <c r="E19" s="46">
        <v>69793</v>
      </c>
      <c r="F19" s="46">
        <v>0</v>
      </c>
      <c r="G19" s="46">
        <v>2102604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2172397</v>
      </c>
      <c r="O19" s="47">
        <f t="shared" si="1"/>
        <v>310.78640915593706</v>
      </c>
      <c r="P19" s="9"/>
    </row>
    <row r="20" spans="1:16">
      <c r="A20" s="12"/>
      <c r="B20" s="25">
        <v>329</v>
      </c>
      <c r="C20" s="20" t="s">
        <v>19</v>
      </c>
      <c r="D20" s="46">
        <v>71814</v>
      </c>
      <c r="E20" s="46">
        <v>0</v>
      </c>
      <c r="F20" s="46">
        <v>0</v>
      </c>
      <c r="G20" s="46">
        <v>0</v>
      </c>
      <c r="H20" s="46">
        <v>0</v>
      </c>
      <c r="I20" s="46">
        <v>8853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80667</v>
      </c>
      <c r="O20" s="47">
        <f t="shared" si="1"/>
        <v>11.540343347639485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SUM(D22:D30)</f>
        <v>828519</v>
      </c>
      <c r="E21" s="32">
        <f t="shared" si="5"/>
        <v>130276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958795</v>
      </c>
      <c r="O21" s="45">
        <f t="shared" si="1"/>
        <v>137.16666666666666</v>
      </c>
      <c r="P21" s="10"/>
    </row>
    <row r="22" spans="1:16">
      <c r="A22" s="12"/>
      <c r="B22" s="25">
        <v>334.5</v>
      </c>
      <c r="C22" s="20" t="s">
        <v>126</v>
      </c>
      <c r="D22" s="46">
        <v>3225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3225</v>
      </c>
      <c r="O22" s="47">
        <f t="shared" si="1"/>
        <v>0.46137339055793991</v>
      </c>
      <c r="P22" s="9"/>
    </row>
    <row r="23" spans="1:16">
      <c r="A23" s="12"/>
      <c r="B23" s="25">
        <v>335.12</v>
      </c>
      <c r="C23" s="20" t="s">
        <v>120</v>
      </c>
      <c r="D23" s="46">
        <v>156842</v>
      </c>
      <c r="E23" s="46">
        <v>48355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205197</v>
      </c>
      <c r="O23" s="47">
        <f t="shared" si="1"/>
        <v>29.355793991416309</v>
      </c>
      <c r="P23" s="9"/>
    </row>
    <row r="24" spans="1:16">
      <c r="A24" s="12"/>
      <c r="B24" s="25">
        <v>335.14</v>
      </c>
      <c r="C24" s="20" t="s">
        <v>90</v>
      </c>
      <c r="D24" s="46">
        <v>383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</v>
      </c>
      <c r="O24" s="47">
        <f t="shared" si="1"/>
        <v>5.4792560801144495E-2</v>
      </c>
      <c r="P24" s="9"/>
    </row>
    <row r="25" spans="1:16">
      <c r="A25" s="12"/>
      <c r="B25" s="25">
        <v>335.15</v>
      </c>
      <c r="C25" s="20" t="s">
        <v>91</v>
      </c>
      <c r="D25" s="46">
        <v>8861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8861</v>
      </c>
      <c r="O25" s="47">
        <f t="shared" si="1"/>
        <v>1.2676680972818313</v>
      </c>
      <c r="P25" s="9"/>
    </row>
    <row r="26" spans="1:16">
      <c r="A26" s="12"/>
      <c r="B26" s="25">
        <v>335.18</v>
      </c>
      <c r="C26" s="20" t="s">
        <v>93</v>
      </c>
      <c r="D26" s="46">
        <v>611602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611602</v>
      </c>
      <c r="O26" s="47">
        <f t="shared" si="1"/>
        <v>87.496709585121607</v>
      </c>
      <c r="P26" s="9"/>
    </row>
    <row r="27" spans="1:16">
      <c r="A27" s="12"/>
      <c r="B27" s="25">
        <v>335.21</v>
      </c>
      <c r="C27" s="20" t="s">
        <v>27</v>
      </c>
      <c r="D27" s="46">
        <v>19423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19423</v>
      </c>
      <c r="O27" s="47">
        <f t="shared" si="1"/>
        <v>2.7786838340486408</v>
      </c>
      <c r="P27" s="9"/>
    </row>
    <row r="28" spans="1:16">
      <c r="A28" s="12"/>
      <c r="B28" s="25">
        <v>335.49</v>
      </c>
      <c r="C28" s="20" t="s">
        <v>94</v>
      </c>
      <c r="D28" s="46">
        <v>0</v>
      </c>
      <c r="E28" s="46">
        <v>5428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5428</v>
      </c>
      <c r="O28" s="47">
        <f t="shared" si="1"/>
        <v>0.77653791130185978</v>
      </c>
      <c r="P28" s="9"/>
    </row>
    <row r="29" spans="1:16">
      <c r="A29" s="12"/>
      <c r="B29" s="25">
        <v>337.2</v>
      </c>
      <c r="C29" s="20" t="s">
        <v>28</v>
      </c>
      <c r="D29" s="46">
        <v>28183</v>
      </c>
      <c r="E29" s="46">
        <v>42954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71137</v>
      </c>
      <c r="O29" s="47">
        <f t="shared" si="1"/>
        <v>10.176967095851216</v>
      </c>
      <c r="P29" s="9"/>
    </row>
    <row r="30" spans="1:16">
      <c r="A30" s="12"/>
      <c r="B30" s="25">
        <v>338</v>
      </c>
      <c r="C30" s="20" t="s">
        <v>29</v>
      </c>
      <c r="D30" s="46">
        <v>0</v>
      </c>
      <c r="E30" s="46">
        <v>33539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33539</v>
      </c>
      <c r="O30" s="47">
        <f t="shared" si="1"/>
        <v>4.7981402002861229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SUM(D32:D41)</f>
        <v>330263</v>
      </c>
      <c r="E31" s="32">
        <f t="shared" si="7"/>
        <v>684639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8148386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9163288</v>
      </c>
      <c r="O31" s="45">
        <f t="shared" si="1"/>
        <v>1310.9138769670958</v>
      </c>
      <c r="P31" s="10"/>
    </row>
    <row r="32" spans="1:16">
      <c r="A32" s="12"/>
      <c r="B32" s="25">
        <v>341.1</v>
      </c>
      <c r="C32" s="20" t="s">
        <v>129</v>
      </c>
      <c r="D32" s="46">
        <v>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88</v>
      </c>
      <c r="O32" s="47">
        <f t="shared" si="1"/>
        <v>1.2589413447782546E-2</v>
      </c>
      <c r="P32" s="9"/>
    </row>
    <row r="33" spans="1:16">
      <c r="A33" s="12"/>
      <c r="B33" s="25">
        <v>341.3</v>
      </c>
      <c r="C33" s="20" t="s">
        <v>96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446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446</v>
      </c>
      <c r="O33" s="47">
        <f t="shared" si="1"/>
        <v>6.3805436337625185E-2</v>
      </c>
      <c r="P33" s="9"/>
    </row>
    <row r="34" spans="1:16">
      <c r="A34" s="12"/>
      <c r="B34" s="25">
        <v>341.9</v>
      </c>
      <c r="C34" s="20" t="s">
        <v>97</v>
      </c>
      <c r="D34" s="46">
        <v>19984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19984</v>
      </c>
      <c r="O34" s="47">
        <f t="shared" si="1"/>
        <v>2.8589413447782546</v>
      </c>
      <c r="P34" s="9"/>
    </row>
    <row r="35" spans="1:16">
      <c r="A35" s="12"/>
      <c r="B35" s="25">
        <v>342.5</v>
      </c>
      <c r="C35" s="20" t="s">
        <v>38</v>
      </c>
      <c r="D35" s="46">
        <v>31872</v>
      </c>
      <c r="E35" s="46">
        <v>0</v>
      </c>
      <c r="F35" s="46">
        <v>0</v>
      </c>
      <c r="G35" s="46">
        <v>0</v>
      </c>
      <c r="H35" s="46">
        <v>0</v>
      </c>
      <c r="I35" s="46">
        <v>29495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61367</v>
      </c>
      <c r="O35" s="47">
        <f t="shared" si="1"/>
        <v>8.7792560801144486</v>
      </c>
      <c r="P35" s="9"/>
    </row>
    <row r="36" spans="1:16">
      <c r="A36" s="12"/>
      <c r="B36" s="25">
        <v>342.6</v>
      </c>
      <c r="C36" s="20" t="s">
        <v>39</v>
      </c>
      <c r="D36" s="46">
        <v>264922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264922</v>
      </c>
      <c r="O36" s="47">
        <f t="shared" si="1"/>
        <v>37.900143061516452</v>
      </c>
      <c r="P36" s="9"/>
    </row>
    <row r="37" spans="1:16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8607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8607</v>
      </c>
      <c r="O37" s="47">
        <f t="shared" ref="O37:O62" si="9">(N37/O$64)</f>
        <v>1.2313304721030043</v>
      </c>
      <c r="P37" s="9"/>
    </row>
    <row r="38" spans="1:16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4219417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4219417</v>
      </c>
      <c r="O38" s="47">
        <f t="shared" si="9"/>
        <v>603.63619456366234</v>
      </c>
      <c r="P38" s="9"/>
    </row>
    <row r="39" spans="1:16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3890421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3890421</v>
      </c>
      <c r="O39" s="47">
        <f t="shared" si="9"/>
        <v>556.56952789699574</v>
      </c>
      <c r="P39" s="9"/>
    </row>
    <row r="40" spans="1:16">
      <c r="A40" s="12"/>
      <c r="B40" s="25">
        <v>343.9</v>
      </c>
      <c r="C40" s="20" t="s">
        <v>99</v>
      </c>
      <c r="D40" s="46">
        <v>0</v>
      </c>
      <c r="E40" s="46">
        <v>62000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62000</v>
      </c>
      <c r="O40" s="47">
        <f t="shared" si="9"/>
        <v>8.8698140200286115</v>
      </c>
      <c r="P40" s="9"/>
    </row>
    <row r="41" spans="1:16">
      <c r="A41" s="12"/>
      <c r="B41" s="25">
        <v>347.5</v>
      </c>
      <c r="C41" s="20" t="s">
        <v>100</v>
      </c>
      <c r="D41" s="46">
        <v>13397</v>
      </c>
      <c r="E41" s="46">
        <v>622639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636036</v>
      </c>
      <c r="O41" s="47">
        <f t="shared" si="9"/>
        <v>90.992274678111585</v>
      </c>
      <c r="P41" s="9"/>
    </row>
    <row r="42" spans="1:16" ht="15.75">
      <c r="A42" s="29" t="s">
        <v>35</v>
      </c>
      <c r="B42" s="30"/>
      <c r="C42" s="31"/>
      <c r="D42" s="32">
        <f t="shared" ref="D42:M42" si="10">SUM(D43:D45)</f>
        <v>21152</v>
      </c>
      <c r="E42" s="32">
        <f t="shared" si="10"/>
        <v>359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21511</v>
      </c>
      <c r="O42" s="45">
        <f t="shared" si="9"/>
        <v>3.0773962804005723</v>
      </c>
      <c r="P42" s="10"/>
    </row>
    <row r="43" spans="1:16">
      <c r="A43" s="13"/>
      <c r="B43" s="39">
        <v>351.1</v>
      </c>
      <c r="C43" s="21" t="s">
        <v>78</v>
      </c>
      <c r="D43" s="46">
        <v>3577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3577</v>
      </c>
      <c r="O43" s="47">
        <f t="shared" si="9"/>
        <v>0.51173104434907013</v>
      </c>
      <c r="P43" s="9"/>
    </row>
    <row r="44" spans="1:16">
      <c r="A44" s="13"/>
      <c r="B44" s="39">
        <v>351.3</v>
      </c>
      <c r="C44" s="21" t="s">
        <v>44</v>
      </c>
      <c r="D44" s="46">
        <v>0</v>
      </c>
      <c r="E44" s="46">
        <v>359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359</v>
      </c>
      <c r="O44" s="47">
        <f t="shared" si="9"/>
        <v>5.1359084406294706E-2</v>
      </c>
      <c r="P44" s="9"/>
    </row>
    <row r="45" spans="1:16">
      <c r="A45" s="13"/>
      <c r="B45" s="39">
        <v>354</v>
      </c>
      <c r="C45" s="21" t="s">
        <v>45</v>
      </c>
      <c r="D45" s="46">
        <v>17575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17575</v>
      </c>
      <c r="O45" s="47">
        <f t="shared" si="9"/>
        <v>2.5143061516452074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SUM(D47:D57)</f>
        <v>265454</v>
      </c>
      <c r="E46" s="32">
        <f t="shared" si="12"/>
        <v>289598</v>
      </c>
      <c r="F46" s="32">
        <f t="shared" si="12"/>
        <v>6645</v>
      </c>
      <c r="G46" s="32">
        <f t="shared" si="12"/>
        <v>321582</v>
      </c>
      <c r="H46" s="32">
        <f t="shared" si="12"/>
        <v>0</v>
      </c>
      <c r="I46" s="32">
        <f t="shared" si="12"/>
        <v>161532</v>
      </c>
      <c r="J46" s="32">
        <f t="shared" si="12"/>
        <v>0</v>
      </c>
      <c r="K46" s="32">
        <f t="shared" si="12"/>
        <v>6223375</v>
      </c>
      <c r="L46" s="32">
        <f t="shared" si="12"/>
        <v>3850</v>
      </c>
      <c r="M46" s="32">
        <f t="shared" si="12"/>
        <v>0</v>
      </c>
      <c r="N46" s="32">
        <f t="shared" si="11"/>
        <v>7272036</v>
      </c>
      <c r="O46" s="45">
        <f t="shared" si="9"/>
        <v>1040.3484978540773</v>
      </c>
      <c r="P46" s="10"/>
    </row>
    <row r="47" spans="1:16">
      <c r="A47" s="12"/>
      <c r="B47" s="25">
        <v>361.1</v>
      </c>
      <c r="C47" s="20" t="s">
        <v>47</v>
      </c>
      <c r="D47" s="46">
        <v>150302</v>
      </c>
      <c r="E47" s="46">
        <v>69606</v>
      </c>
      <c r="F47" s="46">
        <v>18077</v>
      </c>
      <c r="G47" s="46">
        <v>169024</v>
      </c>
      <c r="H47" s="46">
        <v>0</v>
      </c>
      <c r="I47" s="46">
        <v>236647</v>
      </c>
      <c r="J47" s="46">
        <v>0</v>
      </c>
      <c r="K47" s="46">
        <v>321038</v>
      </c>
      <c r="L47" s="46">
        <v>0</v>
      </c>
      <c r="M47" s="46">
        <v>0</v>
      </c>
      <c r="N47" s="46">
        <f t="shared" si="11"/>
        <v>964694</v>
      </c>
      <c r="O47" s="47">
        <f t="shared" si="9"/>
        <v>138.01058655221746</v>
      </c>
      <c r="P47" s="9"/>
    </row>
    <row r="48" spans="1:16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601664</v>
      </c>
      <c r="L48" s="46">
        <v>0</v>
      </c>
      <c r="M48" s="46">
        <v>0</v>
      </c>
      <c r="N48" s="46">
        <f t="shared" ref="N48:N57" si="13">SUM(D48:M48)</f>
        <v>601664</v>
      </c>
      <c r="O48" s="47">
        <f t="shared" si="9"/>
        <v>86.074964234620893</v>
      </c>
      <c r="P48" s="9"/>
    </row>
    <row r="49" spans="1:119">
      <c r="A49" s="12"/>
      <c r="B49" s="25">
        <v>361.3</v>
      </c>
      <c r="C49" s="20" t="s">
        <v>48</v>
      </c>
      <c r="D49" s="46">
        <v>-43093</v>
      </c>
      <c r="E49" s="46">
        <v>-22900</v>
      </c>
      <c r="F49" s="46">
        <v>-8174</v>
      </c>
      <c r="G49" s="46">
        <v>-45705</v>
      </c>
      <c r="H49" s="46">
        <v>0</v>
      </c>
      <c r="I49" s="46">
        <v>-68819</v>
      </c>
      <c r="J49" s="46">
        <v>0</v>
      </c>
      <c r="K49" s="46">
        <v>1893535</v>
      </c>
      <c r="L49" s="46">
        <v>0</v>
      </c>
      <c r="M49" s="46">
        <v>0</v>
      </c>
      <c r="N49" s="46">
        <f t="shared" si="13"/>
        <v>1704844</v>
      </c>
      <c r="O49" s="47">
        <f t="shared" si="9"/>
        <v>243.89756795422031</v>
      </c>
      <c r="P49" s="9"/>
    </row>
    <row r="50" spans="1:119">
      <c r="A50" s="12"/>
      <c r="B50" s="25">
        <v>361.4</v>
      </c>
      <c r="C50" s="20" t="s">
        <v>102</v>
      </c>
      <c r="D50" s="46">
        <v>-17801</v>
      </c>
      <c r="E50" s="46">
        <v>-7976</v>
      </c>
      <c r="F50" s="46">
        <v>-3258</v>
      </c>
      <c r="G50" s="46">
        <v>-13662</v>
      </c>
      <c r="H50" s="46">
        <v>0</v>
      </c>
      <c r="I50" s="46">
        <v>-21701</v>
      </c>
      <c r="J50" s="46">
        <v>0</v>
      </c>
      <c r="K50" s="46">
        <v>120810</v>
      </c>
      <c r="L50" s="46">
        <v>0</v>
      </c>
      <c r="M50" s="46">
        <v>0</v>
      </c>
      <c r="N50" s="46">
        <f t="shared" si="13"/>
        <v>56412</v>
      </c>
      <c r="O50" s="47">
        <f t="shared" si="9"/>
        <v>8.0703862660944203</v>
      </c>
      <c r="P50" s="9"/>
    </row>
    <row r="51" spans="1:119">
      <c r="A51" s="12"/>
      <c r="B51" s="25">
        <v>362</v>
      </c>
      <c r="C51" s="20" t="s">
        <v>79</v>
      </c>
      <c r="D51" s="46">
        <v>17197</v>
      </c>
      <c r="E51" s="46">
        <v>1533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18730</v>
      </c>
      <c r="O51" s="47">
        <f t="shared" si="9"/>
        <v>2.6795422031473533</v>
      </c>
      <c r="P51" s="9"/>
    </row>
    <row r="52" spans="1:119">
      <c r="A52" s="12"/>
      <c r="B52" s="25">
        <v>364</v>
      </c>
      <c r="C52" s="20" t="s">
        <v>103</v>
      </c>
      <c r="D52" s="46">
        <v>58362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58362</v>
      </c>
      <c r="O52" s="47">
        <f t="shared" si="9"/>
        <v>8.349356223175965</v>
      </c>
      <c r="P52" s="9"/>
    </row>
    <row r="53" spans="1:119">
      <c r="A53" s="12"/>
      <c r="B53" s="25">
        <v>365</v>
      </c>
      <c r="C53" s="20" t="s">
        <v>122</v>
      </c>
      <c r="D53" s="46">
        <v>2563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2563</v>
      </c>
      <c r="O53" s="47">
        <f t="shared" si="9"/>
        <v>0.36666666666666664</v>
      </c>
      <c r="P53" s="9"/>
    </row>
    <row r="54" spans="1:119">
      <c r="A54" s="12"/>
      <c r="B54" s="25">
        <v>366</v>
      </c>
      <c r="C54" s="20" t="s">
        <v>50</v>
      </c>
      <c r="D54" s="46">
        <v>0</v>
      </c>
      <c r="E54" s="46">
        <v>242198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242198</v>
      </c>
      <c r="O54" s="47">
        <f t="shared" si="9"/>
        <v>34.64921316165951</v>
      </c>
      <c r="P54" s="9"/>
    </row>
    <row r="55" spans="1:119">
      <c r="A55" s="12"/>
      <c r="B55" s="25">
        <v>368</v>
      </c>
      <c r="C55" s="20" t="s">
        <v>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3283591</v>
      </c>
      <c r="L55" s="46">
        <v>0</v>
      </c>
      <c r="M55" s="46">
        <v>0</v>
      </c>
      <c r="N55" s="46">
        <f t="shared" si="13"/>
        <v>3283591</v>
      </c>
      <c r="O55" s="47">
        <f t="shared" si="9"/>
        <v>469.7555078683834</v>
      </c>
      <c r="P55" s="9"/>
    </row>
    <row r="56" spans="1:119">
      <c r="A56" s="12"/>
      <c r="B56" s="25">
        <v>369.3</v>
      </c>
      <c r="C56" s="20" t="s">
        <v>73</v>
      </c>
      <c r="D56" s="46">
        <v>30000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30000</v>
      </c>
      <c r="O56" s="47">
        <f t="shared" si="9"/>
        <v>4.2918454935622314</v>
      </c>
      <c r="P56" s="9"/>
    </row>
    <row r="57" spans="1:119">
      <c r="A57" s="12"/>
      <c r="B57" s="25">
        <v>369.9</v>
      </c>
      <c r="C57" s="20" t="s">
        <v>52</v>
      </c>
      <c r="D57" s="46">
        <v>67924</v>
      </c>
      <c r="E57" s="46">
        <v>7137</v>
      </c>
      <c r="F57" s="46">
        <v>0</v>
      </c>
      <c r="G57" s="46">
        <v>211925</v>
      </c>
      <c r="H57" s="46">
        <v>0</v>
      </c>
      <c r="I57" s="46">
        <v>15405</v>
      </c>
      <c r="J57" s="46">
        <v>0</v>
      </c>
      <c r="K57" s="46">
        <v>2737</v>
      </c>
      <c r="L57" s="46">
        <v>3850</v>
      </c>
      <c r="M57" s="46">
        <v>0</v>
      </c>
      <c r="N57" s="46">
        <f t="shared" si="13"/>
        <v>308978</v>
      </c>
      <c r="O57" s="47">
        <f t="shared" si="9"/>
        <v>44.202861230329042</v>
      </c>
      <c r="P57" s="9"/>
    </row>
    <row r="58" spans="1:119" ht="15.75">
      <c r="A58" s="29" t="s">
        <v>36</v>
      </c>
      <c r="B58" s="30"/>
      <c r="C58" s="31"/>
      <c r="D58" s="32">
        <f t="shared" ref="D58:M58" si="14">SUM(D59:D61)</f>
        <v>1600014</v>
      </c>
      <c r="E58" s="32">
        <f t="shared" si="14"/>
        <v>103520</v>
      </c>
      <c r="F58" s="32">
        <f t="shared" si="14"/>
        <v>188681</v>
      </c>
      <c r="G58" s="32">
        <f t="shared" si="14"/>
        <v>8011340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9903555</v>
      </c>
      <c r="O58" s="45">
        <f t="shared" si="9"/>
        <v>1416.8175965665237</v>
      </c>
      <c r="P58" s="9"/>
    </row>
    <row r="59" spans="1:119">
      <c r="A59" s="12"/>
      <c r="B59" s="25">
        <v>381</v>
      </c>
      <c r="C59" s="20" t="s">
        <v>53</v>
      </c>
      <c r="D59" s="46">
        <v>300000</v>
      </c>
      <c r="E59" s="46">
        <v>103520</v>
      </c>
      <c r="F59" s="46">
        <v>188681</v>
      </c>
      <c r="G59" s="46">
        <v>2118749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2710950</v>
      </c>
      <c r="O59" s="47">
        <f t="shared" si="9"/>
        <v>387.83261802575106</v>
      </c>
      <c r="P59" s="9"/>
    </row>
    <row r="60" spans="1:119">
      <c r="A60" s="12"/>
      <c r="B60" s="25">
        <v>382</v>
      </c>
      <c r="C60" s="20" t="s">
        <v>104</v>
      </c>
      <c r="D60" s="46">
        <v>1300014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1300014</v>
      </c>
      <c r="O60" s="47">
        <f t="shared" si="9"/>
        <v>185.98197424892703</v>
      </c>
      <c r="P60" s="9"/>
    </row>
    <row r="61" spans="1:119" ht="15.75" thickBot="1">
      <c r="A61" s="12"/>
      <c r="B61" s="25">
        <v>384</v>
      </c>
      <c r="C61" s="20" t="s">
        <v>123</v>
      </c>
      <c r="D61" s="46">
        <v>0</v>
      </c>
      <c r="E61" s="46">
        <v>0</v>
      </c>
      <c r="F61" s="46">
        <v>0</v>
      </c>
      <c r="G61" s="46">
        <v>5892591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5892591</v>
      </c>
      <c r="O61" s="47">
        <f t="shared" si="9"/>
        <v>843.00300429184551</v>
      </c>
      <c r="P61" s="9"/>
    </row>
    <row r="62" spans="1:119" ht="16.5" thickBot="1">
      <c r="A62" s="14" t="s">
        <v>42</v>
      </c>
      <c r="B62" s="23"/>
      <c r="C62" s="22"/>
      <c r="D62" s="15">
        <f t="shared" ref="D62:M62" si="15">SUM(D5,D13,D21,D31,D42,D46,D58)</f>
        <v>16456561</v>
      </c>
      <c r="E62" s="15">
        <f t="shared" si="15"/>
        <v>3221201</v>
      </c>
      <c r="F62" s="15">
        <f t="shared" si="15"/>
        <v>3283430</v>
      </c>
      <c r="G62" s="15">
        <f t="shared" si="15"/>
        <v>10735526</v>
      </c>
      <c r="H62" s="15">
        <f t="shared" si="15"/>
        <v>0</v>
      </c>
      <c r="I62" s="15">
        <f t="shared" si="15"/>
        <v>9565871</v>
      </c>
      <c r="J62" s="15">
        <f t="shared" si="15"/>
        <v>0</v>
      </c>
      <c r="K62" s="15">
        <f t="shared" si="15"/>
        <v>6223375</v>
      </c>
      <c r="L62" s="15">
        <f t="shared" si="15"/>
        <v>3850</v>
      </c>
      <c r="M62" s="15">
        <f t="shared" si="15"/>
        <v>0</v>
      </c>
      <c r="N62" s="15">
        <f>SUM(D62:M62)</f>
        <v>49489814</v>
      </c>
      <c r="O62" s="38">
        <f t="shared" si="9"/>
        <v>7080.0878397711012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6990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11959135</v>
      </c>
      <c r="E5" s="27">
        <f t="shared" si="0"/>
        <v>1848937</v>
      </c>
      <c r="F5" s="27">
        <f t="shared" si="0"/>
        <v>3120488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16928560</v>
      </c>
      <c r="O5" s="33">
        <f t="shared" ref="O5:O36" si="1">(N5/O$65)</f>
        <v>2441.384482261321</v>
      </c>
      <c r="P5" s="6"/>
    </row>
    <row r="6" spans="1:133">
      <c r="A6" s="12"/>
      <c r="B6" s="25">
        <v>311</v>
      </c>
      <c r="C6" s="20" t="s">
        <v>3</v>
      </c>
      <c r="D6" s="46">
        <v>11181841</v>
      </c>
      <c r="E6" s="46">
        <v>0</v>
      </c>
      <c r="F6" s="46">
        <v>3120488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14302329</v>
      </c>
      <c r="O6" s="47">
        <f t="shared" si="1"/>
        <v>2062.6375829247186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760200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760200</v>
      </c>
      <c r="O7" s="47">
        <f t="shared" si="1"/>
        <v>109.63368906835881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177968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177968</v>
      </c>
      <c r="O8" s="47">
        <f t="shared" si="1"/>
        <v>25.665993654456301</v>
      </c>
      <c r="P8" s="9"/>
    </row>
    <row r="9" spans="1:133">
      <c r="A9" s="12"/>
      <c r="B9" s="25">
        <v>312.42</v>
      </c>
      <c r="C9" s="20" t="s">
        <v>83</v>
      </c>
      <c r="D9" s="46">
        <v>0</v>
      </c>
      <c r="E9" s="46">
        <v>147172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147172</v>
      </c>
      <c r="O9" s="47">
        <f t="shared" si="1"/>
        <v>21.224689933660226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763597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763597</v>
      </c>
      <c r="O10" s="47">
        <f t="shared" si="1"/>
        <v>110.12359388520335</v>
      </c>
      <c r="P10" s="9"/>
    </row>
    <row r="11" spans="1:133">
      <c r="A11" s="12"/>
      <c r="B11" s="25">
        <v>315</v>
      </c>
      <c r="C11" s="20" t="s">
        <v>85</v>
      </c>
      <c r="D11" s="46">
        <v>619668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619668</v>
      </c>
      <c r="O11" s="47">
        <f t="shared" si="1"/>
        <v>89.366599365445637</v>
      </c>
      <c r="P11" s="9"/>
    </row>
    <row r="12" spans="1:133">
      <c r="A12" s="12"/>
      <c r="B12" s="25">
        <v>316</v>
      </c>
      <c r="C12" s="20" t="s">
        <v>86</v>
      </c>
      <c r="D12" s="46">
        <v>157626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157626</v>
      </c>
      <c r="O12" s="47">
        <f t="shared" si="1"/>
        <v>22.732333429477936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1014080</v>
      </c>
      <c r="E13" s="32">
        <f t="shared" si="3"/>
        <v>164287</v>
      </c>
      <c r="F13" s="32">
        <f t="shared" si="3"/>
        <v>0</v>
      </c>
      <c r="G13" s="32">
        <f t="shared" si="3"/>
        <v>924329</v>
      </c>
      <c r="H13" s="32">
        <f t="shared" si="3"/>
        <v>0</v>
      </c>
      <c r="I13" s="32">
        <f t="shared" si="3"/>
        <v>1103051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3205747</v>
      </c>
      <c r="O13" s="45">
        <f t="shared" si="1"/>
        <v>462.32290164407266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1091472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1091472</v>
      </c>
      <c r="O14" s="47">
        <f t="shared" si="1"/>
        <v>157.40871070089415</v>
      </c>
      <c r="P14" s="9"/>
    </row>
    <row r="15" spans="1:133">
      <c r="A15" s="12"/>
      <c r="B15" s="25">
        <v>323.10000000000002</v>
      </c>
      <c r="C15" s="20" t="s">
        <v>16</v>
      </c>
      <c r="D15" s="46">
        <v>900983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900983</v>
      </c>
      <c r="O15" s="47">
        <f t="shared" si="1"/>
        <v>129.93697721372945</v>
      </c>
      <c r="P15" s="9"/>
    </row>
    <row r="16" spans="1:133">
      <c r="A16" s="12"/>
      <c r="B16" s="25">
        <v>323.39999999999998</v>
      </c>
      <c r="C16" s="20" t="s">
        <v>17</v>
      </c>
      <c r="D16" s="46">
        <v>51819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51819</v>
      </c>
      <c r="O16" s="47">
        <f t="shared" si="1"/>
        <v>7.4731756561869052</v>
      </c>
      <c r="P16" s="9"/>
    </row>
    <row r="17" spans="1:16">
      <c r="A17" s="12"/>
      <c r="B17" s="25">
        <v>323.7</v>
      </c>
      <c r="C17" s="20" t="s">
        <v>18</v>
      </c>
      <c r="D17" s="46">
        <v>15354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15354</v>
      </c>
      <c r="O17" s="47">
        <f t="shared" si="1"/>
        <v>2.2143063167003172</v>
      </c>
      <c r="P17" s="9"/>
    </row>
    <row r="18" spans="1:16">
      <c r="A18" s="12"/>
      <c r="B18" s="25">
        <v>324.20999999999998</v>
      </c>
      <c r="C18" s="20" t="s">
        <v>118</v>
      </c>
      <c r="D18" s="46">
        <v>0</v>
      </c>
      <c r="E18" s="46">
        <v>24948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24948</v>
      </c>
      <c r="O18" s="47">
        <f t="shared" si="1"/>
        <v>3.5979232766080185</v>
      </c>
      <c r="P18" s="9"/>
    </row>
    <row r="19" spans="1:16">
      <c r="A19" s="12"/>
      <c r="B19" s="25">
        <v>325.10000000000002</v>
      </c>
      <c r="C19" s="20" t="s">
        <v>119</v>
      </c>
      <c r="D19" s="46">
        <v>0</v>
      </c>
      <c r="E19" s="46">
        <v>139339</v>
      </c>
      <c r="F19" s="46">
        <v>0</v>
      </c>
      <c r="G19" s="46">
        <v>924329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1063668</v>
      </c>
      <c r="O19" s="47">
        <f t="shared" si="1"/>
        <v>153.39890395154313</v>
      </c>
      <c r="P19" s="9"/>
    </row>
    <row r="20" spans="1:16">
      <c r="A20" s="12"/>
      <c r="B20" s="25">
        <v>329</v>
      </c>
      <c r="C20" s="20" t="s">
        <v>19</v>
      </c>
      <c r="D20" s="46">
        <v>45924</v>
      </c>
      <c r="E20" s="46">
        <v>0</v>
      </c>
      <c r="F20" s="46">
        <v>0</v>
      </c>
      <c r="G20" s="46">
        <v>0</v>
      </c>
      <c r="H20" s="46">
        <v>0</v>
      </c>
      <c r="I20" s="46">
        <v>11579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57503</v>
      </c>
      <c r="O20" s="47">
        <f t="shared" si="1"/>
        <v>8.2929045284107303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SUM(D22:D34)</f>
        <v>853735</v>
      </c>
      <c r="E21" s="32">
        <f t="shared" si="5"/>
        <v>91972</v>
      </c>
      <c r="F21" s="32">
        <f t="shared" si="5"/>
        <v>0</v>
      </c>
      <c r="G21" s="32">
        <f t="shared" si="5"/>
        <v>2790650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3736357</v>
      </c>
      <c r="O21" s="45">
        <f t="shared" si="1"/>
        <v>538.84583213152587</v>
      </c>
      <c r="P21" s="10"/>
    </row>
    <row r="22" spans="1:16">
      <c r="A22" s="12"/>
      <c r="B22" s="25">
        <v>331.5</v>
      </c>
      <c r="C22" s="20" t="s">
        <v>21</v>
      </c>
      <c r="D22" s="46">
        <v>9859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9859</v>
      </c>
      <c r="O22" s="47">
        <f t="shared" si="1"/>
        <v>1.4218344389962503</v>
      </c>
      <c r="P22" s="9"/>
    </row>
    <row r="23" spans="1:16">
      <c r="A23" s="12"/>
      <c r="B23" s="25">
        <v>334.39</v>
      </c>
      <c r="C23" s="20" t="s">
        <v>22</v>
      </c>
      <c r="D23" s="46">
        <v>0</v>
      </c>
      <c r="E23" s="46">
        <v>0</v>
      </c>
      <c r="F23" s="46">
        <v>0</v>
      </c>
      <c r="G23" s="46">
        <v>857625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857625</v>
      </c>
      <c r="O23" s="47">
        <f t="shared" si="1"/>
        <v>123.68402076723392</v>
      </c>
      <c r="P23" s="9"/>
    </row>
    <row r="24" spans="1:16">
      <c r="A24" s="12"/>
      <c r="B24" s="25">
        <v>334.5</v>
      </c>
      <c r="C24" s="20" t="s">
        <v>126</v>
      </c>
      <c r="D24" s="46">
        <v>1347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</v>
      </c>
      <c r="O24" s="47">
        <f t="shared" si="1"/>
        <v>0.19426016729160658</v>
      </c>
      <c r="P24" s="9"/>
    </row>
    <row r="25" spans="1:16">
      <c r="A25" s="12"/>
      <c r="B25" s="25">
        <v>335.12</v>
      </c>
      <c r="C25" s="20" t="s">
        <v>120</v>
      </c>
      <c r="D25" s="46">
        <v>141335</v>
      </c>
      <c r="E25" s="46">
        <v>46052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187387</v>
      </c>
      <c r="O25" s="47">
        <f t="shared" si="1"/>
        <v>27.024372656475339</v>
      </c>
      <c r="P25" s="9"/>
    </row>
    <row r="26" spans="1:16">
      <c r="A26" s="12"/>
      <c r="B26" s="25">
        <v>335.14</v>
      </c>
      <c r="C26" s="20" t="s">
        <v>90</v>
      </c>
      <c r="D26" s="46">
        <v>1021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1021</v>
      </c>
      <c r="O26" s="47">
        <f t="shared" si="1"/>
        <v>0.14724545716758003</v>
      </c>
      <c r="P26" s="9"/>
    </row>
    <row r="27" spans="1:16">
      <c r="A27" s="12"/>
      <c r="B27" s="25">
        <v>335.15</v>
      </c>
      <c r="C27" s="20" t="s">
        <v>91</v>
      </c>
      <c r="D27" s="46">
        <v>9341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9341</v>
      </c>
      <c r="O27" s="47">
        <f t="shared" si="1"/>
        <v>1.3471300836458033</v>
      </c>
      <c r="P27" s="9"/>
    </row>
    <row r="28" spans="1:16">
      <c r="A28" s="12"/>
      <c r="B28" s="25">
        <v>335.18</v>
      </c>
      <c r="C28" s="20" t="s">
        <v>93</v>
      </c>
      <c r="D28" s="46">
        <v>588662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588662</v>
      </c>
      <c r="O28" s="47">
        <f t="shared" si="1"/>
        <v>84.895010095183153</v>
      </c>
      <c r="P28" s="9"/>
    </row>
    <row r="29" spans="1:16">
      <c r="A29" s="12"/>
      <c r="B29" s="25">
        <v>335.21</v>
      </c>
      <c r="C29" s="20" t="s">
        <v>27</v>
      </c>
      <c r="D29" s="46">
        <v>15116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15116</v>
      </c>
      <c r="O29" s="47">
        <f t="shared" si="1"/>
        <v>2.1799826939717333</v>
      </c>
      <c r="P29" s="9"/>
    </row>
    <row r="30" spans="1:16">
      <c r="A30" s="12"/>
      <c r="B30" s="25">
        <v>335.49</v>
      </c>
      <c r="C30" s="20" t="s">
        <v>94</v>
      </c>
      <c r="D30" s="46">
        <v>0</v>
      </c>
      <c r="E30" s="46">
        <v>6582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6582</v>
      </c>
      <c r="O30" s="47">
        <f t="shared" si="1"/>
        <v>0.94923565041822899</v>
      </c>
      <c r="P30" s="9"/>
    </row>
    <row r="31" spans="1:16">
      <c r="A31" s="12"/>
      <c r="B31" s="25">
        <v>337.2</v>
      </c>
      <c r="C31" s="20" t="s">
        <v>28</v>
      </c>
      <c r="D31" s="46">
        <v>83154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83154</v>
      </c>
      <c r="O31" s="47">
        <f t="shared" si="1"/>
        <v>11.992212287280068</v>
      </c>
      <c r="P31" s="9"/>
    </row>
    <row r="32" spans="1:16">
      <c r="A32" s="12"/>
      <c r="B32" s="25">
        <v>337.3</v>
      </c>
      <c r="C32" s="20" t="s">
        <v>95</v>
      </c>
      <c r="D32" s="46">
        <v>3900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3900</v>
      </c>
      <c r="O32" s="47">
        <f t="shared" si="1"/>
        <v>0.56244591866166715</v>
      </c>
      <c r="P32" s="9"/>
    </row>
    <row r="33" spans="1:16">
      <c r="A33" s="12"/>
      <c r="B33" s="25">
        <v>337.7</v>
      </c>
      <c r="C33" s="20" t="s">
        <v>121</v>
      </c>
      <c r="D33" s="46">
        <v>0</v>
      </c>
      <c r="E33" s="46">
        <v>0</v>
      </c>
      <c r="F33" s="46">
        <v>0</v>
      </c>
      <c r="G33" s="46">
        <v>1933025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1933025</v>
      </c>
      <c r="O33" s="47">
        <f t="shared" si="1"/>
        <v>278.77487741563311</v>
      </c>
      <c r="P33" s="9"/>
    </row>
    <row r="34" spans="1:16">
      <c r="A34" s="12"/>
      <c r="B34" s="25">
        <v>338</v>
      </c>
      <c r="C34" s="20" t="s">
        <v>29</v>
      </c>
      <c r="D34" s="46">
        <v>0</v>
      </c>
      <c r="E34" s="46">
        <v>39338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39338</v>
      </c>
      <c r="O34" s="47">
        <f t="shared" si="1"/>
        <v>5.6732044995673494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SUM(D36:D44)</f>
        <v>314855</v>
      </c>
      <c r="E35" s="32">
        <f t="shared" si="7"/>
        <v>640101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8089784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9044740</v>
      </c>
      <c r="O35" s="45">
        <f t="shared" si="1"/>
        <v>1304.4043841938276</v>
      </c>
      <c r="P35" s="10"/>
    </row>
    <row r="36" spans="1:16">
      <c r="A36" s="12"/>
      <c r="B36" s="25">
        <v>341.3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275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275</v>
      </c>
      <c r="O36" s="47">
        <f t="shared" si="1"/>
        <v>3.9659648110758582E-2</v>
      </c>
      <c r="P36" s="9"/>
    </row>
    <row r="37" spans="1:16">
      <c r="A37" s="12"/>
      <c r="B37" s="25">
        <v>341.9</v>
      </c>
      <c r="C37" s="20" t="s">
        <v>97</v>
      </c>
      <c r="D37" s="46">
        <v>18784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18784</v>
      </c>
      <c r="O37" s="47">
        <f t="shared" ref="O37:O63" si="9">(N37/O$65)</f>
        <v>2.7089702913181424</v>
      </c>
      <c r="P37" s="9"/>
    </row>
    <row r="38" spans="1:16">
      <c r="A38" s="12"/>
      <c r="B38" s="25">
        <v>342.5</v>
      </c>
      <c r="C38" s="20" t="s">
        <v>38</v>
      </c>
      <c r="D38" s="46">
        <v>23376</v>
      </c>
      <c r="E38" s="46">
        <v>0</v>
      </c>
      <c r="F38" s="46">
        <v>0</v>
      </c>
      <c r="G38" s="46">
        <v>0</v>
      </c>
      <c r="H38" s="46">
        <v>0</v>
      </c>
      <c r="I38" s="46">
        <v>10200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33576</v>
      </c>
      <c r="O38" s="47">
        <f t="shared" si="9"/>
        <v>4.8422267089702915</v>
      </c>
      <c r="P38" s="9"/>
    </row>
    <row r="39" spans="1:16">
      <c r="A39" s="12"/>
      <c r="B39" s="25">
        <v>342.6</v>
      </c>
      <c r="C39" s="20" t="s">
        <v>39</v>
      </c>
      <c r="D39" s="46">
        <v>262795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262795</v>
      </c>
      <c r="O39" s="47">
        <f t="shared" si="9"/>
        <v>37.899480819152004</v>
      </c>
      <c r="P39" s="9"/>
    </row>
    <row r="40" spans="1:16">
      <c r="A40" s="12"/>
      <c r="B40" s="25">
        <v>343.3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1361</v>
      </c>
      <c r="O40" s="47">
        <f t="shared" si="9"/>
        <v>0.19627920392269974</v>
      </c>
      <c r="P40" s="9"/>
    </row>
    <row r="41" spans="1:16">
      <c r="A41" s="12"/>
      <c r="B41" s="25">
        <v>343.5</v>
      </c>
      <c r="C41" s="20" t="s">
        <v>112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4107992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4107992</v>
      </c>
      <c r="O41" s="47">
        <f t="shared" si="9"/>
        <v>592.44188058840496</v>
      </c>
      <c r="P41" s="9"/>
    </row>
    <row r="42" spans="1:16">
      <c r="A42" s="12"/>
      <c r="B42" s="25">
        <v>343.6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3969956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3969956</v>
      </c>
      <c r="O42" s="47">
        <f t="shared" si="9"/>
        <v>572.53475627343528</v>
      </c>
      <c r="P42" s="9"/>
    </row>
    <row r="43" spans="1:16">
      <c r="A43" s="12"/>
      <c r="B43" s="25">
        <v>343.9</v>
      </c>
      <c r="C43" s="20" t="s">
        <v>99</v>
      </c>
      <c r="D43" s="46">
        <v>0</v>
      </c>
      <c r="E43" s="46">
        <v>66810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66810</v>
      </c>
      <c r="O43" s="47">
        <f t="shared" si="9"/>
        <v>9.635131237381021</v>
      </c>
      <c r="P43" s="9"/>
    </row>
    <row r="44" spans="1:16">
      <c r="A44" s="12"/>
      <c r="B44" s="25">
        <v>347.5</v>
      </c>
      <c r="C44" s="20" t="s">
        <v>100</v>
      </c>
      <c r="D44" s="46">
        <v>9900</v>
      </c>
      <c r="E44" s="46">
        <v>573291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583191</v>
      </c>
      <c r="O44" s="47">
        <f t="shared" si="9"/>
        <v>84.105999423132388</v>
      </c>
      <c r="P44" s="9"/>
    </row>
    <row r="45" spans="1:16" ht="15.75">
      <c r="A45" s="29" t="s">
        <v>35</v>
      </c>
      <c r="B45" s="30"/>
      <c r="C45" s="31"/>
      <c r="D45" s="32">
        <f t="shared" ref="D45:M45" si="10">SUM(D46:D48)</f>
        <v>59240</v>
      </c>
      <c r="E45" s="32">
        <f t="shared" si="10"/>
        <v>415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59655</v>
      </c>
      <c r="O45" s="45">
        <f t="shared" si="9"/>
        <v>8.6032593019901924</v>
      </c>
      <c r="P45" s="10"/>
    </row>
    <row r="46" spans="1:16">
      <c r="A46" s="13"/>
      <c r="B46" s="39">
        <v>351.1</v>
      </c>
      <c r="C46" s="21" t="s">
        <v>78</v>
      </c>
      <c r="D46" s="46">
        <v>3760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3760</v>
      </c>
      <c r="O46" s="47">
        <f t="shared" si="9"/>
        <v>0.54225555235073553</v>
      </c>
      <c r="P46" s="9"/>
    </row>
    <row r="47" spans="1:16">
      <c r="A47" s="13"/>
      <c r="B47" s="39">
        <v>351.3</v>
      </c>
      <c r="C47" s="21" t="s">
        <v>44</v>
      </c>
      <c r="D47" s="46">
        <v>0</v>
      </c>
      <c r="E47" s="46">
        <v>415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415</v>
      </c>
      <c r="O47" s="47">
        <f t="shared" si="9"/>
        <v>5.9850014421690224E-2</v>
      </c>
      <c r="P47" s="9"/>
    </row>
    <row r="48" spans="1:16">
      <c r="A48" s="13"/>
      <c r="B48" s="39">
        <v>354</v>
      </c>
      <c r="C48" s="21" t="s">
        <v>45</v>
      </c>
      <c r="D48" s="46">
        <v>55480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55480</v>
      </c>
      <c r="O48" s="47">
        <f t="shared" si="9"/>
        <v>8.001153735217768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SUM(D50:D59)</f>
        <v>90097</v>
      </c>
      <c r="E49" s="32">
        <f t="shared" si="12"/>
        <v>45543</v>
      </c>
      <c r="F49" s="32">
        <f t="shared" si="12"/>
        <v>17974</v>
      </c>
      <c r="G49" s="32">
        <f t="shared" si="12"/>
        <v>188116</v>
      </c>
      <c r="H49" s="32">
        <f t="shared" si="12"/>
        <v>0</v>
      </c>
      <c r="I49" s="32">
        <f t="shared" si="12"/>
        <v>96634</v>
      </c>
      <c r="J49" s="32">
        <f t="shared" si="12"/>
        <v>0</v>
      </c>
      <c r="K49" s="32">
        <f t="shared" si="12"/>
        <v>6719458</v>
      </c>
      <c r="L49" s="32">
        <f t="shared" si="12"/>
        <v>2735</v>
      </c>
      <c r="M49" s="32">
        <f t="shared" si="12"/>
        <v>0</v>
      </c>
      <c r="N49" s="32">
        <f t="shared" si="11"/>
        <v>7160557</v>
      </c>
      <c r="O49" s="45">
        <f t="shared" si="9"/>
        <v>1032.6733487164695</v>
      </c>
      <c r="P49" s="10"/>
    </row>
    <row r="50" spans="1:119">
      <c r="A50" s="12"/>
      <c r="B50" s="25">
        <v>361.1</v>
      </c>
      <c r="C50" s="20" t="s">
        <v>47</v>
      </c>
      <c r="D50" s="46">
        <v>54603</v>
      </c>
      <c r="E50" s="46">
        <v>30772</v>
      </c>
      <c r="F50" s="46">
        <v>17974</v>
      </c>
      <c r="G50" s="46">
        <v>30667</v>
      </c>
      <c r="H50" s="46">
        <v>0</v>
      </c>
      <c r="I50" s="46">
        <v>73927</v>
      </c>
      <c r="J50" s="46">
        <v>0</v>
      </c>
      <c r="K50" s="46">
        <v>210241</v>
      </c>
      <c r="L50" s="46">
        <v>0</v>
      </c>
      <c r="M50" s="46">
        <v>0</v>
      </c>
      <c r="N50" s="46">
        <f t="shared" si="11"/>
        <v>418184</v>
      </c>
      <c r="O50" s="47">
        <f t="shared" si="9"/>
        <v>60.309201038361699</v>
      </c>
      <c r="P50" s="9"/>
    </row>
    <row r="51" spans="1:119">
      <c r="A51" s="12"/>
      <c r="B51" s="25">
        <v>361.2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553713</v>
      </c>
      <c r="L51" s="46">
        <v>0</v>
      </c>
      <c r="M51" s="46">
        <v>0</v>
      </c>
      <c r="N51" s="46">
        <f t="shared" ref="N51:N59" si="13">SUM(D51:M51)</f>
        <v>553713</v>
      </c>
      <c r="O51" s="47">
        <f t="shared" si="9"/>
        <v>79.854773579463512</v>
      </c>
      <c r="P51" s="9"/>
    </row>
    <row r="52" spans="1:119">
      <c r="A52" s="12"/>
      <c r="B52" s="25">
        <v>361.3</v>
      </c>
      <c r="C52" s="20" t="s">
        <v>48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2633470</v>
      </c>
      <c r="L52" s="46">
        <v>0</v>
      </c>
      <c r="M52" s="46">
        <v>0</v>
      </c>
      <c r="N52" s="46">
        <f t="shared" si="13"/>
        <v>2633470</v>
      </c>
      <c r="O52" s="47">
        <f t="shared" si="9"/>
        <v>379.79088549177965</v>
      </c>
      <c r="P52" s="9"/>
    </row>
    <row r="53" spans="1:119">
      <c r="A53" s="12"/>
      <c r="B53" s="25">
        <v>361.4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307648</v>
      </c>
      <c r="L53" s="46">
        <v>0</v>
      </c>
      <c r="M53" s="46">
        <v>0</v>
      </c>
      <c r="N53" s="46">
        <f t="shared" si="13"/>
        <v>307648</v>
      </c>
      <c r="O53" s="47">
        <f t="shared" si="9"/>
        <v>44.368041534467842</v>
      </c>
      <c r="P53" s="9"/>
    </row>
    <row r="54" spans="1:119">
      <c r="A54" s="12"/>
      <c r="B54" s="25">
        <v>362</v>
      </c>
      <c r="C54" s="20" t="s">
        <v>79</v>
      </c>
      <c r="D54" s="46">
        <v>575</v>
      </c>
      <c r="E54" s="46">
        <v>2232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2807</v>
      </c>
      <c r="O54" s="47">
        <f t="shared" si="9"/>
        <v>0.40481684453417943</v>
      </c>
      <c r="P54" s="9"/>
    </row>
    <row r="55" spans="1:119">
      <c r="A55" s="12"/>
      <c r="B55" s="25">
        <v>364</v>
      </c>
      <c r="C55" s="20" t="s">
        <v>103</v>
      </c>
      <c r="D55" s="46">
        <v>4845</v>
      </c>
      <c r="E55" s="46">
        <v>0</v>
      </c>
      <c r="F55" s="46">
        <v>0</v>
      </c>
      <c r="G55" s="46">
        <v>0</v>
      </c>
      <c r="H55" s="46">
        <v>0</v>
      </c>
      <c r="I55" s="46">
        <v>13558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18403</v>
      </c>
      <c r="O55" s="47">
        <f t="shared" si="9"/>
        <v>2.6540236515719644</v>
      </c>
      <c r="P55" s="9"/>
    </row>
    <row r="56" spans="1:119">
      <c r="A56" s="12"/>
      <c r="B56" s="25">
        <v>365</v>
      </c>
      <c r="C56" s="20" t="s">
        <v>122</v>
      </c>
      <c r="D56" s="46">
        <v>4759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4759</v>
      </c>
      <c r="O56" s="47">
        <f t="shared" si="9"/>
        <v>0.68632823766945483</v>
      </c>
      <c r="P56" s="9"/>
    </row>
    <row r="57" spans="1:119">
      <c r="A57" s="12"/>
      <c r="B57" s="25">
        <v>366</v>
      </c>
      <c r="C57" s="20" t="s">
        <v>50</v>
      </c>
      <c r="D57" s="46">
        <v>0</v>
      </c>
      <c r="E57" s="46">
        <v>5000</v>
      </c>
      <c r="F57" s="46">
        <v>0</v>
      </c>
      <c r="G57" s="46">
        <v>12544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17544</v>
      </c>
      <c r="O57" s="47">
        <f t="shared" si="9"/>
        <v>2.5301413325641766</v>
      </c>
      <c r="P57" s="9"/>
    </row>
    <row r="58" spans="1:119">
      <c r="A58" s="12"/>
      <c r="B58" s="25">
        <v>368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3012062</v>
      </c>
      <c r="L58" s="46">
        <v>0</v>
      </c>
      <c r="M58" s="46">
        <v>0</v>
      </c>
      <c r="N58" s="46">
        <f t="shared" si="13"/>
        <v>3012062</v>
      </c>
      <c r="O58" s="47">
        <f t="shared" si="9"/>
        <v>434.39025093740986</v>
      </c>
      <c r="P58" s="9"/>
    </row>
    <row r="59" spans="1:119">
      <c r="A59" s="12"/>
      <c r="B59" s="25">
        <v>369.9</v>
      </c>
      <c r="C59" s="20" t="s">
        <v>52</v>
      </c>
      <c r="D59" s="46">
        <v>25315</v>
      </c>
      <c r="E59" s="46">
        <v>7539</v>
      </c>
      <c r="F59" s="46">
        <v>0</v>
      </c>
      <c r="G59" s="46">
        <v>144905</v>
      </c>
      <c r="H59" s="46">
        <v>0</v>
      </c>
      <c r="I59" s="46">
        <v>9149</v>
      </c>
      <c r="J59" s="46">
        <v>0</v>
      </c>
      <c r="K59" s="46">
        <v>2324</v>
      </c>
      <c r="L59" s="46">
        <v>2735</v>
      </c>
      <c r="M59" s="46">
        <v>0</v>
      </c>
      <c r="N59" s="46">
        <f t="shared" si="13"/>
        <v>191967</v>
      </c>
      <c r="O59" s="47">
        <f t="shared" si="9"/>
        <v>27.684886068647245</v>
      </c>
      <c r="P59" s="9"/>
    </row>
    <row r="60" spans="1:119" ht="15.75">
      <c r="A60" s="29" t="s">
        <v>36</v>
      </c>
      <c r="B60" s="30"/>
      <c r="C60" s="31"/>
      <c r="D60" s="32">
        <f t="shared" ref="D60:M60" si="14">SUM(D61:D62)</f>
        <v>1950500</v>
      </c>
      <c r="E60" s="32">
        <f t="shared" si="14"/>
        <v>0</v>
      </c>
      <c r="F60" s="32">
        <f t="shared" si="14"/>
        <v>0</v>
      </c>
      <c r="G60" s="32">
        <f t="shared" si="14"/>
        <v>4593728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6544228</v>
      </c>
      <c r="O60" s="45">
        <f t="shared" si="9"/>
        <v>943.78828958753968</v>
      </c>
      <c r="P60" s="9"/>
    </row>
    <row r="61" spans="1:119">
      <c r="A61" s="12"/>
      <c r="B61" s="25">
        <v>381</v>
      </c>
      <c r="C61" s="20" t="s">
        <v>53</v>
      </c>
      <c r="D61" s="46">
        <v>600000</v>
      </c>
      <c r="E61" s="46">
        <v>0</v>
      </c>
      <c r="F61" s="46">
        <v>0</v>
      </c>
      <c r="G61" s="46">
        <v>4593728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5193728</v>
      </c>
      <c r="O61" s="47">
        <f t="shared" si="9"/>
        <v>749.02336313815977</v>
      </c>
      <c r="P61" s="9"/>
    </row>
    <row r="62" spans="1:119" ht="15.75" thickBot="1">
      <c r="A62" s="12"/>
      <c r="B62" s="25">
        <v>382</v>
      </c>
      <c r="C62" s="20" t="s">
        <v>104</v>
      </c>
      <c r="D62" s="46">
        <v>1350500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1350500</v>
      </c>
      <c r="O62" s="47">
        <f t="shared" si="9"/>
        <v>194.76492644937986</v>
      </c>
      <c r="P62" s="9"/>
    </row>
    <row r="63" spans="1:119" ht="16.5" thickBot="1">
      <c r="A63" s="14" t="s">
        <v>42</v>
      </c>
      <c r="B63" s="23"/>
      <c r="C63" s="22"/>
      <c r="D63" s="15">
        <f t="shared" ref="D63:M63" si="15">SUM(D5,D13,D21,D35,D45,D49,D60)</f>
        <v>16241642</v>
      </c>
      <c r="E63" s="15">
        <f t="shared" si="15"/>
        <v>2791255</v>
      </c>
      <c r="F63" s="15">
        <f t="shared" si="15"/>
        <v>3138462</v>
      </c>
      <c r="G63" s="15">
        <f t="shared" si="15"/>
        <v>8496823</v>
      </c>
      <c r="H63" s="15">
        <f t="shared" si="15"/>
        <v>0</v>
      </c>
      <c r="I63" s="15">
        <f t="shared" si="15"/>
        <v>9289469</v>
      </c>
      <c r="J63" s="15">
        <f t="shared" si="15"/>
        <v>0</v>
      </c>
      <c r="K63" s="15">
        <f t="shared" si="15"/>
        <v>6719458</v>
      </c>
      <c r="L63" s="15">
        <f t="shared" si="15"/>
        <v>2735</v>
      </c>
      <c r="M63" s="15">
        <f t="shared" si="15"/>
        <v>0</v>
      </c>
      <c r="N63" s="15">
        <f>SUM(D63:M63)</f>
        <v>46679844</v>
      </c>
      <c r="O63" s="38">
        <f t="shared" si="9"/>
        <v>6732.0224978367469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6934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11455954</v>
      </c>
      <c r="E5" s="27">
        <f t="shared" si="0"/>
        <v>1655501</v>
      </c>
      <c r="F5" s="27">
        <f t="shared" si="0"/>
        <v>3203084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16314539</v>
      </c>
      <c r="O5" s="33">
        <f t="shared" ref="O5:O36" si="1">(N5/O$63)</f>
        <v>2371.6439889518824</v>
      </c>
      <c r="P5" s="6"/>
    </row>
    <row r="6" spans="1:133">
      <c r="A6" s="12"/>
      <c r="B6" s="25">
        <v>311</v>
      </c>
      <c r="C6" s="20" t="s">
        <v>3</v>
      </c>
      <c r="D6" s="46">
        <v>10748596</v>
      </c>
      <c r="E6" s="46">
        <v>0</v>
      </c>
      <c r="F6" s="46">
        <v>3203084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13951680</v>
      </c>
      <c r="O6" s="47">
        <f t="shared" si="1"/>
        <v>2028.1552551242912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675353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675353</v>
      </c>
      <c r="O7" s="47">
        <f t="shared" si="1"/>
        <v>98.176043029510097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177426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177426</v>
      </c>
      <c r="O8" s="47">
        <f t="shared" si="1"/>
        <v>25.792411687745311</v>
      </c>
      <c r="P8" s="9"/>
    </row>
    <row r="9" spans="1:133">
      <c r="A9" s="12"/>
      <c r="B9" s="25">
        <v>312.42</v>
      </c>
      <c r="C9" s="20" t="s">
        <v>83</v>
      </c>
      <c r="D9" s="46">
        <v>0</v>
      </c>
      <c r="E9" s="46">
        <v>164493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164493</v>
      </c>
      <c r="O9" s="47">
        <f t="shared" si="1"/>
        <v>23.912341910161359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638229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638229</v>
      </c>
      <c r="O10" s="47">
        <f t="shared" si="1"/>
        <v>92.779328390754472</v>
      </c>
      <c r="P10" s="9"/>
    </row>
    <row r="11" spans="1:133">
      <c r="A11" s="12"/>
      <c r="B11" s="25">
        <v>315</v>
      </c>
      <c r="C11" s="20" t="s">
        <v>85</v>
      </c>
      <c r="D11" s="46">
        <v>550938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550938</v>
      </c>
      <c r="O11" s="47">
        <f t="shared" si="1"/>
        <v>80.089838639337117</v>
      </c>
      <c r="P11" s="9"/>
    </row>
    <row r="12" spans="1:133">
      <c r="A12" s="12"/>
      <c r="B12" s="25">
        <v>316</v>
      </c>
      <c r="C12" s="20" t="s">
        <v>86</v>
      </c>
      <c r="D12" s="46">
        <v>156420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156420</v>
      </c>
      <c r="O12" s="47">
        <f t="shared" si="1"/>
        <v>22.738770170082862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987877</v>
      </c>
      <c r="E13" s="32">
        <f t="shared" si="3"/>
        <v>0</v>
      </c>
      <c r="F13" s="32">
        <f t="shared" si="3"/>
        <v>0</v>
      </c>
      <c r="G13" s="32">
        <f t="shared" si="3"/>
        <v>548514</v>
      </c>
      <c r="H13" s="32">
        <f t="shared" si="3"/>
        <v>0</v>
      </c>
      <c r="I13" s="32">
        <f t="shared" si="3"/>
        <v>956826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2493217</v>
      </c>
      <c r="O13" s="45">
        <f t="shared" si="1"/>
        <v>362.43887192905947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929845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929845</v>
      </c>
      <c r="O14" s="47">
        <f t="shared" si="1"/>
        <v>135.1715365605466</v>
      </c>
      <c r="P14" s="9"/>
    </row>
    <row r="15" spans="1:133">
      <c r="A15" s="12"/>
      <c r="B15" s="25">
        <v>323.10000000000002</v>
      </c>
      <c r="C15" s="20" t="s">
        <v>16</v>
      </c>
      <c r="D15" s="46">
        <v>904202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904202</v>
      </c>
      <c r="O15" s="47">
        <f t="shared" si="1"/>
        <v>131.44381450792267</v>
      </c>
      <c r="P15" s="9"/>
    </row>
    <row r="16" spans="1:133">
      <c r="A16" s="12"/>
      <c r="B16" s="25">
        <v>323.39999999999998</v>
      </c>
      <c r="C16" s="20" t="s">
        <v>17</v>
      </c>
      <c r="D16" s="46">
        <v>39345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39345</v>
      </c>
      <c r="O16" s="47">
        <f t="shared" si="1"/>
        <v>5.7195813344962927</v>
      </c>
      <c r="P16" s="9"/>
    </row>
    <row r="17" spans="1:16">
      <c r="A17" s="12"/>
      <c r="B17" s="25">
        <v>323.7</v>
      </c>
      <c r="C17" s="20" t="s">
        <v>18</v>
      </c>
      <c r="D17" s="46">
        <v>15166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15166</v>
      </c>
      <c r="O17" s="47">
        <f t="shared" si="1"/>
        <v>2.20468091292339</v>
      </c>
      <c r="P17" s="9"/>
    </row>
    <row r="18" spans="1:16">
      <c r="A18" s="12"/>
      <c r="B18" s="25">
        <v>324.20999999999998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1914</v>
      </c>
      <c r="O18" s="47">
        <f t="shared" si="1"/>
        <v>0.27823811600523329</v>
      </c>
      <c r="P18" s="9"/>
    </row>
    <row r="19" spans="1:16">
      <c r="A19" s="12"/>
      <c r="B19" s="25">
        <v>325.10000000000002</v>
      </c>
      <c r="C19" s="20" t="s">
        <v>119</v>
      </c>
      <c r="D19" s="46">
        <v>0</v>
      </c>
      <c r="E19" s="46">
        <v>0</v>
      </c>
      <c r="F19" s="46">
        <v>0</v>
      </c>
      <c r="G19" s="46">
        <v>528514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528514</v>
      </c>
      <c r="O19" s="47">
        <f t="shared" si="1"/>
        <v>76.830062509085622</v>
      </c>
      <c r="P19" s="9"/>
    </row>
    <row r="20" spans="1:16">
      <c r="A20" s="12"/>
      <c r="B20" s="25">
        <v>329</v>
      </c>
      <c r="C20" s="20" t="s">
        <v>19</v>
      </c>
      <c r="D20" s="46">
        <v>29164</v>
      </c>
      <c r="E20" s="46">
        <v>0</v>
      </c>
      <c r="F20" s="46">
        <v>0</v>
      </c>
      <c r="G20" s="46">
        <v>20000</v>
      </c>
      <c r="H20" s="46">
        <v>0</v>
      </c>
      <c r="I20" s="46">
        <v>25067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74231</v>
      </c>
      <c r="O20" s="47">
        <f t="shared" si="1"/>
        <v>10.790957988079663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SUM(D22:D31)</f>
        <v>826825</v>
      </c>
      <c r="E21" s="32">
        <f t="shared" si="5"/>
        <v>83941</v>
      </c>
      <c r="F21" s="32">
        <f t="shared" si="5"/>
        <v>0</v>
      </c>
      <c r="G21" s="32">
        <f t="shared" si="5"/>
        <v>2622082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3532848</v>
      </c>
      <c r="O21" s="45">
        <f t="shared" si="1"/>
        <v>513.56999563890099</v>
      </c>
      <c r="P21" s="10"/>
    </row>
    <row r="22" spans="1:16">
      <c r="A22" s="12"/>
      <c r="B22" s="25">
        <v>334.39</v>
      </c>
      <c r="C22" s="20" t="s">
        <v>22</v>
      </c>
      <c r="D22" s="46">
        <v>0</v>
      </c>
      <c r="E22" s="46">
        <v>0</v>
      </c>
      <c r="F22" s="46">
        <v>0</v>
      </c>
      <c r="G22" s="46">
        <v>2108268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2108268</v>
      </c>
      <c r="O22" s="47">
        <f t="shared" si="1"/>
        <v>306.47884866986482</v>
      </c>
      <c r="P22" s="9"/>
    </row>
    <row r="23" spans="1:16">
      <c r="A23" s="12"/>
      <c r="B23" s="25">
        <v>335.12</v>
      </c>
      <c r="C23" s="20" t="s">
        <v>120</v>
      </c>
      <c r="D23" s="46">
        <v>140128</v>
      </c>
      <c r="E23" s="46">
        <v>45646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185774</v>
      </c>
      <c r="O23" s="47">
        <f t="shared" si="1"/>
        <v>27.005960168629162</v>
      </c>
      <c r="P23" s="9"/>
    </row>
    <row r="24" spans="1:16">
      <c r="A24" s="12"/>
      <c r="B24" s="25">
        <v>335.14</v>
      </c>
      <c r="C24" s="20" t="s">
        <v>90</v>
      </c>
      <c r="D24" s="46">
        <v>292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292</v>
      </c>
      <c r="O24" s="47">
        <f t="shared" si="1"/>
        <v>4.2448030236953045E-2</v>
      </c>
      <c r="P24" s="9"/>
    </row>
    <row r="25" spans="1:16">
      <c r="A25" s="12"/>
      <c r="B25" s="25">
        <v>335.15</v>
      </c>
      <c r="C25" s="20" t="s">
        <v>91</v>
      </c>
      <c r="D25" s="46">
        <v>14574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14574</v>
      </c>
      <c r="O25" s="47">
        <f t="shared" si="1"/>
        <v>2.1186218927169649</v>
      </c>
      <c r="P25" s="9"/>
    </row>
    <row r="26" spans="1:16">
      <c r="A26" s="12"/>
      <c r="B26" s="25">
        <v>335.18</v>
      </c>
      <c r="C26" s="20" t="s">
        <v>93</v>
      </c>
      <c r="D26" s="46">
        <v>579285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579285</v>
      </c>
      <c r="O26" s="47">
        <f t="shared" si="1"/>
        <v>84.210641081552552</v>
      </c>
      <c r="P26" s="9"/>
    </row>
    <row r="27" spans="1:16">
      <c r="A27" s="12"/>
      <c r="B27" s="25">
        <v>335.21</v>
      </c>
      <c r="C27" s="20" t="s">
        <v>27</v>
      </c>
      <c r="D27" s="46">
        <v>19825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19825</v>
      </c>
      <c r="O27" s="47">
        <f t="shared" si="1"/>
        <v>2.8819595871492951</v>
      </c>
      <c r="P27" s="9"/>
    </row>
    <row r="28" spans="1:16">
      <c r="A28" s="12"/>
      <c r="B28" s="25">
        <v>335.49</v>
      </c>
      <c r="C28" s="20" t="s">
        <v>94</v>
      </c>
      <c r="D28" s="46">
        <v>0</v>
      </c>
      <c r="E28" s="46">
        <v>5306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5306</v>
      </c>
      <c r="O28" s="47">
        <f t="shared" si="1"/>
        <v>0.77133304259340019</v>
      </c>
      <c r="P28" s="9"/>
    </row>
    <row r="29" spans="1:16">
      <c r="A29" s="12"/>
      <c r="B29" s="25">
        <v>337.2</v>
      </c>
      <c r="C29" s="20" t="s">
        <v>28</v>
      </c>
      <c r="D29" s="46">
        <v>72721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72721</v>
      </c>
      <c r="O29" s="47">
        <f t="shared" si="1"/>
        <v>10.571449338566651</v>
      </c>
      <c r="P29" s="9"/>
    </row>
    <row r="30" spans="1:16">
      <c r="A30" s="12"/>
      <c r="B30" s="25">
        <v>337.7</v>
      </c>
      <c r="C30" s="20" t="s">
        <v>121</v>
      </c>
      <c r="D30" s="46">
        <v>0</v>
      </c>
      <c r="E30" s="46">
        <v>0</v>
      </c>
      <c r="F30" s="46">
        <v>0</v>
      </c>
      <c r="G30" s="46">
        <v>513814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513814</v>
      </c>
      <c r="O30" s="47">
        <f t="shared" si="1"/>
        <v>74.693124000581477</v>
      </c>
      <c r="P30" s="9"/>
    </row>
    <row r="31" spans="1:16">
      <c r="A31" s="12"/>
      <c r="B31" s="25">
        <v>338</v>
      </c>
      <c r="C31" s="20" t="s">
        <v>29</v>
      </c>
      <c r="D31" s="46">
        <v>0</v>
      </c>
      <c r="E31" s="46">
        <v>32989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32989</v>
      </c>
      <c r="O31" s="47">
        <f t="shared" si="1"/>
        <v>4.7956098270097396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SUM(D33:D41)</f>
        <v>318589</v>
      </c>
      <c r="E32" s="32">
        <f t="shared" si="7"/>
        <v>615021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7883587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8817197</v>
      </c>
      <c r="O32" s="45">
        <f t="shared" si="1"/>
        <v>1281.7556330862044</v>
      </c>
      <c r="P32" s="10"/>
    </row>
    <row r="33" spans="1:16">
      <c r="A33" s="12"/>
      <c r="B33" s="25">
        <v>341.3</v>
      </c>
      <c r="C33" s="20" t="s">
        <v>96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1172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1472</v>
      </c>
      <c r="O33" s="47">
        <f t="shared" si="1"/>
        <v>0.21398459078354412</v>
      </c>
      <c r="P33" s="9"/>
    </row>
    <row r="34" spans="1:16">
      <c r="A34" s="12"/>
      <c r="B34" s="25">
        <v>341.9</v>
      </c>
      <c r="C34" s="20" t="s">
        <v>97</v>
      </c>
      <c r="D34" s="46">
        <v>15884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15884</v>
      </c>
      <c r="O34" s="47">
        <f t="shared" si="1"/>
        <v>2.3090565489169936</v>
      </c>
      <c r="P34" s="9"/>
    </row>
    <row r="35" spans="1:16">
      <c r="A35" s="12"/>
      <c r="B35" s="25">
        <v>342.5</v>
      </c>
      <c r="C35" s="20" t="s">
        <v>38</v>
      </c>
      <c r="D35" s="46">
        <v>23325</v>
      </c>
      <c r="E35" s="46">
        <v>0</v>
      </c>
      <c r="F35" s="46">
        <v>0</v>
      </c>
      <c r="G35" s="46">
        <v>0</v>
      </c>
      <c r="H35" s="46">
        <v>0</v>
      </c>
      <c r="I35" s="46">
        <v>11390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34715</v>
      </c>
      <c r="O35" s="47">
        <f t="shared" si="1"/>
        <v>5.0465183893007701</v>
      </c>
      <c r="P35" s="9"/>
    </row>
    <row r="36" spans="1:16">
      <c r="A36" s="12"/>
      <c r="B36" s="25">
        <v>342.6</v>
      </c>
      <c r="C36" s="20" t="s">
        <v>39</v>
      </c>
      <c r="D36" s="46">
        <v>260653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260653</v>
      </c>
      <c r="O36" s="47">
        <f t="shared" si="1"/>
        <v>37.891117895042882</v>
      </c>
      <c r="P36" s="9"/>
    </row>
    <row r="37" spans="1:16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1003</v>
      </c>
      <c r="O37" s="47">
        <f t="shared" ref="O37:O61" si="9">(N37/O$63)</f>
        <v>0.14580607646460242</v>
      </c>
      <c r="P37" s="9"/>
    </row>
    <row r="38" spans="1:16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4047698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4047698</v>
      </c>
      <c r="O38" s="47">
        <f t="shared" si="9"/>
        <v>588.41372292484368</v>
      </c>
      <c r="P38" s="9"/>
    </row>
    <row r="39" spans="1:16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3822324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3822324</v>
      </c>
      <c r="O39" s="47">
        <f t="shared" si="9"/>
        <v>555.65111208024427</v>
      </c>
      <c r="P39" s="9"/>
    </row>
    <row r="40" spans="1:16">
      <c r="A40" s="12"/>
      <c r="B40" s="25">
        <v>343.9</v>
      </c>
      <c r="C40" s="20" t="s">
        <v>99</v>
      </c>
      <c r="D40" s="46">
        <v>0</v>
      </c>
      <c r="E40" s="46">
        <v>52996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52996</v>
      </c>
      <c r="O40" s="47">
        <f t="shared" si="9"/>
        <v>7.704026748073848</v>
      </c>
      <c r="P40" s="9"/>
    </row>
    <row r="41" spans="1:16">
      <c r="A41" s="12"/>
      <c r="B41" s="25">
        <v>347.5</v>
      </c>
      <c r="C41" s="20" t="s">
        <v>100</v>
      </c>
      <c r="D41" s="46">
        <v>18427</v>
      </c>
      <c r="E41" s="46">
        <v>562025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580452</v>
      </c>
      <c r="O41" s="47">
        <f t="shared" si="9"/>
        <v>84.380287832533796</v>
      </c>
      <c r="P41" s="9"/>
    </row>
    <row r="42" spans="1:16" ht="15.75">
      <c r="A42" s="29" t="s">
        <v>35</v>
      </c>
      <c r="B42" s="30"/>
      <c r="C42" s="31"/>
      <c r="D42" s="32">
        <f t="shared" ref="D42:M42" si="10">SUM(D43:D45)</f>
        <v>19102</v>
      </c>
      <c r="E42" s="32">
        <f t="shared" si="10"/>
        <v>457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19559</v>
      </c>
      <c r="O42" s="45">
        <f t="shared" si="9"/>
        <v>2.8432911760430297</v>
      </c>
      <c r="P42" s="10"/>
    </row>
    <row r="43" spans="1:16">
      <c r="A43" s="13"/>
      <c r="B43" s="39">
        <v>351.1</v>
      </c>
      <c r="C43" s="21" t="s">
        <v>78</v>
      </c>
      <c r="D43" s="46">
        <v>1961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1961</v>
      </c>
      <c r="O43" s="47">
        <f t="shared" si="9"/>
        <v>0.28507050443378396</v>
      </c>
      <c r="P43" s="9"/>
    </row>
    <row r="44" spans="1:16">
      <c r="A44" s="13"/>
      <c r="B44" s="39">
        <v>351.3</v>
      </c>
      <c r="C44" s="21" t="s">
        <v>44</v>
      </c>
      <c r="D44" s="46">
        <v>0</v>
      </c>
      <c r="E44" s="46">
        <v>457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457</v>
      </c>
      <c r="O44" s="47">
        <f t="shared" si="9"/>
        <v>6.6434074720162814E-2</v>
      </c>
      <c r="P44" s="9"/>
    </row>
    <row r="45" spans="1:16">
      <c r="A45" s="13"/>
      <c r="B45" s="39">
        <v>354</v>
      </c>
      <c r="C45" s="21" t="s">
        <v>45</v>
      </c>
      <c r="D45" s="46">
        <v>17141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17141</v>
      </c>
      <c r="O45" s="47">
        <f t="shared" si="9"/>
        <v>2.4917865968890829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SUM(D47:D56)</f>
        <v>356554</v>
      </c>
      <c r="E46" s="32">
        <f t="shared" si="12"/>
        <v>40259</v>
      </c>
      <c r="F46" s="32">
        <f t="shared" si="12"/>
        <v>2020</v>
      </c>
      <c r="G46" s="32">
        <f t="shared" si="12"/>
        <v>156438</v>
      </c>
      <c r="H46" s="32">
        <f t="shared" si="12"/>
        <v>0</v>
      </c>
      <c r="I46" s="32">
        <f t="shared" si="12"/>
        <v>155315</v>
      </c>
      <c r="J46" s="32">
        <f t="shared" si="12"/>
        <v>0</v>
      </c>
      <c r="K46" s="32">
        <f t="shared" si="12"/>
        <v>5921962</v>
      </c>
      <c r="L46" s="32">
        <f t="shared" si="12"/>
        <v>0</v>
      </c>
      <c r="M46" s="32">
        <f t="shared" si="12"/>
        <v>0</v>
      </c>
      <c r="N46" s="32">
        <f t="shared" si="11"/>
        <v>6632548</v>
      </c>
      <c r="O46" s="45">
        <f t="shared" si="9"/>
        <v>964.17328100014538</v>
      </c>
      <c r="P46" s="10"/>
    </row>
    <row r="47" spans="1:16">
      <c r="A47" s="12"/>
      <c r="B47" s="25">
        <v>361.1</v>
      </c>
      <c r="C47" s="20" t="s">
        <v>47</v>
      </c>
      <c r="D47" s="46">
        <v>63969</v>
      </c>
      <c r="E47" s="46">
        <v>27796</v>
      </c>
      <c r="F47" s="46">
        <v>4807</v>
      </c>
      <c r="G47" s="46">
        <v>93440</v>
      </c>
      <c r="H47" s="46">
        <v>0</v>
      </c>
      <c r="I47" s="46">
        <v>108800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298812</v>
      </c>
      <c r="O47" s="47">
        <f t="shared" si="9"/>
        <v>43.438290449193197</v>
      </c>
      <c r="P47" s="9"/>
    </row>
    <row r="48" spans="1:16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684329</v>
      </c>
      <c r="L48" s="46">
        <v>0</v>
      </c>
      <c r="M48" s="46">
        <v>0</v>
      </c>
      <c r="N48" s="46">
        <f t="shared" ref="N48:N56" si="13">SUM(D48:M48)</f>
        <v>684329</v>
      </c>
      <c r="O48" s="47">
        <f t="shared" si="9"/>
        <v>99.480883849396719</v>
      </c>
      <c r="P48" s="9"/>
    </row>
    <row r="49" spans="1:119">
      <c r="A49" s="12"/>
      <c r="B49" s="25">
        <v>361.3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1410957</v>
      </c>
      <c r="L49" s="46">
        <v>0</v>
      </c>
      <c r="M49" s="46">
        <v>0</v>
      </c>
      <c r="N49" s="46">
        <f t="shared" si="13"/>
        <v>1410957</v>
      </c>
      <c r="O49" s="47">
        <f t="shared" si="9"/>
        <v>205.11077191452247</v>
      </c>
      <c r="P49" s="9"/>
    </row>
    <row r="50" spans="1:119">
      <c r="A50" s="12"/>
      <c r="B50" s="25">
        <v>361.4</v>
      </c>
      <c r="C50" s="20" t="s">
        <v>102</v>
      </c>
      <c r="D50" s="46">
        <v>4146</v>
      </c>
      <c r="E50" s="46">
        <v>2067</v>
      </c>
      <c r="F50" s="46">
        <v>-2787</v>
      </c>
      <c r="G50" s="46">
        <v>5648</v>
      </c>
      <c r="H50" s="46">
        <v>0</v>
      </c>
      <c r="I50" s="46">
        <v>13941</v>
      </c>
      <c r="J50" s="46">
        <v>0</v>
      </c>
      <c r="K50" s="46">
        <v>706753</v>
      </c>
      <c r="L50" s="46">
        <v>0</v>
      </c>
      <c r="M50" s="46">
        <v>0</v>
      </c>
      <c r="N50" s="46">
        <f t="shared" si="13"/>
        <v>729768</v>
      </c>
      <c r="O50" s="47">
        <f t="shared" si="9"/>
        <v>106.08634976013956</v>
      </c>
      <c r="P50" s="9"/>
    </row>
    <row r="51" spans="1:119">
      <c r="A51" s="12"/>
      <c r="B51" s="25">
        <v>362</v>
      </c>
      <c r="C51" s="20" t="s">
        <v>79</v>
      </c>
      <c r="D51" s="46">
        <v>625</v>
      </c>
      <c r="E51" s="46">
        <v>2200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2825</v>
      </c>
      <c r="O51" s="47">
        <f t="shared" si="9"/>
        <v>0.41067015554586422</v>
      </c>
      <c r="P51" s="9"/>
    </row>
    <row r="52" spans="1:119">
      <c r="A52" s="12"/>
      <c r="B52" s="25">
        <v>364</v>
      </c>
      <c r="C52" s="20" t="s">
        <v>103</v>
      </c>
      <c r="D52" s="46">
        <v>11926</v>
      </c>
      <c r="E52" s="46">
        <v>0</v>
      </c>
      <c r="F52" s="46">
        <v>0</v>
      </c>
      <c r="G52" s="46">
        <v>0</v>
      </c>
      <c r="H52" s="46">
        <v>0</v>
      </c>
      <c r="I52" s="46">
        <v>7414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19340</v>
      </c>
      <c r="O52" s="47">
        <f t="shared" si="9"/>
        <v>2.8114551533653147</v>
      </c>
      <c r="P52" s="9"/>
    </row>
    <row r="53" spans="1:119">
      <c r="A53" s="12"/>
      <c r="B53" s="25">
        <v>365</v>
      </c>
      <c r="C53" s="20" t="s">
        <v>122</v>
      </c>
      <c r="D53" s="46">
        <v>6492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6492</v>
      </c>
      <c r="O53" s="47">
        <f t="shared" si="9"/>
        <v>0.94374182293938069</v>
      </c>
      <c r="P53" s="9"/>
    </row>
    <row r="54" spans="1:119">
      <c r="A54" s="12"/>
      <c r="B54" s="25">
        <v>366</v>
      </c>
      <c r="C54" s="20" t="s">
        <v>50</v>
      </c>
      <c r="D54" s="46">
        <v>172490</v>
      </c>
      <c r="E54" s="46">
        <v>0</v>
      </c>
      <c r="F54" s="46">
        <v>0</v>
      </c>
      <c r="G54" s="46">
        <v>7700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180190</v>
      </c>
      <c r="O54" s="47">
        <f t="shared" si="9"/>
        <v>26.194214275330715</v>
      </c>
      <c r="P54" s="9"/>
    </row>
    <row r="55" spans="1:119">
      <c r="A55" s="12"/>
      <c r="B55" s="25">
        <v>368</v>
      </c>
      <c r="C55" s="20" t="s">
        <v>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3119832</v>
      </c>
      <c r="L55" s="46">
        <v>0</v>
      </c>
      <c r="M55" s="46">
        <v>0</v>
      </c>
      <c r="N55" s="46">
        <f t="shared" si="13"/>
        <v>3119832</v>
      </c>
      <c r="O55" s="47">
        <f t="shared" si="9"/>
        <v>453.52987352812909</v>
      </c>
      <c r="P55" s="9"/>
    </row>
    <row r="56" spans="1:119">
      <c r="A56" s="12"/>
      <c r="B56" s="25">
        <v>369.9</v>
      </c>
      <c r="C56" s="20" t="s">
        <v>52</v>
      </c>
      <c r="D56" s="46">
        <v>96906</v>
      </c>
      <c r="E56" s="46">
        <v>8196</v>
      </c>
      <c r="F56" s="46">
        <v>0</v>
      </c>
      <c r="G56" s="46">
        <v>49650</v>
      </c>
      <c r="H56" s="46">
        <v>0</v>
      </c>
      <c r="I56" s="46">
        <v>25160</v>
      </c>
      <c r="J56" s="46">
        <v>0</v>
      </c>
      <c r="K56" s="46">
        <v>91</v>
      </c>
      <c r="L56" s="46">
        <v>0</v>
      </c>
      <c r="M56" s="46">
        <v>0</v>
      </c>
      <c r="N56" s="46">
        <f t="shared" si="13"/>
        <v>180003</v>
      </c>
      <c r="O56" s="47">
        <f t="shared" si="9"/>
        <v>26.167030091583079</v>
      </c>
      <c r="P56" s="9"/>
    </row>
    <row r="57" spans="1:119" ht="15.75">
      <c r="A57" s="29" t="s">
        <v>36</v>
      </c>
      <c r="B57" s="30"/>
      <c r="C57" s="31"/>
      <c r="D57" s="32">
        <f t="shared" ref="D57:M57" si="14">SUM(D58:D60)</f>
        <v>1692457</v>
      </c>
      <c r="E57" s="32">
        <f t="shared" si="14"/>
        <v>0</v>
      </c>
      <c r="F57" s="32">
        <f t="shared" si="14"/>
        <v>0</v>
      </c>
      <c r="G57" s="32">
        <f t="shared" si="14"/>
        <v>15324473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17016930</v>
      </c>
      <c r="O57" s="45">
        <f t="shared" si="9"/>
        <v>2473.7505451373745</v>
      </c>
      <c r="P57" s="9"/>
    </row>
    <row r="58" spans="1:119">
      <c r="A58" s="12"/>
      <c r="B58" s="25">
        <v>381</v>
      </c>
      <c r="C58" s="20" t="s">
        <v>53</v>
      </c>
      <c r="D58" s="46">
        <v>436957</v>
      </c>
      <c r="E58" s="46">
        <v>0</v>
      </c>
      <c r="F58" s="46">
        <v>0</v>
      </c>
      <c r="G58" s="46">
        <v>4603565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5040522</v>
      </c>
      <c r="O58" s="47">
        <f t="shared" si="9"/>
        <v>732.74051460968167</v>
      </c>
      <c r="P58" s="9"/>
    </row>
    <row r="59" spans="1:119">
      <c r="A59" s="12"/>
      <c r="B59" s="25">
        <v>382</v>
      </c>
      <c r="C59" s="20" t="s">
        <v>104</v>
      </c>
      <c r="D59" s="46">
        <v>1255500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1255500</v>
      </c>
      <c r="O59" s="47">
        <f t="shared" si="9"/>
        <v>182.5119930222416</v>
      </c>
      <c r="P59" s="9"/>
    </row>
    <row r="60" spans="1:119" ht="15.75" thickBot="1">
      <c r="A60" s="12"/>
      <c r="B60" s="25">
        <v>384</v>
      </c>
      <c r="C60" s="20" t="s">
        <v>123</v>
      </c>
      <c r="D60" s="46">
        <v>0</v>
      </c>
      <c r="E60" s="46">
        <v>0</v>
      </c>
      <c r="F60" s="46">
        <v>0</v>
      </c>
      <c r="G60" s="46">
        <v>10720908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10720908</v>
      </c>
      <c r="O60" s="47">
        <f t="shared" si="9"/>
        <v>1558.4980375054513</v>
      </c>
      <c r="P60" s="9"/>
    </row>
    <row r="61" spans="1:119" ht="16.5" thickBot="1">
      <c r="A61" s="14" t="s">
        <v>42</v>
      </c>
      <c r="B61" s="23"/>
      <c r="C61" s="22"/>
      <c r="D61" s="15">
        <f t="shared" ref="D61:M61" si="15">SUM(D5,D13,D21,D32,D42,D46,D57)</f>
        <v>15657358</v>
      </c>
      <c r="E61" s="15">
        <f t="shared" si="15"/>
        <v>2395179</v>
      </c>
      <c r="F61" s="15">
        <f t="shared" si="15"/>
        <v>3205104</v>
      </c>
      <c r="G61" s="15">
        <f t="shared" si="15"/>
        <v>18651507</v>
      </c>
      <c r="H61" s="15">
        <f t="shared" si="15"/>
        <v>0</v>
      </c>
      <c r="I61" s="15">
        <f t="shared" si="15"/>
        <v>8995728</v>
      </c>
      <c r="J61" s="15">
        <f t="shared" si="15"/>
        <v>0</v>
      </c>
      <c r="K61" s="15">
        <f t="shared" si="15"/>
        <v>5921962</v>
      </c>
      <c r="L61" s="15">
        <f t="shared" si="15"/>
        <v>0</v>
      </c>
      <c r="M61" s="15">
        <f t="shared" si="15"/>
        <v>0</v>
      </c>
      <c r="N61" s="15">
        <f>SUM(D61:M61)</f>
        <v>54826838</v>
      </c>
      <c r="O61" s="38">
        <f t="shared" si="9"/>
        <v>7970.1756069196108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124</v>
      </c>
      <c r="M63" s="48"/>
      <c r="N63" s="48"/>
      <c r="O63" s="43">
        <v>6879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11092367</v>
      </c>
      <c r="E5" s="27">
        <f t="shared" si="0"/>
        <v>1684479</v>
      </c>
      <c r="F5" s="27">
        <f t="shared" si="0"/>
        <v>3091660</v>
      </c>
      <c r="G5" s="27">
        <f t="shared" si="0"/>
        <v>2208837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18077343</v>
      </c>
      <c r="O5" s="33">
        <f t="shared" ref="O5:O36" si="1">(N5/O$59)</f>
        <v>2640.955880204529</v>
      </c>
      <c r="P5" s="6"/>
    </row>
    <row r="6" spans="1:133">
      <c r="A6" s="12"/>
      <c r="B6" s="25">
        <v>311</v>
      </c>
      <c r="C6" s="20" t="s">
        <v>3</v>
      </c>
      <c r="D6" s="46">
        <v>10363035</v>
      </c>
      <c r="E6" s="46">
        <v>0</v>
      </c>
      <c r="F6" s="46">
        <v>3091660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13454695</v>
      </c>
      <c r="O6" s="47">
        <f t="shared" si="1"/>
        <v>1965.6238130021914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661694</v>
      </c>
      <c r="F7" s="46">
        <v>0</v>
      </c>
      <c r="G7" s="46">
        <v>2208837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2870531</v>
      </c>
      <c r="O7" s="47">
        <f t="shared" si="1"/>
        <v>419.3617238860482</v>
      </c>
      <c r="P7" s="9"/>
    </row>
    <row r="8" spans="1:133">
      <c r="A8" s="12"/>
      <c r="B8" s="25">
        <v>312.3</v>
      </c>
      <c r="C8" s="20" t="s">
        <v>82</v>
      </c>
      <c r="D8" s="46">
        <v>0</v>
      </c>
      <c r="E8" s="46">
        <v>26882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26882</v>
      </c>
      <c r="O8" s="47">
        <f t="shared" si="1"/>
        <v>3.9272461650840027</v>
      </c>
      <c r="P8" s="9"/>
    </row>
    <row r="9" spans="1:133">
      <c r="A9" s="12"/>
      <c r="B9" s="25">
        <v>312.41000000000003</v>
      </c>
      <c r="C9" s="20" t="s">
        <v>12</v>
      </c>
      <c r="D9" s="46">
        <v>0</v>
      </c>
      <c r="E9" s="46">
        <v>274562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274562</v>
      </c>
      <c r="O9" s="47">
        <f t="shared" si="1"/>
        <v>40.111322132943755</v>
      </c>
      <c r="P9" s="9"/>
    </row>
    <row r="10" spans="1:133">
      <c r="A10" s="12"/>
      <c r="B10" s="25">
        <v>312.42</v>
      </c>
      <c r="C10" s="20" t="s">
        <v>83</v>
      </c>
      <c r="D10" s="46">
        <v>0</v>
      </c>
      <c r="E10" s="46">
        <v>116937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116937</v>
      </c>
      <c r="O10" s="47">
        <f t="shared" si="1"/>
        <v>17.083564645726806</v>
      </c>
      <c r="P10" s="9"/>
    </row>
    <row r="11" spans="1:133">
      <c r="A11" s="12"/>
      <c r="B11" s="25">
        <v>312.60000000000002</v>
      </c>
      <c r="C11" s="20" t="s">
        <v>13</v>
      </c>
      <c r="D11" s="46">
        <v>0</v>
      </c>
      <c r="E11" s="46">
        <v>604404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604404</v>
      </c>
      <c r="O11" s="47">
        <f t="shared" si="1"/>
        <v>88.298612125639153</v>
      </c>
      <c r="P11" s="9"/>
    </row>
    <row r="12" spans="1:133">
      <c r="A12" s="12"/>
      <c r="B12" s="25">
        <v>315</v>
      </c>
      <c r="C12" s="20" t="s">
        <v>85</v>
      </c>
      <c r="D12" s="46">
        <v>576628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576628</v>
      </c>
      <c r="O12" s="47">
        <f t="shared" si="1"/>
        <v>84.240759678597513</v>
      </c>
      <c r="P12" s="9"/>
    </row>
    <row r="13" spans="1:133">
      <c r="A13" s="12"/>
      <c r="B13" s="25">
        <v>316</v>
      </c>
      <c r="C13" s="20" t="s">
        <v>86</v>
      </c>
      <c r="D13" s="46">
        <v>152704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152704</v>
      </c>
      <c r="O13" s="47">
        <f t="shared" si="1"/>
        <v>22.308838568298029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1017570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1679894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2697464</v>
      </c>
      <c r="O14" s="45">
        <f t="shared" si="1"/>
        <v>394.07801314828345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1654883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1654883</v>
      </c>
      <c r="O15" s="47">
        <f t="shared" si="1"/>
        <v>241.76523009495983</v>
      </c>
      <c r="P15" s="9"/>
    </row>
    <row r="16" spans="1:133">
      <c r="A16" s="12"/>
      <c r="B16" s="25">
        <v>323.10000000000002</v>
      </c>
      <c r="C16" s="20" t="s">
        <v>16</v>
      </c>
      <c r="D16" s="46">
        <v>938891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938891</v>
      </c>
      <c r="O16" s="47">
        <f t="shared" si="1"/>
        <v>137.1644996347699</v>
      </c>
      <c r="P16" s="9"/>
    </row>
    <row r="17" spans="1:16">
      <c r="A17" s="12"/>
      <c r="B17" s="25">
        <v>323.39999999999998</v>
      </c>
      <c r="C17" s="20" t="s">
        <v>17</v>
      </c>
      <c r="D17" s="46">
        <v>35761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35761</v>
      </c>
      <c r="O17" s="47">
        <f t="shared" si="1"/>
        <v>5.2243973703433166</v>
      </c>
      <c r="P17" s="9"/>
    </row>
    <row r="18" spans="1:16">
      <c r="A18" s="12"/>
      <c r="B18" s="25">
        <v>323.7</v>
      </c>
      <c r="C18" s="20" t="s">
        <v>18</v>
      </c>
      <c r="D18" s="46">
        <v>14392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14392</v>
      </c>
      <c r="O18" s="47">
        <f t="shared" si="1"/>
        <v>2.1025566106647187</v>
      </c>
      <c r="P18" s="9"/>
    </row>
    <row r="19" spans="1:16">
      <c r="A19" s="12"/>
      <c r="B19" s="25">
        <v>329</v>
      </c>
      <c r="C19" s="20" t="s">
        <v>19</v>
      </c>
      <c r="D19" s="46">
        <v>28526</v>
      </c>
      <c r="E19" s="46">
        <v>0</v>
      </c>
      <c r="F19" s="46">
        <v>0</v>
      </c>
      <c r="G19" s="46">
        <v>0</v>
      </c>
      <c r="H19" s="46">
        <v>0</v>
      </c>
      <c r="I19" s="46">
        <v>25011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53537</v>
      </c>
      <c r="O19" s="47">
        <f t="shared" si="1"/>
        <v>7.8213294375456535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SUM(D21:D28)</f>
        <v>792915</v>
      </c>
      <c r="E20" s="32">
        <f t="shared" si="5"/>
        <v>5198</v>
      </c>
      <c r="F20" s="32">
        <f t="shared" si="5"/>
        <v>0</v>
      </c>
      <c r="G20" s="32">
        <f t="shared" si="5"/>
        <v>727425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1525538</v>
      </c>
      <c r="O20" s="45">
        <f t="shared" si="1"/>
        <v>222.86895544192842</v>
      </c>
      <c r="P20" s="10"/>
    </row>
    <row r="21" spans="1:16">
      <c r="A21" s="12"/>
      <c r="B21" s="25">
        <v>334.7</v>
      </c>
      <c r="C21" s="20" t="s">
        <v>115</v>
      </c>
      <c r="D21" s="46">
        <v>0</v>
      </c>
      <c r="E21" s="46">
        <v>0</v>
      </c>
      <c r="F21" s="46">
        <v>0</v>
      </c>
      <c r="G21" s="46">
        <v>727425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727425</v>
      </c>
      <c r="O21" s="47">
        <f t="shared" si="1"/>
        <v>106.27100073046019</v>
      </c>
      <c r="P21" s="9"/>
    </row>
    <row r="22" spans="1:16">
      <c r="A22" s="12"/>
      <c r="B22" s="25">
        <v>335.14</v>
      </c>
      <c r="C22" s="20" t="s">
        <v>90</v>
      </c>
      <c r="D22" s="46">
        <v>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</v>
      </c>
      <c r="O22" s="47">
        <f t="shared" si="1"/>
        <v>6.1504747991234475E-2</v>
      </c>
      <c r="P22" s="9"/>
    </row>
    <row r="23" spans="1:16">
      <c r="A23" s="12"/>
      <c r="B23" s="25">
        <v>335.15</v>
      </c>
      <c r="C23" s="20" t="s">
        <v>91</v>
      </c>
      <c r="D23" s="46">
        <v>12026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12026</v>
      </c>
      <c r="O23" s="47">
        <f t="shared" si="1"/>
        <v>1.7569028487947407</v>
      </c>
      <c r="P23" s="9"/>
    </row>
    <row r="24" spans="1:16">
      <c r="A24" s="12"/>
      <c r="B24" s="25">
        <v>335.16</v>
      </c>
      <c r="C24" s="20" t="s">
        <v>92</v>
      </c>
      <c r="D24" s="46">
        <v>138937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138937</v>
      </c>
      <c r="O24" s="47">
        <f t="shared" si="1"/>
        <v>20.297589481373265</v>
      </c>
      <c r="P24" s="9"/>
    </row>
    <row r="25" spans="1:16">
      <c r="A25" s="12"/>
      <c r="B25" s="25">
        <v>335.18</v>
      </c>
      <c r="C25" s="20" t="s">
        <v>93</v>
      </c>
      <c r="D25" s="46">
        <v>559101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559101</v>
      </c>
      <c r="O25" s="47">
        <f t="shared" si="1"/>
        <v>81.680204528853182</v>
      </c>
      <c r="P25" s="9"/>
    </row>
    <row r="26" spans="1:16">
      <c r="A26" s="12"/>
      <c r="B26" s="25">
        <v>335.21</v>
      </c>
      <c r="C26" s="20" t="s">
        <v>27</v>
      </c>
      <c r="D26" s="46">
        <v>17733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17733</v>
      </c>
      <c r="O26" s="47">
        <f t="shared" si="1"/>
        <v>2.5906501095690286</v>
      </c>
      <c r="P26" s="9"/>
    </row>
    <row r="27" spans="1:16">
      <c r="A27" s="12"/>
      <c r="B27" s="25">
        <v>335.49</v>
      </c>
      <c r="C27" s="20" t="s">
        <v>94</v>
      </c>
      <c r="D27" s="46">
        <v>0</v>
      </c>
      <c r="E27" s="46">
        <v>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5198</v>
      </c>
      <c r="O27" s="47">
        <f t="shared" si="1"/>
        <v>0.75938641344046753</v>
      </c>
      <c r="P27" s="9"/>
    </row>
    <row r="28" spans="1:16">
      <c r="A28" s="12"/>
      <c r="B28" s="25">
        <v>337.2</v>
      </c>
      <c r="C28" s="20" t="s">
        <v>28</v>
      </c>
      <c r="D28" s="46">
        <v>64697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64697</v>
      </c>
      <c r="O28" s="47">
        <f t="shared" si="1"/>
        <v>9.4517165814463109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SUM(D30:D40)</f>
        <v>376114</v>
      </c>
      <c r="E29" s="32">
        <f t="shared" si="7"/>
        <v>472204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7644717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8493035</v>
      </c>
      <c r="O29" s="45">
        <f t="shared" si="1"/>
        <v>1240.7647918188459</v>
      </c>
      <c r="P29" s="10"/>
    </row>
    <row r="30" spans="1:16">
      <c r="A30" s="12"/>
      <c r="B30" s="25">
        <v>341.3</v>
      </c>
      <c r="C30" s="20" t="s">
        <v>96</v>
      </c>
      <c r="D30" s="46">
        <v>914</v>
      </c>
      <c r="E30" s="46">
        <v>0</v>
      </c>
      <c r="F30" s="46">
        <v>0</v>
      </c>
      <c r="G30" s="46">
        <v>0</v>
      </c>
      <c r="H30" s="46">
        <v>0</v>
      </c>
      <c r="I30" s="46">
        <v>690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8">SUM(D30:M30)</f>
        <v>1604</v>
      </c>
      <c r="O30" s="47">
        <f t="shared" si="1"/>
        <v>0.23433162892622353</v>
      </c>
      <c r="P30" s="9"/>
    </row>
    <row r="31" spans="1:16">
      <c r="A31" s="12"/>
      <c r="B31" s="25">
        <v>341.9</v>
      </c>
      <c r="C31" s="20" t="s">
        <v>97</v>
      </c>
      <c r="D31" s="46">
        <v>26016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26016</v>
      </c>
      <c r="O31" s="47">
        <f t="shared" si="1"/>
        <v>3.8007304601899197</v>
      </c>
      <c r="P31" s="9"/>
    </row>
    <row r="32" spans="1:16">
      <c r="A32" s="12"/>
      <c r="B32" s="25">
        <v>342.5</v>
      </c>
      <c r="C32" s="20" t="s">
        <v>38</v>
      </c>
      <c r="D32" s="46">
        <v>42156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42156</v>
      </c>
      <c r="O32" s="47">
        <f t="shared" si="1"/>
        <v>6.1586559532505483</v>
      </c>
      <c r="P32" s="9"/>
    </row>
    <row r="33" spans="1:16">
      <c r="A33" s="12"/>
      <c r="B33" s="25">
        <v>342.6</v>
      </c>
      <c r="C33" s="20" t="s">
        <v>39</v>
      </c>
      <c r="D33" s="46">
        <v>287835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287835</v>
      </c>
      <c r="O33" s="47">
        <f t="shared" si="1"/>
        <v>42.050401753104452</v>
      </c>
      <c r="P33" s="9"/>
    </row>
    <row r="34" spans="1:16">
      <c r="A34" s="12"/>
      <c r="B34" s="25">
        <v>342.9</v>
      </c>
      <c r="C34" s="20" t="s">
        <v>98</v>
      </c>
      <c r="D34" s="46">
        <v>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768</v>
      </c>
      <c r="O34" s="47">
        <f t="shared" si="1"/>
        <v>0.11219868517165814</v>
      </c>
      <c r="P34" s="9"/>
    </row>
    <row r="35" spans="1:16">
      <c r="A35" s="12"/>
      <c r="B35" s="25">
        <v>343.3</v>
      </c>
      <c r="C35" s="20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3688242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3688242</v>
      </c>
      <c r="O35" s="47">
        <f t="shared" si="1"/>
        <v>538.82279035792544</v>
      </c>
      <c r="P35" s="9"/>
    </row>
    <row r="36" spans="1:16">
      <c r="A36" s="12"/>
      <c r="B36" s="25">
        <v>343.5</v>
      </c>
      <c r="C36" s="20" t="s">
        <v>112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3929704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3929704</v>
      </c>
      <c r="O36" s="47">
        <f t="shared" si="1"/>
        <v>574.0984660336012</v>
      </c>
      <c r="P36" s="9"/>
    </row>
    <row r="37" spans="1:16">
      <c r="A37" s="12"/>
      <c r="B37" s="25">
        <v>343.6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26081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26081</v>
      </c>
      <c r="O37" s="47">
        <f t="shared" ref="O37:O57" si="9">(N37/O$59)</f>
        <v>3.810226442658875</v>
      </c>
      <c r="P37" s="9"/>
    </row>
    <row r="38" spans="1:16">
      <c r="A38" s="12"/>
      <c r="B38" s="25">
        <v>343.9</v>
      </c>
      <c r="C38" s="20" t="s">
        <v>99</v>
      </c>
      <c r="D38" s="46">
        <v>0</v>
      </c>
      <c r="E38" s="46">
        <v>48422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48422</v>
      </c>
      <c r="O38" s="47">
        <f t="shared" si="9"/>
        <v>7.0740686632578527</v>
      </c>
      <c r="P38" s="9"/>
    </row>
    <row r="39" spans="1:16">
      <c r="A39" s="12"/>
      <c r="B39" s="25">
        <v>347.2</v>
      </c>
      <c r="C39" s="20" t="s">
        <v>41</v>
      </c>
      <c r="D39" s="46">
        <v>18425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18425</v>
      </c>
      <c r="O39" s="47">
        <f t="shared" si="9"/>
        <v>2.691745799853908</v>
      </c>
      <c r="P39" s="9"/>
    </row>
    <row r="40" spans="1:16">
      <c r="A40" s="12"/>
      <c r="B40" s="25">
        <v>347.5</v>
      </c>
      <c r="C40" s="20" t="s">
        <v>100</v>
      </c>
      <c r="D40" s="46">
        <v>0</v>
      </c>
      <c r="E40" s="46">
        <v>423782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423782</v>
      </c>
      <c r="O40" s="47">
        <f t="shared" si="9"/>
        <v>61.911176040905772</v>
      </c>
      <c r="P40" s="9"/>
    </row>
    <row r="41" spans="1:16" ht="15.75">
      <c r="A41" s="29" t="s">
        <v>35</v>
      </c>
      <c r="B41" s="30"/>
      <c r="C41" s="31"/>
      <c r="D41" s="32">
        <f t="shared" ref="D41:M41" si="10">SUM(D42:D43)</f>
        <v>11436</v>
      </c>
      <c r="E41" s="32">
        <f t="shared" si="10"/>
        <v>665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12101</v>
      </c>
      <c r="O41" s="45">
        <f t="shared" si="9"/>
        <v>1.7678597516435355</v>
      </c>
      <c r="P41" s="10"/>
    </row>
    <row r="42" spans="1:16">
      <c r="A42" s="13"/>
      <c r="B42" s="39">
        <v>351.1</v>
      </c>
      <c r="C42" s="21" t="s">
        <v>78</v>
      </c>
      <c r="D42" s="46">
        <v>4176</v>
      </c>
      <c r="E42" s="46">
        <v>665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4841</v>
      </c>
      <c r="O42" s="47">
        <f t="shared" si="9"/>
        <v>0.70723155588020448</v>
      </c>
      <c r="P42" s="9"/>
    </row>
    <row r="43" spans="1:16">
      <c r="A43" s="13"/>
      <c r="B43" s="39">
        <v>354</v>
      </c>
      <c r="C43" s="21" t="s">
        <v>45</v>
      </c>
      <c r="D43" s="46">
        <v>7260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7260</v>
      </c>
      <c r="O43" s="47">
        <f t="shared" si="9"/>
        <v>1.060628195763331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SUM(D45:D53)</f>
        <v>1335936</v>
      </c>
      <c r="E44" s="32">
        <f t="shared" si="11"/>
        <v>189068</v>
      </c>
      <c r="F44" s="32">
        <f t="shared" si="11"/>
        <v>22379</v>
      </c>
      <c r="G44" s="32">
        <f t="shared" si="11"/>
        <v>81046</v>
      </c>
      <c r="H44" s="32">
        <f t="shared" si="11"/>
        <v>0</v>
      </c>
      <c r="I44" s="32">
        <f t="shared" si="11"/>
        <v>107637</v>
      </c>
      <c r="J44" s="32">
        <f t="shared" si="11"/>
        <v>0</v>
      </c>
      <c r="K44" s="32">
        <f t="shared" si="11"/>
        <v>3585162</v>
      </c>
      <c r="L44" s="32">
        <f t="shared" si="11"/>
        <v>0</v>
      </c>
      <c r="M44" s="32">
        <f t="shared" si="11"/>
        <v>0</v>
      </c>
      <c r="N44" s="32">
        <f>SUM(D44:M44)</f>
        <v>5321228</v>
      </c>
      <c r="O44" s="45">
        <f t="shared" si="9"/>
        <v>777.38904309715122</v>
      </c>
      <c r="P44" s="10"/>
    </row>
    <row r="45" spans="1:16">
      <c r="A45" s="12"/>
      <c r="B45" s="25">
        <v>361.1</v>
      </c>
      <c r="C45" s="20" t="s">
        <v>47</v>
      </c>
      <c r="D45" s="46">
        <v>20005</v>
      </c>
      <c r="E45" s="46">
        <v>19857</v>
      </c>
      <c r="F45" s="46">
        <v>14743</v>
      </c>
      <c r="G45" s="46">
        <v>41110</v>
      </c>
      <c r="H45" s="46">
        <v>0</v>
      </c>
      <c r="I45" s="46">
        <v>38070</v>
      </c>
      <c r="J45" s="46">
        <v>0</v>
      </c>
      <c r="K45" s="46">
        <v>226260</v>
      </c>
      <c r="L45" s="46">
        <v>0</v>
      </c>
      <c r="M45" s="46">
        <v>0</v>
      </c>
      <c r="N45" s="46">
        <f>SUM(D45:M45)</f>
        <v>360045</v>
      </c>
      <c r="O45" s="47">
        <f t="shared" si="9"/>
        <v>52.599707815924035</v>
      </c>
      <c r="P45" s="9"/>
    </row>
    <row r="46" spans="1:16">
      <c r="A46" s="12"/>
      <c r="B46" s="25">
        <v>361.2</v>
      </c>
      <c r="C46" s="20" t="s">
        <v>101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563152</v>
      </c>
      <c r="L46" s="46">
        <v>0</v>
      </c>
      <c r="M46" s="46">
        <v>0</v>
      </c>
      <c r="N46" s="46">
        <f t="shared" ref="N46:N53" si="12">SUM(D46:M46)</f>
        <v>563152</v>
      </c>
      <c r="O46" s="47">
        <f t="shared" si="9"/>
        <v>82.272023374726075</v>
      </c>
      <c r="P46" s="9"/>
    </row>
    <row r="47" spans="1:16">
      <c r="A47" s="12"/>
      <c r="B47" s="25">
        <v>361.3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-2356417</v>
      </c>
      <c r="L47" s="46">
        <v>0</v>
      </c>
      <c r="M47" s="46">
        <v>0</v>
      </c>
      <c r="N47" s="46">
        <f t="shared" si="12"/>
        <v>-2356417</v>
      </c>
      <c r="O47" s="47">
        <f t="shared" si="9"/>
        <v>-344.25376186997806</v>
      </c>
      <c r="P47" s="9"/>
    </row>
    <row r="48" spans="1:16">
      <c r="A48" s="12"/>
      <c r="B48" s="25">
        <v>361.4</v>
      </c>
      <c r="C48" s="20" t="s">
        <v>102</v>
      </c>
      <c r="D48" s="46">
        <v>1928</v>
      </c>
      <c r="E48" s="46">
        <v>17809</v>
      </c>
      <c r="F48" s="46">
        <v>7636</v>
      </c>
      <c r="G48" s="46">
        <v>27665</v>
      </c>
      <c r="H48" s="46">
        <v>0</v>
      </c>
      <c r="I48" s="46">
        <v>45342</v>
      </c>
      <c r="J48" s="46">
        <v>0</v>
      </c>
      <c r="K48" s="46">
        <v>916456</v>
      </c>
      <c r="L48" s="46">
        <v>0</v>
      </c>
      <c r="M48" s="46">
        <v>0</v>
      </c>
      <c r="N48" s="46">
        <f t="shared" si="12"/>
        <v>1016836</v>
      </c>
      <c r="O48" s="47">
        <f t="shared" si="9"/>
        <v>148.55164353542733</v>
      </c>
      <c r="P48" s="9"/>
    </row>
    <row r="49" spans="1:119">
      <c r="A49" s="12"/>
      <c r="B49" s="25">
        <v>362</v>
      </c>
      <c r="C49" s="20" t="s">
        <v>79</v>
      </c>
      <c r="D49" s="46">
        <v>7500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7500</v>
      </c>
      <c r="O49" s="47">
        <f t="shared" si="9"/>
        <v>1.0956902848794741</v>
      </c>
      <c r="P49" s="9"/>
    </row>
    <row r="50" spans="1:119">
      <c r="A50" s="12"/>
      <c r="B50" s="25">
        <v>364</v>
      </c>
      <c r="C50" s="20" t="s">
        <v>103</v>
      </c>
      <c r="D50" s="46">
        <v>50730</v>
      </c>
      <c r="E50" s="46">
        <v>0</v>
      </c>
      <c r="F50" s="46">
        <v>0</v>
      </c>
      <c r="G50" s="46">
        <v>0</v>
      </c>
      <c r="H50" s="46">
        <v>0</v>
      </c>
      <c r="I50" s="46">
        <v>15522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66252</v>
      </c>
      <c r="O50" s="47">
        <f t="shared" si="9"/>
        <v>9.6788897005113217</v>
      </c>
      <c r="P50" s="9"/>
    </row>
    <row r="51" spans="1:119">
      <c r="A51" s="12"/>
      <c r="B51" s="25">
        <v>366</v>
      </c>
      <c r="C51" s="20" t="s">
        <v>50</v>
      </c>
      <c r="D51" s="46">
        <v>0</v>
      </c>
      <c r="E51" s="46">
        <v>0</v>
      </c>
      <c r="F51" s="46">
        <v>0</v>
      </c>
      <c r="G51" s="46">
        <v>12271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12271</v>
      </c>
      <c r="O51" s="47">
        <f t="shared" si="9"/>
        <v>1.7926953981008036</v>
      </c>
      <c r="P51" s="9"/>
    </row>
    <row r="52" spans="1:119">
      <c r="A52" s="12"/>
      <c r="B52" s="25">
        <v>368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4232985</v>
      </c>
      <c r="L52" s="46">
        <v>0</v>
      </c>
      <c r="M52" s="46">
        <v>0</v>
      </c>
      <c r="N52" s="46">
        <f t="shared" si="12"/>
        <v>4232985</v>
      </c>
      <c r="O52" s="47">
        <f t="shared" si="9"/>
        <v>618.40540540540542</v>
      </c>
      <c r="P52" s="9"/>
    </row>
    <row r="53" spans="1:119">
      <c r="A53" s="12"/>
      <c r="B53" s="25">
        <v>369.9</v>
      </c>
      <c r="C53" s="20" t="s">
        <v>52</v>
      </c>
      <c r="D53" s="46">
        <v>1255773</v>
      </c>
      <c r="E53" s="46">
        <v>151402</v>
      </c>
      <c r="F53" s="46">
        <v>0</v>
      </c>
      <c r="G53" s="46">
        <v>0</v>
      </c>
      <c r="H53" s="46">
        <v>0</v>
      </c>
      <c r="I53" s="46">
        <v>8703</v>
      </c>
      <c r="J53" s="46">
        <v>0</v>
      </c>
      <c r="K53" s="46">
        <v>2726</v>
      </c>
      <c r="L53" s="46">
        <v>0</v>
      </c>
      <c r="M53" s="46">
        <v>0</v>
      </c>
      <c r="N53" s="46">
        <f t="shared" si="12"/>
        <v>1418604</v>
      </c>
      <c r="O53" s="47">
        <f t="shared" si="9"/>
        <v>207.24674945215486</v>
      </c>
      <c r="P53" s="9"/>
    </row>
    <row r="54" spans="1:119" ht="15.75">
      <c r="A54" s="29" t="s">
        <v>36</v>
      </c>
      <c r="B54" s="30"/>
      <c r="C54" s="31"/>
      <c r="D54" s="32">
        <f t="shared" ref="D54:M54" si="13">SUM(D55:D56)</f>
        <v>2066507</v>
      </c>
      <c r="E54" s="32">
        <f t="shared" si="13"/>
        <v>0</v>
      </c>
      <c r="F54" s="32">
        <f t="shared" si="13"/>
        <v>104530</v>
      </c>
      <c r="G54" s="32">
        <f t="shared" si="13"/>
        <v>2315954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4486991</v>
      </c>
      <c r="O54" s="45">
        <f t="shared" si="9"/>
        <v>655.51365960555154</v>
      </c>
      <c r="P54" s="9"/>
    </row>
    <row r="55" spans="1:119">
      <c r="A55" s="12"/>
      <c r="B55" s="25">
        <v>381</v>
      </c>
      <c r="C55" s="20" t="s">
        <v>53</v>
      </c>
      <c r="D55" s="46">
        <v>682652</v>
      </c>
      <c r="E55" s="46">
        <v>0</v>
      </c>
      <c r="F55" s="46">
        <v>104530</v>
      </c>
      <c r="G55" s="46">
        <v>2315954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3103136</v>
      </c>
      <c r="O55" s="47">
        <f t="shared" si="9"/>
        <v>453.34346238130024</v>
      </c>
      <c r="P55" s="9"/>
    </row>
    <row r="56" spans="1:119" ht="15.75" thickBot="1">
      <c r="A56" s="12"/>
      <c r="B56" s="25">
        <v>382</v>
      </c>
      <c r="C56" s="20" t="s">
        <v>104</v>
      </c>
      <c r="D56" s="46">
        <v>1383855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1383855</v>
      </c>
      <c r="O56" s="47">
        <f t="shared" si="9"/>
        <v>202.17019722425127</v>
      </c>
      <c r="P56" s="9"/>
    </row>
    <row r="57" spans="1:119" ht="16.5" thickBot="1">
      <c r="A57" s="14" t="s">
        <v>42</v>
      </c>
      <c r="B57" s="23"/>
      <c r="C57" s="22"/>
      <c r="D57" s="15">
        <f t="shared" ref="D57:M57" si="14">SUM(D5,D14,D20,D29,D41,D44,D54)</f>
        <v>16692845</v>
      </c>
      <c r="E57" s="15">
        <f t="shared" si="14"/>
        <v>2351614</v>
      </c>
      <c r="F57" s="15">
        <f t="shared" si="14"/>
        <v>3218569</v>
      </c>
      <c r="G57" s="15">
        <f t="shared" si="14"/>
        <v>5333262</v>
      </c>
      <c r="H57" s="15">
        <f t="shared" si="14"/>
        <v>0</v>
      </c>
      <c r="I57" s="15">
        <f t="shared" si="14"/>
        <v>9432248</v>
      </c>
      <c r="J57" s="15">
        <f t="shared" si="14"/>
        <v>0</v>
      </c>
      <c r="K57" s="15">
        <f t="shared" si="14"/>
        <v>3585162</v>
      </c>
      <c r="L57" s="15">
        <f t="shared" si="14"/>
        <v>0</v>
      </c>
      <c r="M57" s="15">
        <f t="shared" si="14"/>
        <v>0</v>
      </c>
      <c r="N57" s="15">
        <f>SUM(D57:M57)</f>
        <v>40613700</v>
      </c>
      <c r="O57" s="38">
        <f t="shared" si="9"/>
        <v>5933.3382030679331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6845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57</v>
      </c>
      <c r="F4" s="34" t="s">
        <v>58</v>
      </c>
      <c r="G4" s="34" t="s">
        <v>59</v>
      </c>
      <c r="H4" s="34" t="s">
        <v>6</v>
      </c>
      <c r="I4" s="34" t="s">
        <v>7</v>
      </c>
      <c r="J4" s="35" t="s">
        <v>60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10335241</v>
      </c>
      <c r="E5" s="27">
        <f t="shared" si="0"/>
        <v>1547634</v>
      </c>
      <c r="F5" s="27">
        <f t="shared" si="0"/>
        <v>255270</v>
      </c>
      <c r="G5" s="27">
        <f t="shared" si="0"/>
        <v>404796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12542941</v>
      </c>
      <c r="O5" s="33">
        <f t="shared" ref="O5:O36" si="1">(N5/O$61)</f>
        <v>1837.7935531135531</v>
      </c>
      <c r="P5" s="6"/>
    </row>
    <row r="6" spans="1:133">
      <c r="A6" s="12"/>
      <c r="B6" s="25">
        <v>311</v>
      </c>
      <c r="C6" s="20" t="s">
        <v>3</v>
      </c>
      <c r="D6" s="46">
        <v>9517511</v>
      </c>
      <c r="E6" s="46">
        <v>0</v>
      </c>
      <c r="F6" s="46">
        <v>255270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9772781</v>
      </c>
      <c r="O6" s="47">
        <f t="shared" si="1"/>
        <v>1431.9093040293039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575583</v>
      </c>
      <c r="F7" s="46">
        <v>0</v>
      </c>
      <c r="G7" s="46">
        <v>404796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980379</v>
      </c>
      <c r="O7" s="47">
        <f t="shared" si="1"/>
        <v>143.64527472527473</v>
      </c>
      <c r="P7" s="9"/>
    </row>
    <row r="8" spans="1:133">
      <c r="A8" s="12"/>
      <c r="B8" s="25">
        <v>312.3</v>
      </c>
      <c r="C8" s="20" t="s">
        <v>82</v>
      </c>
      <c r="D8" s="46">
        <v>0</v>
      </c>
      <c r="E8" s="46">
        <v>30680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30680</v>
      </c>
      <c r="O8" s="47">
        <f t="shared" si="1"/>
        <v>4.4952380952380953</v>
      </c>
      <c r="P8" s="9"/>
    </row>
    <row r="9" spans="1:133">
      <c r="A9" s="12"/>
      <c r="B9" s="25">
        <v>312.41000000000003</v>
      </c>
      <c r="C9" s="20" t="s">
        <v>12</v>
      </c>
      <c r="D9" s="46">
        <v>0</v>
      </c>
      <c r="E9" s="46">
        <v>261907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261907</v>
      </c>
      <c r="O9" s="47">
        <f t="shared" si="1"/>
        <v>38.374652014652014</v>
      </c>
      <c r="P9" s="9"/>
    </row>
    <row r="10" spans="1:133">
      <c r="A10" s="12"/>
      <c r="B10" s="25">
        <v>312.42</v>
      </c>
      <c r="C10" s="20" t="s">
        <v>83</v>
      </c>
      <c r="D10" s="46">
        <v>0</v>
      </c>
      <c r="E10" s="46">
        <v>112406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112406</v>
      </c>
      <c r="O10" s="47">
        <f t="shared" si="1"/>
        <v>16.46974358974359</v>
      </c>
      <c r="P10" s="9"/>
    </row>
    <row r="11" spans="1:133">
      <c r="A11" s="12"/>
      <c r="B11" s="25">
        <v>312.52</v>
      </c>
      <c r="C11" s="20" t="s">
        <v>84</v>
      </c>
      <c r="D11" s="46">
        <v>81017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81017</v>
      </c>
      <c r="O11" s="47">
        <f t="shared" si="1"/>
        <v>11.87062271062271</v>
      </c>
      <c r="P11" s="9"/>
    </row>
    <row r="12" spans="1:133">
      <c r="A12" s="12"/>
      <c r="B12" s="25">
        <v>312.60000000000002</v>
      </c>
      <c r="C12" s="20" t="s">
        <v>13</v>
      </c>
      <c r="D12" s="46">
        <v>0</v>
      </c>
      <c r="E12" s="46">
        <v>567058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567058</v>
      </c>
      <c r="O12" s="47">
        <f t="shared" si="1"/>
        <v>83.085421245421244</v>
      </c>
      <c r="P12" s="9"/>
    </row>
    <row r="13" spans="1:133">
      <c r="A13" s="12"/>
      <c r="B13" s="25">
        <v>315</v>
      </c>
      <c r="C13" s="20" t="s">
        <v>85</v>
      </c>
      <c r="D13" s="46">
        <v>587946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587946</v>
      </c>
      <c r="O13" s="47">
        <f t="shared" si="1"/>
        <v>86.145934065934071</v>
      </c>
      <c r="P13" s="9"/>
    </row>
    <row r="14" spans="1:133">
      <c r="A14" s="12"/>
      <c r="B14" s="25">
        <v>316</v>
      </c>
      <c r="C14" s="20" t="s">
        <v>86</v>
      </c>
      <c r="D14" s="46">
        <v>148767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148767</v>
      </c>
      <c r="O14" s="47">
        <f t="shared" si="1"/>
        <v>21.797362637362639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977501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1504059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2481560</v>
      </c>
      <c r="O15" s="45">
        <f t="shared" si="1"/>
        <v>363.59853479853479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1491059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1491059</v>
      </c>
      <c r="O16" s="47">
        <f t="shared" si="1"/>
        <v>218.47018315018315</v>
      </c>
      <c r="P16" s="9"/>
    </row>
    <row r="17" spans="1:16">
      <c r="A17" s="12"/>
      <c r="B17" s="25">
        <v>323.10000000000002</v>
      </c>
      <c r="C17" s="20" t="s">
        <v>16</v>
      </c>
      <c r="D17" s="46">
        <v>900863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900863</v>
      </c>
      <c r="O17" s="47">
        <f t="shared" si="1"/>
        <v>131.99457875457875</v>
      </c>
      <c r="P17" s="9"/>
    </row>
    <row r="18" spans="1:16">
      <c r="A18" s="12"/>
      <c r="B18" s="25">
        <v>323.39999999999998</v>
      </c>
      <c r="C18" s="20" t="s">
        <v>17</v>
      </c>
      <c r="D18" s="46">
        <v>37466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37466</v>
      </c>
      <c r="O18" s="47">
        <f t="shared" si="1"/>
        <v>5.4895238095238099</v>
      </c>
      <c r="P18" s="9"/>
    </row>
    <row r="19" spans="1:16">
      <c r="A19" s="12"/>
      <c r="B19" s="25">
        <v>323.7</v>
      </c>
      <c r="C19" s="20" t="s">
        <v>18</v>
      </c>
      <c r="D19" s="46">
        <v>19787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19787</v>
      </c>
      <c r="O19" s="47">
        <f t="shared" si="1"/>
        <v>2.8991941391941394</v>
      </c>
      <c r="P19" s="9"/>
    </row>
    <row r="20" spans="1:16">
      <c r="A20" s="12"/>
      <c r="B20" s="25">
        <v>329</v>
      </c>
      <c r="C20" s="20" t="s">
        <v>19</v>
      </c>
      <c r="D20" s="46">
        <v>19385</v>
      </c>
      <c r="E20" s="46">
        <v>0</v>
      </c>
      <c r="F20" s="46">
        <v>0</v>
      </c>
      <c r="G20" s="46">
        <v>0</v>
      </c>
      <c r="H20" s="46">
        <v>0</v>
      </c>
      <c r="I20" s="46">
        <v>13000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32385</v>
      </c>
      <c r="O20" s="47">
        <f t="shared" si="1"/>
        <v>4.7450549450549451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SUM(D22:D30)</f>
        <v>779556</v>
      </c>
      <c r="E21" s="32">
        <f t="shared" si="5"/>
        <v>6875</v>
      </c>
      <c r="F21" s="32">
        <f t="shared" si="5"/>
        <v>0</v>
      </c>
      <c r="G21" s="32">
        <f t="shared" si="5"/>
        <v>56658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843089</v>
      </c>
      <c r="O21" s="45">
        <f t="shared" si="1"/>
        <v>123.52952380952381</v>
      </c>
      <c r="P21" s="10"/>
    </row>
    <row r="22" spans="1:16">
      <c r="A22" s="12"/>
      <c r="B22" s="25">
        <v>331.39</v>
      </c>
      <c r="C22" s="20" t="s">
        <v>89</v>
      </c>
      <c r="D22" s="46">
        <v>0</v>
      </c>
      <c r="E22" s="46">
        <v>0</v>
      </c>
      <c r="F22" s="46">
        <v>0</v>
      </c>
      <c r="G22" s="46">
        <v>49418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49418</v>
      </c>
      <c r="O22" s="47">
        <f t="shared" si="1"/>
        <v>7.2407326007326009</v>
      </c>
      <c r="P22" s="9"/>
    </row>
    <row r="23" spans="1:16">
      <c r="A23" s="12"/>
      <c r="B23" s="25">
        <v>335.14</v>
      </c>
      <c r="C23" s="20" t="s">
        <v>90</v>
      </c>
      <c r="D23" s="46">
        <v>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600</v>
      </c>
      <c r="O23" s="47">
        <f t="shared" si="1"/>
        <v>8.7912087912087919E-2</v>
      </c>
      <c r="P23" s="9"/>
    </row>
    <row r="24" spans="1:16">
      <c r="A24" s="12"/>
      <c r="B24" s="25">
        <v>335.15</v>
      </c>
      <c r="C24" s="20" t="s">
        <v>91</v>
      </c>
      <c r="D24" s="46">
        <v>9958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9958</v>
      </c>
      <c r="O24" s="47">
        <f t="shared" si="1"/>
        <v>1.4590476190476191</v>
      </c>
      <c r="P24" s="9"/>
    </row>
    <row r="25" spans="1:16">
      <c r="A25" s="12"/>
      <c r="B25" s="25">
        <v>335.16</v>
      </c>
      <c r="C25" s="20" t="s">
        <v>92</v>
      </c>
      <c r="D25" s="46">
        <v>134144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134144</v>
      </c>
      <c r="O25" s="47">
        <f t="shared" si="1"/>
        <v>19.654798534798534</v>
      </c>
      <c r="P25" s="9"/>
    </row>
    <row r="26" spans="1:16">
      <c r="A26" s="12"/>
      <c r="B26" s="25">
        <v>335.18</v>
      </c>
      <c r="C26" s="20" t="s">
        <v>93</v>
      </c>
      <c r="D26" s="46">
        <v>522507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522507</v>
      </c>
      <c r="O26" s="47">
        <f t="shared" si="1"/>
        <v>76.557802197802204</v>
      </c>
      <c r="P26" s="9"/>
    </row>
    <row r="27" spans="1:16">
      <c r="A27" s="12"/>
      <c r="B27" s="25">
        <v>335.21</v>
      </c>
      <c r="C27" s="20" t="s">
        <v>27</v>
      </c>
      <c r="D27" s="46">
        <v>17930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17930</v>
      </c>
      <c r="O27" s="47">
        <f t="shared" si="1"/>
        <v>2.6271062271062271</v>
      </c>
      <c r="P27" s="9"/>
    </row>
    <row r="28" spans="1:16">
      <c r="A28" s="12"/>
      <c r="B28" s="25">
        <v>335.49</v>
      </c>
      <c r="C28" s="20" t="s">
        <v>94</v>
      </c>
      <c r="D28" s="46">
        <v>0</v>
      </c>
      <c r="E28" s="46">
        <v>6875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6875</v>
      </c>
      <c r="O28" s="47">
        <f t="shared" si="1"/>
        <v>1.0073260073260073</v>
      </c>
      <c r="P28" s="9"/>
    </row>
    <row r="29" spans="1:16">
      <c r="A29" s="12"/>
      <c r="B29" s="25">
        <v>337.2</v>
      </c>
      <c r="C29" s="20" t="s">
        <v>28</v>
      </c>
      <c r="D29" s="46">
        <v>94417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94417</v>
      </c>
      <c r="O29" s="47">
        <f t="shared" si="1"/>
        <v>13.833992673992674</v>
      </c>
      <c r="P29" s="9"/>
    </row>
    <row r="30" spans="1:16">
      <c r="A30" s="12"/>
      <c r="B30" s="25">
        <v>337.3</v>
      </c>
      <c r="C30" s="20" t="s">
        <v>95</v>
      </c>
      <c r="D30" s="46">
        <v>0</v>
      </c>
      <c r="E30" s="46">
        <v>0</v>
      </c>
      <c r="F30" s="46">
        <v>0</v>
      </c>
      <c r="G30" s="46">
        <v>7240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7240</v>
      </c>
      <c r="O30" s="47">
        <f t="shared" si="1"/>
        <v>1.0608058608058608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SUM(D32:D42)</f>
        <v>681876</v>
      </c>
      <c r="E31" s="32">
        <f t="shared" si="7"/>
        <v>39975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7417037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8138888</v>
      </c>
      <c r="O31" s="45">
        <f t="shared" si="1"/>
        <v>1192.5110622710622</v>
      </c>
      <c r="P31" s="10"/>
    </row>
    <row r="32" spans="1:16">
      <c r="A32" s="12"/>
      <c r="B32" s="25">
        <v>341.3</v>
      </c>
      <c r="C32" s="20" t="s">
        <v>96</v>
      </c>
      <c r="D32" s="46">
        <v>868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868</v>
      </c>
      <c r="O32" s="47">
        <f t="shared" si="1"/>
        <v>0.12717948717948718</v>
      </c>
      <c r="P32" s="9"/>
    </row>
    <row r="33" spans="1:16">
      <c r="A33" s="12"/>
      <c r="B33" s="25">
        <v>341.9</v>
      </c>
      <c r="C33" s="20" t="s">
        <v>97</v>
      </c>
      <c r="D33" s="46">
        <v>14678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14678</v>
      </c>
      <c r="O33" s="47">
        <f t="shared" si="1"/>
        <v>2.1506227106227107</v>
      </c>
      <c r="P33" s="9"/>
    </row>
    <row r="34" spans="1:16">
      <c r="A34" s="12"/>
      <c r="B34" s="25">
        <v>342.5</v>
      </c>
      <c r="C34" s="20" t="s">
        <v>38</v>
      </c>
      <c r="D34" s="46">
        <v>38278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38278</v>
      </c>
      <c r="O34" s="47">
        <f t="shared" si="1"/>
        <v>5.6084981684981683</v>
      </c>
      <c r="P34" s="9"/>
    </row>
    <row r="35" spans="1:16">
      <c r="A35" s="12"/>
      <c r="B35" s="25">
        <v>342.6</v>
      </c>
      <c r="C35" s="20" t="s">
        <v>39</v>
      </c>
      <c r="D35" s="46">
        <v>208530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208530</v>
      </c>
      <c r="O35" s="47">
        <f t="shared" si="1"/>
        <v>30.553846153846155</v>
      </c>
      <c r="P35" s="9"/>
    </row>
    <row r="36" spans="1:16">
      <c r="A36" s="12"/>
      <c r="B36" s="25">
        <v>342.9</v>
      </c>
      <c r="C36" s="20" t="s">
        <v>98</v>
      </c>
      <c r="D36" s="46">
        <v>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269</v>
      </c>
      <c r="O36" s="47">
        <f t="shared" si="1"/>
        <v>3.9413919413919411E-2</v>
      </c>
      <c r="P36" s="9"/>
    </row>
    <row r="37" spans="1:16">
      <c r="A37" s="12"/>
      <c r="B37" s="25">
        <v>343.3</v>
      </c>
      <c r="C37" s="20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3498966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3498966</v>
      </c>
      <c r="O37" s="47">
        <f t="shared" ref="O37:O59" si="9">(N37/O$61)</f>
        <v>512.66901098901099</v>
      </c>
      <c r="P37" s="9"/>
    </row>
    <row r="38" spans="1:16">
      <c r="A38" s="12"/>
      <c r="B38" s="25">
        <v>343.5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3886261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3886261</v>
      </c>
      <c r="O38" s="47">
        <f t="shared" si="9"/>
        <v>569.41553113553118</v>
      </c>
      <c r="P38" s="9"/>
    </row>
    <row r="39" spans="1:16">
      <c r="A39" s="12"/>
      <c r="B39" s="25">
        <v>343.6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31810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31810</v>
      </c>
      <c r="O39" s="47">
        <f t="shared" si="9"/>
        <v>4.6608058608058611</v>
      </c>
      <c r="P39" s="9"/>
    </row>
    <row r="40" spans="1:16">
      <c r="A40" s="12"/>
      <c r="B40" s="25">
        <v>343.9</v>
      </c>
      <c r="C40" s="20" t="s">
        <v>99</v>
      </c>
      <c r="D40" s="46">
        <v>0</v>
      </c>
      <c r="E40" s="46">
        <v>39975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39975</v>
      </c>
      <c r="O40" s="47">
        <f t="shared" si="9"/>
        <v>5.8571428571428568</v>
      </c>
      <c r="P40" s="9"/>
    </row>
    <row r="41" spans="1:16">
      <c r="A41" s="12"/>
      <c r="B41" s="25">
        <v>347.2</v>
      </c>
      <c r="C41" s="20" t="s">
        <v>41</v>
      </c>
      <c r="D41" s="46">
        <v>18346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18346</v>
      </c>
      <c r="O41" s="47">
        <f t="shared" si="9"/>
        <v>2.6880586080586082</v>
      </c>
      <c r="P41" s="9"/>
    </row>
    <row r="42" spans="1:16">
      <c r="A42" s="12"/>
      <c r="B42" s="25">
        <v>347.5</v>
      </c>
      <c r="C42" s="20" t="s">
        <v>100</v>
      </c>
      <c r="D42" s="46">
        <v>400907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400907</v>
      </c>
      <c r="O42" s="47">
        <f t="shared" si="9"/>
        <v>58.740952380952379</v>
      </c>
      <c r="P42" s="9"/>
    </row>
    <row r="43" spans="1:16" ht="15.75">
      <c r="A43" s="29" t="s">
        <v>35</v>
      </c>
      <c r="B43" s="30"/>
      <c r="C43" s="31"/>
      <c r="D43" s="32">
        <f t="shared" ref="D43:M43" si="10">SUM(D44:D45)</f>
        <v>11950</v>
      </c>
      <c r="E43" s="32">
        <f t="shared" si="10"/>
        <v>1091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13041</v>
      </c>
      <c r="O43" s="45">
        <f t="shared" si="9"/>
        <v>1.9107692307692308</v>
      </c>
      <c r="P43" s="10"/>
    </row>
    <row r="44" spans="1:16">
      <c r="A44" s="13"/>
      <c r="B44" s="39">
        <v>351.1</v>
      </c>
      <c r="C44" s="21" t="s">
        <v>78</v>
      </c>
      <c r="D44" s="46">
        <v>4667</v>
      </c>
      <c r="E44" s="46">
        <v>1091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5758</v>
      </c>
      <c r="O44" s="47">
        <f t="shared" si="9"/>
        <v>0.84366300366300362</v>
      </c>
      <c r="P44" s="9"/>
    </row>
    <row r="45" spans="1:16">
      <c r="A45" s="13"/>
      <c r="B45" s="39">
        <v>354</v>
      </c>
      <c r="C45" s="21" t="s">
        <v>45</v>
      </c>
      <c r="D45" s="46">
        <v>7283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7283</v>
      </c>
      <c r="O45" s="47">
        <f t="shared" si="9"/>
        <v>1.067106227106227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SUM(D47:D55)</f>
        <v>484211</v>
      </c>
      <c r="E46" s="32">
        <f t="shared" si="11"/>
        <v>22130</v>
      </c>
      <c r="F46" s="32">
        <f t="shared" si="11"/>
        <v>1457</v>
      </c>
      <c r="G46" s="32">
        <f t="shared" si="11"/>
        <v>31203</v>
      </c>
      <c r="H46" s="32">
        <f t="shared" si="11"/>
        <v>0</v>
      </c>
      <c r="I46" s="32">
        <f t="shared" si="11"/>
        <v>-335</v>
      </c>
      <c r="J46" s="32">
        <f t="shared" si="11"/>
        <v>0</v>
      </c>
      <c r="K46" s="32">
        <f t="shared" si="11"/>
        <v>5935859</v>
      </c>
      <c r="L46" s="32">
        <f t="shared" si="11"/>
        <v>0</v>
      </c>
      <c r="M46" s="32">
        <f t="shared" si="11"/>
        <v>0</v>
      </c>
      <c r="N46" s="32">
        <f>SUM(D46:M46)</f>
        <v>6474525</v>
      </c>
      <c r="O46" s="45">
        <f t="shared" si="9"/>
        <v>948.64835164835165</v>
      </c>
      <c r="P46" s="10"/>
    </row>
    <row r="47" spans="1:16">
      <c r="A47" s="12"/>
      <c r="B47" s="25">
        <v>361.1</v>
      </c>
      <c r="C47" s="20" t="s">
        <v>47</v>
      </c>
      <c r="D47" s="46">
        <v>59204</v>
      </c>
      <c r="E47" s="46">
        <v>40876</v>
      </c>
      <c r="F47" s="46">
        <v>1315</v>
      </c>
      <c r="G47" s="46">
        <v>53584</v>
      </c>
      <c r="H47" s="46">
        <v>0</v>
      </c>
      <c r="I47" s="46">
        <v>40412</v>
      </c>
      <c r="J47" s="46">
        <v>0</v>
      </c>
      <c r="K47" s="46">
        <v>248899</v>
      </c>
      <c r="L47" s="46">
        <v>0</v>
      </c>
      <c r="M47" s="46">
        <v>0</v>
      </c>
      <c r="N47" s="46">
        <f>SUM(D47:M47)</f>
        <v>444290</v>
      </c>
      <c r="O47" s="47">
        <f t="shared" si="9"/>
        <v>65.097435897435901</v>
      </c>
      <c r="P47" s="9"/>
    </row>
    <row r="48" spans="1:16">
      <c r="A48" s="12"/>
      <c r="B48" s="25">
        <v>361.2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555051</v>
      </c>
      <c r="L48" s="46">
        <v>0</v>
      </c>
      <c r="M48" s="46">
        <v>0</v>
      </c>
      <c r="N48" s="46">
        <f t="shared" ref="N48:N55" si="12">SUM(D48:M48)</f>
        <v>555051</v>
      </c>
      <c r="O48" s="47">
        <f t="shared" si="9"/>
        <v>81.326153846153844</v>
      </c>
      <c r="P48" s="9"/>
    </row>
    <row r="49" spans="1:119">
      <c r="A49" s="12"/>
      <c r="B49" s="25">
        <v>361.3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1200131</v>
      </c>
      <c r="L49" s="46">
        <v>0</v>
      </c>
      <c r="M49" s="46">
        <v>0</v>
      </c>
      <c r="N49" s="46">
        <f t="shared" si="12"/>
        <v>1200131</v>
      </c>
      <c r="O49" s="47">
        <f t="shared" si="9"/>
        <v>175.84336996336995</v>
      </c>
      <c r="P49" s="9"/>
    </row>
    <row r="50" spans="1:119">
      <c r="A50" s="12"/>
      <c r="B50" s="25">
        <v>361.4</v>
      </c>
      <c r="C50" s="20" t="s">
        <v>102</v>
      </c>
      <c r="D50" s="46">
        <v>7013</v>
      </c>
      <c r="E50" s="46">
        <v>-18746</v>
      </c>
      <c r="F50" s="46">
        <v>142</v>
      </c>
      <c r="G50" s="46">
        <v>-22381</v>
      </c>
      <c r="H50" s="46">
        <v>0</v>
      </c>
      <c r="I50" s="46">
        <v>-54953</v>
      </c>
      <c r="J50" s="46">
        <v>0</v>
      </c>
      <c r="K50" s="46">
        <v>1140502</v>
      </c>
      <c r="L50" s="46">
        <v>0</v>
      </c>
      <c r="M50" s="46">
        <v>0</v>
      </c>
      <c r="N50" s="46">
        <f t="shared" si="12"/>
        <v>1051577</v>
      </c>
      <c r="O50" s="47">
        <f t="shared" si="9"/>
        <v>154.07721611721612</v>
      </c>
      <c r="P50" s="9"/>
    </row>
    <row r="51" spans="1:119">
      <c r="A51" s="12"/>
      <c r="B51" s="25">
        <v>362</v>
      </c>
      <c r="C51" s="20" t="s">
        <v>79</v>
      </c>
      <c r="D51" s="46">
        <v>11750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11750</v>
      </c>
      <c r="O51" s="47">
        <f t="shared" si="9"/>
        <v>1.7216117216117217</v>
      </c>
      <c r="P51" s="9"/>
    </row>
    <row r="52" spans="1:119">
      <c r="A52" s="12"/>
      <c r="B52" s="25">
        <v>364</v>
      </c>
      <c r="C52" s="20" t="s">
        <v>103</v>
      </c>
      <c r="D52" s="46">
        <v>29363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29363</v>
      </c>
      <c r="O52" s="47">
        <f t="shared" si="9"/>
        <v>4.3022710622710623</v>
      </c>
      <c r="P52" s="9"/>
    </row>
    <row r="53" spans="1:119">
      <c r="A53" s="12"/>
      <c r="B53" s="25">
        <v>368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2791276</v>
      </c>
      <c r="L53" s="46">
        <v>0</v>
      </c>
      <c r="M53" s="46">
        <v>0</v>
      </c>
      <c r="N53" s="46">
        <f t="shared" si="12"/>
        <v>2791276</v>
      </c>
      <c r="O53" s="47">
        <f t="shared" si="9"/>
        <v>408.97816849816849</v>
      </c>
      <c r="P53" s="9"/>
    </row>
    <row r="54" spans="1:119">
      <c r="A54" s="12"/>
      <c r="B54" s="25">
        <v>369.3</v>
      </c>
      <c r="C54" s="20" t="s">
        <v>73</v>
      </c>
      <c r="D54" s="46">
        <v>1098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1098</v>
      </c>
      <c r="O54" s="47">
        <f t="shared" si="9"/>
        <v>0.16087912087912087</v>
      </c>
      <c r="P54" s="9"/>
    </row>
    <row r="55" spans="1:119">
      <c r="A55" s="12"/>
      <c r="B55" s="25">
        <v>369.9</v>
      </c>
      <c r="C55" s="20" t="s">
        <v>52</v>
      </c>
      <c r="D55" s="46">
        <v>375783</v>
      </c>
      <c r="E55" s="46">
        <v>0</v>
      </c>
      <c r="F55" s="46">
        <v>0</v>
      </c>
      <c r="G55" s="46">
        <v>0</v>
      </c>
      <c r="H55" s="46">
        <v>0</v>
      </c>
      <c r="I55" s="46">
        <v>14206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389989</v>
      </c>
      <c r="O55" s="47">
        <f t="shared" si="9"/>
        <v>57.141245421245422</v>
      </c>
      <c r="P55" s="9"/>
    </row>
    <row r="56" spans="1:119" ht="15.75">
      <c r="A56" s="29" t="s">
        <v>36</v>
      </c>
      <c r="B56" s="30"/>
      <c r="C56" s="31"/>
      <c r="D56" s="32">
        <f t="shared" ref="D56:M56" si="13">SUM(D57:D58)</f>
        <v>2190164</v>
      </c>
      <c r="E56" s="32">
        <f t="shared" si="13"/>
        <v>52340</v>
      </c>
      <c r="F56" s="32">
        <f t="shared" si="13"/>
        <v>3702</v>
      </c>
      <c r="G56" s="32">
        <f t="shared" si="13"/>
        <v>400000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2646206</v>
      </c>
      <c r="O56" s="45">
        <f t="shared" si="9"/>
        <v>387.72249084249086</v>
      </c>
      <c r="P56" s="9"/>
    </row>
    <row r="57" spans="1:119">
      <c r="A57" s="12"/>
      <c r="B57" s="25">
        <v>381</v>
      </c>
      <c r="C57" s="20" t="s">
        <v>53</v>
      </c>
      <c r="D57" s="46">
        <v>806309</v>
      </c>
      <c r="E57" s="46">
        <v>52340</v>
      </c>
      <c r="F57" s="46">
        <v>3702</v>
      </c>
      <c r="G57" s="46">
        <v>400000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1262351</v>
      </c>
      <c r="O57" s="47">
        <f t="shared" si="9"/>
        <v>184.95985347985348</v>
      </c>
      <c r="P57" s="9"/>
    </row>
    <row r="58" spans="1:119" ht="15.75" thickBot="1">
      <c r="A58" s="12"/>
      <c r="B58" s="25">
        <v>382</v>
      </c>
      <c r="C58" s="20" t="s">
        <v>104</v>
      </c>
      <c r="D58" s="46">
        <v>1383855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1383855</v>
      </c>
      <c r="O58" s="47">
        <f t="shared" si="9"/>
        <v>202.76263736263735</v>
      </c>
      <c r="P58" s="9"/>
    </row>
    <row r="59" spans="1:119" ht="16.5" thickBot="1">
      <c r="A59" s="14" t="s">
        <v>42</v>
      </c>
      <c r="B59" s="23"/>
      <c r="C59" s="22"/>
      <c r="D59" s="15">
        <f t="shared" ref="D59:M59" si="14">SUM(D5,D15,D21,D31,D43,D46,D56)</f>
        <v>15460499</v>
      </c>
      <c r="E59" s="15">
        <f t="shared" si="14"/>
        <v>1670045</v>
      </c>
      <c r="F59" s="15">
        <f t="shared" si="14"/>
        <v>260429</v>
      </c>
      <c r="G59" s="15">
        <f t="shared" si="14"/>
        <v>892657</v>
      </c>
      <c r="H59" s="15">
        <f t="shared" si="14"/>
        <v>0</v>
      </c>
      <c r="I59" s="15">
        <f t="shared" si="14"/>
        <v>8920761</v>
      </c>
      <c r="J59" s="15">
        <f t="shared" si="14"/>
        <v>0</v>
      </c>
      <c r="K59" s="15">
        <f t="shared" si="14"/>
        <v>5935859</v>
      </c>
      <c r="L59" s="15">
        <f t="shared" si="14"/>
        <v>0</v>
      </c>
      <c r="M59" s="15">
        <f t="shared" si="14"/>
        <v>0</v>
      </c>
      <c r="N59" s="15">
        <f>SUM(D59:M59)</f>
        <v>33140250</v>
      </c>
      <c r="O59" s="38">
        <f t="shared" si="9"/>
        <v>4855.7142857142853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113</v>
      </c>
      <c r="M61" s="48"/>
      <c r="N61" s="48"/>
      <c r="O61" s="43">
        <v>6825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2023-10-23T19:55:13Z</cp:lastPrinted>
  <dcterms:created xsi:type="dcterms:W3CDTF">2000-08-31T21:26:31Z</dcterms:created>
  <dcterms:modified xsi:type="dcterms:W3CDTF">2023-10-23T19:55:26Z</dcterms:modified>
</cp:coreProperties>
</file>