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50" r:id="rId1"/>
    <sheet name="2021" sheetId="48" r:id="rId2"/>
    <sheet name="2020" sheetId="46" r:id="rId3"/>
    <sheet name="2019" sheetId="45" r:id="rId4"/>
    <sheet name="2018" sheetId="49" r:id="rId5"/>
    <sheet name="2017" sheetId="42" r:id="rId6"/>
    <sheet name="2016" sheetId="43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1" r:id="rId16"/>
  </sheets>
  <definedNames>
    <definedName name="_xlnm.Print_Area" localSheetId="15">'2007'!$A$1:$O$14</definedName>
    <definedName name="_xlnm.Print_Area" localSheetId="14">'2008'!$A$1:$O$21</definedName>
    <definedName name="_xlnm.Print_Area" localSheetId="13">'2009'!$A$1:$O$22</definedName>
    <definedName name="_xlnm.Print_Area" localSheetId="12">'2010'!$A$1:$O$24</definedName>
    <definedName name="_xlnm.Print_Area" localSheetId="11">'2011'!$A$1:$O$22</definedName>
    <definedName name="_xlnm.Print_Area" localSheetId="10">'2012'!$A$1:$O$24</definedName>
    <definedName name="_xlnm.Print_Area" localSheetId="9">'2013'!$A$1:$O$24</definedName>
    <definedName name="_xlnm.Print_Area" localSheetId="8">'2014'!$A$1:$O$24</definedName>
    <definedName name="_xlnm.Print_Area" localSheetId="7">'2015'!$A$1:$O$24</definedName>
    <definedName name="_xlnm.Print_Area" localSheetId="6">'2016'!$A$1:$O$24</definedName>
    <definedName name="_xlnm.Print_Area" localSheetId="5">'2017'!$A$1:$O$25</definedName>
    <definedName name="_xlnm.Print_Area" localSheetId="4">'2018'!$A$1:$O$79</definedName>
    <definedName name="_xlnm.Print_Area" localSheetId="3">'2019'!$A$1:$O$24</definedName>
    <definedName name="_xlnm.Print_Area" localSheetId="2">'2020'!$A$1:$O$26</definedName>
    <definedName name="_xlnm.Print_Area" localSheetId="1">'2021'!$A$1:$P$24</definedName>
    <definedName name="_xlnm.Print_Area" localSheetId="0">'2022'!$A$1:$P$28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4" i="50" l="1"/>
  <c r="F24" i="50"/>
  <c r="G24" i="50"/>
  <c r="H24" i="50"/>
  <c r="I24" i="50"/>
  <c r="J24" i="50"/>
  <c r="K24" i="50"/>
  <c r="L24" i="50"/>
  <c r="M24" i="50"/>
  <c r="N24" i="50"/>
  <c r="D24" i="50"/>
  <c r="O23" i="50" l="1"/>
  <c r="P23" i="50" s="1"/>
  <c r="N22" i="50"/>
  <c r="M22" i="50"/>
  <c r="L22" i="50"/>
  <c r="K22" i="50"/>
  <c r="J22" i="50"/>
  <c r="I22" i="50"/>
  <c r="H22" i="50"/>
  <c r="G22" i="50"/>
  <c r="F22" i="50"/>
  <c r="E22" i="50"/>
  <c r="D22" i="50"/>
  <c r="O21" i="50"/>
  <c r="P21" i="50" s="1"/>
  <c r="N20" i="50"/>
  <c r="M20" i="50"/>
  <c r="L20" i="50"/>
  <c r="K20" i="50"/>
  <c r="J20" i="50"/>
  <c r="I20" i="50"/>
  <c r="H20" i="50"/>
  <c r="G20" i="50"/>
  <c r="F20" i="50"/>
  <c r="E20" i="50"/>
  <c r="D20" i="50"/>
  <c r="O19" i="50"/>
  <c r="P19" i="50" s="1"/>
  <c r="O18" i="50"/>
  <c r="P18" i="50" s="1"/>
  <c r="O17" i="50"/>
  <c r="P17" i="50" s="1"/>
  <c r="N16" i="50"/>
  <c r="M16" i="50"/>
  <c r="L16" i="50"/>
  <c r="K16" i="50"/>
  <c r="J16" i="50"/>
  <c r="I16" i="50"/>
  <c r="H16" i="50"/>
  <c r="G16" i="50"/>
  <c r="F16" i="50"/>
  <c r="E16" i="50"/>
  <c r="D16" i="50"/>
  <c r="O15" i="50"/>
  <c r="P15" i="50" s="1"/>
  <c r="O14" i="50"/>
  <c r="P14" i="50" s="1"/>
  <c r="N13" i="50"/>
  <c r="M13" i="50"/>
  <c r="L13" i="50"/>
  <c r="K13" i="50"/>
  <c r="J13" i="50"/>
  <c r="I13" i="50"/>
  <c r="H13" i="50"/>
  <c r="G13" i="50"/>
  <c r="F13" i="50"/>
  <c r="E13" i="50"/>
  <c r="D13" i="50"/>
  <c r="O12" i="50"/>
  <c r="P12" i="50" s="1"/>
  <c r="O11" i="50"/>
  <c r="P11" i="50" s="1"/>
  <c r="O10" i="50"/>
  <c r="P10" i="50" s="1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22" i="50" l="1"/>
  <c r="P22" i="50" s="1"/>
  <c r="O20" i="50"/>
  <c r="P20" i="50" s="1"/>
  <c r="O16" i="50"/>
  <c r="P16" i="50" s="1"/>
  <c r="O13" i="50"/>
  <c r="P13" i="50" s="1"/>
  <c r="O5" i="50"/>
  <c r="P5" i="50" s="1"/>
  <c r="D20" i="48"/>
  <c r="N74" i="49"/>
  <c r="O74" i="49"/>
  <c r="N73" i="49"/>
  <c r="O73" i="49" s="1"/>
  <c r="O72" i="49"/>
  <c r="N72" i="49"/>
  <c r="O71" i="49"/>
  <c r="N71" i="49"/>
  <c r="N70" i="49"/>
  <c r="O70" i="49"/>
  <c r="N69" i="49"/>
  <c r="O69" i="49" s="1"/>
  <c r="N68" i="49"/>
  <c r="O68" i="49"/>
  <c r="N67" i="49"/>
  <c r="O67" i="49" s="1"/>
  <c r="O66" i="49"/>
  <c r="N66" i="49"/>
  <c r="O65" i="49"/>
  <c r="N65" i="49"/>
  <c r="N64" i="49"/>
  <c r="O64" i="49"/>
  <c r="M63" i="49"/>
  <c r="L63" i="49"/>
  <c r="K63" i="49"/>
  <c r="J63" i="49"/>
  <c r="I63" i="49"/>
  <c r="H63" i="49"/>
  <c r="G63" i="49"/>
  <c r="F63" i="49"/>
  <c r="E63" i="49"/>
  <c r="D63" i="49"/>
  <c r="N63" i="49" s="1"/>
  <c r="O63" i="49" s="1"/>
  <c r="N62" i="49"/>
  <c r="O62" i="49" s="1"/>
  <c r="N61" i="49"/>
  <c r="O61" i="49"/>
  <c r="N60" i="49"/>
  <c r="O60" i="49" s="1"/>
  <c r="O59" i="49"/>
  <c r="N59" i="49"/>
  <c r="O58" i="49"/>
  <c r="N58" i="49"/>
  <c r="N57" i="49"/>
  <c r="O57" i="49"/>
  <c r="N56" i="49"/>
  <c r="O56" i="49" s="1"/>
  <c r="M55" i="49"/>
  <c r="L55" i="49"/>
  <c r="K55" i="49"/>
  <c r="J55" i="49"/>
  <c r="I55" i="49"/>
  <c r="H55" i="49"/>
  <c r="G55" i="49"/>
  <c r="F55" i="49"/>
  <c r="E55" i="49"/>
  <c r="D55" i="49"/>
  <c r="N55" i="49" s="1"/>
  <c r="O55" i="49" s="1"/>
  <c r="N54" i="49"/>
  <c r="O54" i="49"/>
  <c r="N53" i="49"/>
  <c r="O53" i="49" s="1"/>
  <c r="O52" i="49"/>
  <c r="N52" i="49"/>
  <c r="O51" i="49"/>
  <c r="N51" i="49"/>
  <c r="N50" i="49"/>
  <c r="O50" i="49"/>
  <c r="N49" i="49"/>
  <c r="O49" i="49" s="1"/>
  <c r="M48" i="49"/>
  <c r="L48" i="49"/>
  <c r="K48" i="49"/>
  <c r="J48" i="49"/>
  <c r="I48" i="49"/>
  <c r="H48" i="49"/>
  <c r="G48" i="49"/>
  <c r="F48" i="49"/>
  <c r="E48" i="49"/>
  <c r="E75" i="49" s="1"/>
  <c r="D48" i="49"/>
  <c r="N48" i="49" s="1"/>
  <c r="O48" i="49" s="1"/>
  <c r="N47" i="49"/>
  <c r="O47" i="49"/>
  <c r="N46" i="49"/>
  <c r="O46" i="49" s="1"/>
  <c r="O45" i="49"/>
  <c r="N45" i="49"/>
  <c r="O44" i="49"/>
  <c r="N44" i="49"/>
  <c r="N43" i="49"/>
  <c r="O43" i="49"/>
  <c r="M42" i="49"/>
  <c r="L42" i="49"/>
  <c r="K42" i="49"/>
  <c r="J42" i="49"/>
  <c r="I42" i="49"/>
  <c r="H42" i="49"/>
  <c r="G42" i="49"/>
  <c r="F42" i="49"/>
  <c r="E42" i="49"/>
  <c r="N42" i="49" s="1"/>
  <c r="O42" i="49" s="1"/>
  <c r="D42" i="49"/>
  <c r="N41" i="49"/>
  <c r="O41" i="49" s="1"/>
  <c r="N40" i="49"/>
  <c r="O40" i="49"/>
  <c r="N39" i="49"/>
  <c r="O39" i="49" s="1"/>
  <c r="O38" i="49"/>
  <c r="N38" i="49"/>
  <c r="O37" i="49"/>
  <c r="N37" i="49"/>
  <c r="N36" i="49"/>
  <c r="O36" i="49"/>
  <c r="M35" i="49"/>
  <c r="L35" i="49"/>
  <c r="L75" i="49" s="1"/>
  <c r="K35" i="49"/>
  <c r="J35" i="49"/>
  <c r="I35" i="49"/>
  <c r="I75" i="49" s="1"/>
  <c r="H35" i="49"/>
  <c r="G35" i="49"/>
  <c r="F35" i="49"/>
  <c r="E35" i="49"/>
  <c r="N35" i="49" s="1"/>
  <c r="O35" i="49" s="1"/>
  <c r="D35" i="49"/>
  <c r="N34" i="49"/>
  <c r="O34" i="49" s="1"/>
  <c r="N33" i="49"/>
  <c r="O33" i="49"/>
  <c r="N32" i="49"/>
  <c r="O32" i="49" s="1"/>
  <c r="O31" i="49"/>
  <c r="N31" i="49"/>
  <c r="O30" i="49"/>
  <c r="N30" i="49"/>
  <c r="N29" i="49"/>
  <c r="O29" i="49"/>
  <c r="N28" i="49"/>
  <c r="O28" i="49" s="1"/>
  <c r="N27" i="49"/>
  <c r="O27" i="49"/>
  <c r="N26" i="49"/>
  <c r="O26" i="49" s="1"/>
  <c r="M25" i="49"/>
  <c r="L25" i="49"/>
  <c r="K25" i="49"/>
  <c r="J25" i="49"/>
  <c r="I25" i="49"/>
  <c r="H25" i="49"/>
  <c r="G25" i="49"/>
  <c r="F25" i="49"/>
  <c r="N25" i="49" s="1"/>
  <c r="O25" i="49" s="1"/>
  <c r="E25" i="49"/>
  <c r="D25" i="49"/>
  <c r="O24" i="49"/>
  <c r="N24" i="49"/>
  <c r="O23" i="49"/>
  <c r="N23" i="49"/>
  <c r="N22" i="49"/>
  <c r="O22" i="49"/>
  <c r="N21" i="49"/>
  <c r="O21" i="49" s="1"/>
  <c r="N20" i="49"/>
  <c r="O20" i="49"/>
  <c r="N19" i="49"/>
  <c r="O19" i="49" s="1"/>
  <c r="O18" i="49"/>
  <c r="N18" i="49"/>
  <c r="O17" i="49"/>
  <c r="N17" i="49"/>
  <c r="N16" i="49"/>
  <c r="O16" i="49"/>
  <c r="M15" i="49"/>
  <c r="M75" i="49"/>
  <c r="L15" i="49"/>
  <c r="K15" i="49"/>
  <c r="J15" i="49"/>
  <c r="I15" i="49"/>
  <c r="H15" i="49"/>
  <c r="G15" i="49"/>
  <c r="F15" i="49"/>
  <c r="E15" i="49"/>
  <c r="D15" i="49"/>
  <c r="N15" i="49"/>
  <c r="O15" i="49" s="1"/>
  <c r="N14" i="49"/>
  <c r="O14" i="49" s="1"/>
  <c r="N13" i="49"/>
  <c r="O13" i="49" s="1"/>
  <c r="N12" i="49"/>
  <c r="O12" i="49" s="1"/>
  <c r="N11" i="49"/>
  <c r="O11" i="49" s="1"/>
  <c r="N10" i="49"/>
  <c r="O10" i="49" s="1"/>
  <c r="N9" i="49"/>
  <c r="O9" i="49" s="1"/>
  <c r="N8" i="49"/>
  <c r="O8" i="49" s="1"/>
  <c r="N7" i="49"/>
  <c r="O7" i="49" s="1"/>
  <c r="N6" i="49"/>
  <c r="O6" i="49" s="1"/>
  <c r="M5" i="49"/>
  <c r="L5" i="49"/>
  <c r="K5" i="49"/>
  <c r="K75" i="49" s="1"/>
  <c r="J5" i="49"/>
  <c r="J75" i="49"/>
  <c r="I5" i="49"/>
  <c r="H5" i="49"/>
  <c r="H75" i="49"/>
  <c r="G5" i="49"/>
  <c r="G75" i="49" s="1"/>
  <c r="F5" i="49"/>
  <c r="F75" i="49" s="1"/>
  <c r="E5" i="49"/>
  <c r="D5" i="49"/>
  <c r="D75" i="49" s="1"/>
  <c r="N5" i="49"/>
  <c r="O5" i="49" s="1"/>
  <c r="O19" i="48"/>
  <c r="P19" i="48"/>
  <c r="N18" i="48"/>
  <c r="M18" i="48"/>
  <c r="L18" i="48"/>
  <c r="K18" i="48"/>
  <c r="J18" i="48"/>
  <c r="I18" i="48"/>
  <c r="H18" i="48"/>
  <c r="G18" i="48"/>
  <c r="F18" i="48"/>
  <c r="O18" i="48" s="1"/>
  <c r="P18" i="48" s="1"/>
  <c r="E18" i="48"/>
  <c r="D18" i="48"/>
  <c r="O17" i="48"/>
  <c r="P17" i="48"/>
  <c r="O16" i="48"/>
  <c r="P16" i="48" s="1"/>
  <c r="N15" i="48"/>
  <c r="M15" i="48"/>
  <c r="L15" i="48"/>
  <c r="K15" i="48"/>
  <c r="J15" i="48"/>
  <c r="I15" i="48"/>
  <c r="O15" i="48" s="1"/>
  <c r="P15" i="48" s="1"/>
  <c r="H15" i="48"/>
  <c r="G15" i="48"/>
  <c r="F15" i="48"/>
  <c r="F20" i="48" s="1"/>
  <c r="E15" i="48"/>
  <c r="E20" i="48" s="1"/>
  <c r="D15" i="48"/>
  <c r="O14" i="48"/>
  <c r="P14" i="48"/>
  <c r="O13" i="48"/>
  <c r="P13" i="48" s="1"/>
  <c r="O12" i="48"/>
  <c r="P12" i="48"/>
  <c r="N11" i="48"/>
  <c r="N20" i="48" s="1"/>
  <c r="M11" i="48"/>
  <c r="L11" i="48"/>
  <c r="K11" i="48"/>
  <c r="J11" i="48"/>
  <c r="J20" i="48" s="1"/>
  <c r="I11" i="48"/>
  <c r="H11" i="48"/>
  <c r="G11" i="48"/>
  <c r="F11" i="48"/>
  <c r="E11" i="48"/>
  <c r="D11" i="48"/>
  <c r="O10" i="48"/>
  <c r="P10" i="48"/>
  <c r="O9" i="48"/>
  <c r="P9" i="48"/>
  <c r="O8" i="48"/>
  <c r="P8" i="48"/>
  <c r="O7" i="48"/>
  <c r="P7" i="48" s="1"/>
  <c r="O6" i="48"/>
  <c r="P6" i="48" s="1"/>
  <c r="N5" i="48"/>
  <c r="M5" i="48"/>
  <c r="M20" i="48" s="1"/>
  <c r="L5" i="48"/>
  <c r="L20" i="48" s="1"/>
  <c r="K5" i="48"/>
  <c r="K20" i="48" s="1"/>
  <c r="J5" i="48"/>
  <c r="I5" i="48"/>
  <c r="I20" i="48" s="1"/>
  <c r="H5" i="48"/>
  <c r="H20" i="48" s="1"/>
  <c r="G5" i="48"/>
  <c r="G20" i="48" s="1"/>
  <c r="F5" i="48"/>
  <c r="E5" i="48"/>
  <c r="D5" i="48"/>
  <c r="H22" i="46"/>
  <c r="I22" i="46"/>
  <c r="N21" i="46"/>
  <c r="O21" i="46"/>
  <c r="M20" i="46"/>
  <c r="L20" i="46"/>
  <c r="K20" i="46"/>
  <c r="J20" i="46"/>
  <c r="I20" i="46"/>
  <c r="N20" i="46" s="1"/>
  <c r="O20" i="46" s="1"/>
  <c r="H20" i="46"/>
  <c r="G20" i="46"/>
  <c r="F20" i="46"/>
  <c r="E20" i="46"/>
  <c r="D20" i="46"/>
  <c r="N19" i="46"/>
  <c r="O19" i="46"/>
  <c r="M18" i="46"/>
  <c r="L18" i="46"/>
  <c r="K18" i="46"/>
  <c r="J18" i="46"/>
  <c r="I18" i="46"/>
  <c r="N18" i="46" s="1"/>
  <c r="O18" i="46" s="1"/>
  <c r="H18" i="46"/>
  <c r="G18" i="46"/>
  <c r="F18" i="46"/>
  <c r="E18" i="46"/>
  <c r="D18" i="46"/>
  <c r="N17" i="46"/>
  <c r="O17" i="46"/>
  <c r="N16" i="46"/>
  <c r="O16" i="46" s="1"/>
  <c r="M15" i="46"/>
  <c r="L15" i="46"/>
  <c r="K15" i="46"/>
  <c r="N15" i="46" s="1"/>
  <c r="O15" i="46" s="1"/>
  <c r="J15" i="46"/>
  <c r="I15" i="46"/>
  <c r="H15" i="46"/>
  <c r="G15" i="46"/>
  <c r="F15" i="46"/>
  <c r="E15" i="46"/>
  <c r="D15" i="46"/>
  <c r="N14" i="46"/>
  <c r="O14" i="46" s="1"/>
  <c r="N13" i="46"/>
  <c r="O13" i="46"/>
  <c r="M12" i="46"/>
  <c r="N12" i="46" s="1"/>
  <c r="O12" i="46" s="1"/>
  <c r="L12" i="46"/>
  <c r="K12" i="46"/>
  <c r="J12" i="46"/>
  <c r="I12" i="46"/>
  <c r="H12" i="46"/>
  <c r="G12" i="46"/>
  <c r="F12" i="46"/>
  <c r="E12" i="46"/>
  <c r="D12" i="46"/>
  <c r="N11" i="46"/>
  <c r="O11" i="46"/>
  <c r="N10" i="46"/>
  <c r="O10" i="46" s="1"/>
  <c r="N9" i="46"/>
  <c r="O9" i="46"/>
  <c r="N8" i="46"/>
  <c r="O8" i="46" s="1"/>
  <c r="N7" i="46"/>
  <c r="O7" i="46"/>
  <c r="N6" i="46"/>
  <c r="O6" i="46" s="1"/>
  <c r="M5" i="46"/>
  <c r="M22" i="46" s="1"/>
  <c r="L5" i="46"/>
  <c r="L22" i="46" s="1"/>
  <c r="K5" i="46"/>
  <c r="K22" i="46" s="1"/>
  <c r="J5" i="46"/>
  <c r="J22" i="46" s="1"/>
  <c r="I5" i="46"/>
  <c r="H5" i="46"/>
  <c r="G5" i="46"/>
  <c r="G22" i="46" s="1"/>
  <c r="F5" i="46"/>
  <c r="F22" i="46" s="1"/>
  <c r="E5" i="46"/>
  <c r="E22" i="46" s="1"/>
  <c r="D5" i="46"/>
  <c r="D22" i="46" s="1"/>
  <c r="H20" i="45"/>
  <c r="N19" i="45"/>
  <c r="O19" i="45"/>
  <c r="M18" i="45"/>
  <c r="L18" i="45"/>
  <c r="K18" i="45"/>
  <c r="J18" i="45"/>
  <c r="I18" i="45"/>
  <c r="I20" i="45" s="1"/>
  <c r="H18" i="45"/>
  <c r="G18" i="45"/>
  <c r="F18" i="45"/>
  <c r="E18" i="45"/>
  <c r="D18" i="45"/>
  <c r="N17" i="45"/>
  <c r="O17" i="45"/>
  <c r="N16" i="45"/>
  <c r="O16" i="45" s="1"/>
  <c r="M15" i="45"/>
  <c r="L15" i="45"/>
  <c r="K15" i="45"/>
  <c r="N15" i="45" s="1"/>
  <c r="O15" i="45" s="1"/>
  <c r="J15" i="45"/>
  <c r="I15" i="45"/>
  <c r="H15" i="45"/>
  <c r="G15" i="45"/>
  <c r="F15" i="45"/>
  <c r="E15" i="45"/>
  <c r="D15" i="45"/>
  <c r="N14" i="45"/>
  <c r="O14" i="45" s="1"/>
  <c r="N13" i="45"/>
  <c r="O13" i="45"/>
  <c r="M12" i="45"/>
  <c r="N12" i="45" s="1"/>
  <c r="O12" i="45" s="1"/>
  <c r="L12" i="45"/>
  <c r="K12" i="45"/>
  <c r="J12" i="45"/>
  <c r="I12" i="45"/>
  <c r="H12" i="45"/>
  <c r="G12" i="45"/>
  <c r="F12" i="45"/>
  <c r="E12" i="45"/>
  <c r="D12" i="45"/>
  <c r="N11" i="45"/>
  <c r="O11" i="45"/>
  <c r="N10" i="45"/>
  <c r="O10" i="45" s="1"/>
  <c r="N9" i="45"/>
  <c r="O9" i="45"/>
  <c r="N8" i="45"/>
  <c r="O8" i="45" s="1"/>
  <c r="N7" i="45"/>
  <c r="O7" i="45"/>
  <c r="N6" i="45"/>
  <c r="O6" i="45" s="1"/>
  <c r="M5" i="45"/>
  <c r="M20" i="45" s="1"/>
  <c r="L5" i="45"/>
  <c r="L20" i="45" s="1"/>
  <c r="K5" i="45"/>
  <c r="K20" i="45" s="1"/>
  <c r="J5" i="45"/>
  <c r="J20" i="45" s="1"/>
  <c r="I5" i="45"/>
  <c r="H5" i="45"/>
  <c r="G5" i="45"/>
  <c r="G20" i="45" s="1"/>
  <c r="F5" i="45"/>
  <c r="F20" i="45" s="1"/>
  <c r="E5" i="45"/>
  <c r="E20" i="45" s="1"/>
  <c r="D5" i="45"/>
  <c r="D20" i="45" s="1"/>
  <c r="M21" i="42"/>
  <c r="J20" i="43"/>
  <c r="K20" i="43"/>
  <c r="D20" i="43"/>
  <c r="N20" i="42"/>
  <c r="O20" i="42" s="1"/>
  <c r="M19" i="42"/>
  <c r="L19" i="42"/>
  <c r="K19" i="42"/>
  <c r="J19" i="42"/>
  <c r="I19" i="42"/>
  <c r="H19" i="42"/>
  <c r="G19" i="42"/>
  <c r="F19" i="42"/>
  <c r="E19" i="42"/>
  <c r="D19" i="42"/>
  <c r="N19" i="42" s="1"/>
  <c r="O19" i="42" s="1"/>
  <c r="N18" i="42"/>
  <c r="O18" i="42" s="1"/>
  <c r="M17" i="42"/>
  <c r="L17" i="42"/>
  <c r="K17" i="42"/>
  <c r="J17" i="42"/>
  <c r="I17" i="42"/>
  <c r="H17" i="42"/>
  <c r="G17" i="42"/>
  <c r="N17" i="42" s="1"/>
  <c r="O17" i="42" s="1"/>
  <c r="F17" i="42"/>
  <c r="E17" i="42"/>
  <c r="D17" i="42"/>
  <c r="N16" i="42"/>
  <c r="O16" i="42" s="1"/>
  <c r="N15" i="42"/>
  <c r="O15" i="42"/>
  <c r="M14" i="42"/>
  <c r="L14" i="42"/>
  <c r="K14" i="42"/>
  <c r="J14" i="42"/>
  <c r="I14" i="42"/>
  <c r="H14" i="42"/>
  <c r="G14" i="42"/>
  <c r="F14" i="42"/>
  <c r="E14" i="42"/>
  <c r="D14" i="42"/>
  <c r="N13" i="42"/>
  <c r="O13" i="42"/>
  <c r="M12" i="42"/>
  <c r="L12" i="42"/>
  <c r="K12" i="42"/>
  <c r="K21" i="42" s="1"/>
  <c r="J12" i="42"/>
  <c r="I12" i="42"/>
  <c r="I21" i="42" s="1"/>
  <c r="H12" i="42"/>
  <c r="G12" i="42"/>
  <c r="F12" i="42"/>
  <c r="E12" i="42"/>
  <c r="N12" i="42" s="1"/>
  <c r="O12" i="42" s="1"/>
  <c r="D12" i="42"/>
  <c r="N11" i="42"/>
  <c r="O11" i="42"/>
  <c r="N10" i="42"/>
  <c r="O10" i="42" s="1"/>
  <c r="N9" i="42"/>
  <c r="O9" i="42"/>
  <c r="N8" i="42"/>
  <c r="O8" i="42" s="1"/>
  <c r="N7" i="42"/>
  <c r="O7" i="42"/>
  <c r="N6" i="42"/>
  <c r="O6" i="42" s="1"/>
  <c r="M5" i="42"/>
  <c r="L5" i="42"/>
  <c r="L21" i="42" s="1"/>
  <c r="K5" i="42"/>
  <c r="J5" i="42"/>
  <c r="J21" i="42" s="1"/>
  <c r="I5" i="42"/>
  <c r="H5" i="42"/>
  <c r="H21" i="42" s="1"/>
  <c r="G5" i="42"/>
  <c r="G21" i="42" s="1"/>
  <c r="F5" i="42"/>
  <c r="F21" i="42" s="1"/>
  <c r="E5" i="42"/>
  <c r="E21" i="42" s="1"/>
  <c r="D5" i="42"/>
  <c r="N5" i="42" s="1"/>
  <c r="O5" i="42" s="1"/>
  <c r="N19" i="43"/>
  <c r="O19" i="43" s="1"/>
  <c r="M18" i="43"/>
  <c r="L18" i="43"/>
  <c r="K18" i="43"/>
  <c r="J18" i="43"/>
  <c r="I18" i="43"/>
  <c r="H18" i="43"/>
  <c r="G18" i="43"/>
  <c r="N18" i="43" s="1"/>
  <c r="O18" i="43" s="1"/>
  <c r="F18" i="43"/>
  <c r="E18" i="43"/>
  <c r="D18" i="43"/>
  <c r="N17" i="43"/>
  <c r="O17" i="43" s="1"/>
  <c r="M16" i="43"/>
  <c r="L16" i="43"/>
  <c r="K16" i="43"/>
  <c r="J16" i="43"/>
  <c r="I16" i="43"/>
  <c r="H16" i="43"/>
  <c r="G16" i="43"/>
  <c r="F16" i="43"/>
  <c r="E16" i="43"/>
  <c r="D16" i="43"/>
  <c r="N15" i="43"/>
  <c r="O15" i="43" s="1"/>
  <c r="M14" i="43"/>
  <c r="L14" i="43"/>
  <c r="K14" i="43"/>
  <c r="J14" i="43"/>
  <c r="I14" i="43"/>
  <c r="H14" i="43"/>
  <c r="G14" i="43"/>
  <c r="F14" i="43"/>
  <c r="E14" i="43"/>
  <c r="D14" i="43"/>
  <c r="N14" i="43" s="1"/>
  <c r="O14" i="43" s="1"/>
  <c r="N13" i="43"/>
  <c r="O13" i="43" s="1"/>
  <c r="M12" i="43"/>
  <c r="L12" i="43"/>
  <c r="K12" i="43"/>
  <c r="J12" i="43"/>
  <c r="I12" i="43"/>
  <c r="I20" i="43" s="1"/>
  <c r="H12" i="43"/>
  <c r="G12" i="43"/>
  <c r="F12" i="43"/>
  <c r="E12" i="43"/>
  <c r="D12" i="43"/>
  <c r="N12" i="43" s="1"/>
  <c r="O12" i="43" s="1"/>
  <c r="N11" i="43"/>
  <c r="O11" i="43" s="1"/>
  <c r="N10" i="43"/>
  <c r="O10" i="43"/>
  <c r="N9" i="43"/>
  <c r="O9" i="43" s="1"/>
  <c r="N8" i="43"/>
  <c r="O8" i="43"/>
  <c r="N7" i="43"/>
  <c r="O7" i="43" s="1"/>
  <c r="N6" i="43"/>
  <c r="O6" i="43"/>
  <c r="M5" i="43"/>
  <c r="M20" i="43" s="1"/>
  <c r="L5" i="43"/>
  <c r="L20" i="43" s="1"/>
  <c r="K5" i="43"/>
  <c r="J5" i="43"/>
  <c r="I5" i="43"/>
  <c r="H5" i="43"/>
  <c r="H20" i="43" s="1"/>
  <c r="G5" i="43"/>
  <c r="G20" i="43" s="1"/>
  <c r="F5" i="43"/>
  <c r="F20" i="43" s="1"/>
  <c r="E5" i="43"/>
  <c r="N5" i="43" s="1"/>
  <c r="O5" i="43" s="1"/>
  <c r="D5" i="43"/>
  <c r="G10" i="41"/>
  <c r="H10" i="41"/>
  <c r="M10" i="41"/>
  <c r="D10" i="41"/>
  <c r="N9" i="41"/>
  <c r="O9" i="41" s="1"/>
  <c r="N8" i="41"/>
  <c r="O8" i="41"/>
  <c r="N7" i="41"/>
  <c r="O7" i="41" s="1"/>
  <c r="N6" i="41"/>
  <c r="O6" i="41"/>
  <c r="M5" i="41"/>
  <c r="L5" i="41"/>
  <c r="L10" i="41" s="1"/>
  <c r="K5" i="41"/>
  <c r="K10" i="41" s="1"/>
  <c r="J5" i="41"/>
  <c r="J10" i="41" s="1"/>
  <c r="I5" i="41"/>
  <c r="I10" i="41" s="1"/>
  <c r="H5" i="41"/>
  <c r="G5" i="41"/>
  <c r="F5" i="41"/>
  <c r="F10" i="41" s="1"/>
  <c r="E5" i="41"/>
  <c r="E10" i="41" s="1"/>
  <c r="D5" i="41"/>
  <c r="J20" i="40"/>
  <c r="K20" i="40"/>
  <c r="N19" i="40"/>
  <c r="O19" i="40" s="1"/>
  <c r="M18" i="40"/>
  <c r="L18" i="40"/>
  <c r="K18" i="40"/>
  <c r="J18" i="40"/>
  <c r="I18" i="40"/>
  <c r="H18" i="40"/>
  <c r="G18" i="40"/>
  <c r="N18" i="40" s="1"/>
  <c r="O18" i="40" s="1"/>
  <c r="F18" i="40"/>
  <c r="E18" i="40"/>
  <c r="D18" i="40"/>
  <c r="N17" i="40"/>
  <c r="O17" i="40" s="1"/>
  <c r="M16" i="40"/>
  <c r="L16" i="40"/>
  <c r="K16" i="40"/>
  <c r="J16" i="40"/>
  <c r="I16" i="40"/>
  <c r="H16" i="40"/>
  <c r="G16" i="40"/>
  <c r="F16" i="40"/>
  <c r="E16" i="40"/>
  <c r="D16" i="40"/>
  <c r="N16" i="40" s="1"/>
  <c r="O16" i="40" s="1"/>
  <c r="N15" i="40"/>
  <c r="O15" i="40" s="1"/>
  <c r="M14" i="40"/>
  <c r="L14" i="40"/>
  <c r="K14" i="40"/>
  <c r="J14" i="40"/>
  <c r="I14" i="40"/>
  <c r="H14" i="40"/>
  <c r="G14" i="40"/>
  <c r="F14" i="40"/>
  <c r="E14" i="40"/>
  <c r="D14" i="40"/>
  <c r="N14" i="40" s="1"/>
  <c r="O14" i="40" s="1"/>
  <c r="N13" i="40"/>
  <c r="O13" i="40" s="1"/>
  <c r="M12" i="40"/>
  <c r="L12" i="40"/>
  <c r="K12" i="40"/>
  <c r="J12" i="40"/>
  <c r="I12" i="40"/>
  <c r="I20" i="40" s="1"/>
  <c r="H12" i="40"/>
  <c r="G12" i="40"/>
  <c r="F12" i="40"/>
  <c r="E12" i="40"/>
  <c r="D12" i="40"/>
  <c r="D20" i="40" s="1"/>
  <c r="N20" i="40" s="1"/>
  <c r="O20" i="40" s="1"/>
  <c r="N11" i="40"/>
  <c r="O11" i="40" s="1"/>
  <c r="N10" i="40"/>
  <c r="O10" i="40"/>
  <c r="N9" i="40"/>
  <c r="O9" i="40" s="1"/>
  <c r="N8" i="40"/>
  <c r="O8" i="40"/>
  <c r="N7" i="40"/>
  <c r="O7" i="40" s="1"/>
  <c r="N6" i="40"/>
  <c r="O6" i="40"/>
  <c r="M5" i="40"/>
  <c r="M20" i="40" s="1"/>
  <c r="L5" i="40"/>
  <c r="L20" i="40" s="1"/>
  <c r="K5" i="40"/>
  <c r="J5" i="40"/>
  <c r="I5" i="40"/>
  <c r="H5" i="40"/>
  <c r="H20" i="40" s="1"/>
  <c r="G5" i="40"/>
  <c r="G20" i="40" s="1"/>
  <c r="F5" i="40"/>
  <c r="F20" i="40" s="1"/>
  <c r="E5" i="40"/>
  <c r="E20" i="40" s="1"/>
  <c r="D5" i="40"/>
  <c r="N19" i="39"/>
  <c r="O19" i="39"/>
  <c r="M18" i="39"/>
  <c r="L18" i="39"/>
  <c r="K18" i="39"/>
  <c r="J18" i="39"/>
  <c r="I18" i="39"/>
  <c r="H18" i="39"/>
  <c r="G18" i="39"/>
  <c r="F18" i="39"/>
  <c r="E18" i="39"/>
  <c r="N18" i="39" s="1"/>
  <c r="O18" i="39" s="1"/>
  <c r="D18" i="39"/>
  <c r="N17" i="39"/>
  <c r="O17" i="39" s="1"/>
  <c r="M16" i="39"/>
  <c r="L16" i="39"/>
  <c r="K16" i="39"/>
  <c r="J16" i="39"/>
  <c r="I16" i="39"/>
  <c r="H16" i="39"/>
  <c r="G16" i="39"/>
  <c r="N16" i="39" s="1"/>
  <c r="O16" i="39" s="1"/>
  <c r="F16" i="39"/>
  <c r="E16" i="39"/>
  <c r="D16" i="39"/>
  <c r="N15" i="39"/>
  <c r="O15" i="39"/>
  <c r="M14" i="39"/>
  <c r="L14" i="39"/>
  <c r="K14" i="39"/>
  <c r="J14" i="39"/>
  <c r="I14" i="39"/>
  <c r="I20" i="39" s="1"/>
  <c r="H14" i="39"/>
  <c r="G14" i="39"/>
  <c r="F14" i="39"/>
  <c r="E14" i="39"/>
  <c r="D14" i="39"/>
  <c r="N14" i="39" s="1"/>
  <c r="O14" i="39" s="1"/>
  <c r="N13" i="39"/>
  <c r="O13" i="39" s="1"/>
  <c r="M12" i="39"/>
  <c r="L12" i="39"/>
  <c r="K12" i="39"/>
  <c r="K20" i="39" s="1"/>
  <c r="J12" i="39"/>
  <c r="I12" i="39"/>
  <c r="H12" i="39"/>
  <c r="G12" i="39"/>
  <c r="F12" i="39"/>
  <c r="E12" i="39"/>
  <c r="D12" i="39"/>
  <c r="N12" i="39" s="1"/>
  <c r="O12" i="39" s="1"/>
  <c r="N11" i="39"/>
  <c r="O11" i="39"/>
  <c r="N10" i="39"/>
  <c r="O10" i="39" s="1"/>
  <c r="N9" i="39"/>
  <c r="O9" i="39"/>
  <c r="N8" i="39"/>
  <c r="O8" i="39" s="1"/>
  <c r="N7" i="39"/>
  <c r="O7" i="39"/>
  <c r="N6" i="39"/>
  <c r="O6" i="39" s="1"/>
  <c r="M5" i="39"/>
  <c r="M20" i="39"/>
  <c r="L5" i="39"/>
  <c r="L20" i="39" s="1"/>
  <c r="K5" i="39"/>
  <c r="J5" i="39"/>
  <c r="J20" i="39" s="1"/>
  <c r="I5" i="39"/>
  <c r="H5" i="39"/>
  <c r="H20" i="39" s="1"/>
  <c r="G5" i="39"/>
  <c r="F5" i="39"/>
  <c r="F20" i="39" s="1"/>
  <c r="E5" i="39"/>
  <c r="D5" i="39"/>
  <c r="N5" i="39" s="1"/>
  <c r="O5" i="39" s="1"/>
  <c r="N19" i="38"/>
  <c r="O19" i="38"/>
  <c r="M18" i="38"/>
  <c r="L18" i="38"/>
  <c r="K18" i="38"/>
  <c r="J18" i="38"/>
  <c r="I18" i="38"/>
  <c r="N18" i="38" s="1"/>
  <c r="O18" i="38" s="1"/>
  <c r="H18" i="38"/>
  <c r="G18" i="38"/>
  <c r="F18" i="38"/>
  <c r="E18" i="38"/>
  <c r="D18" i="38"/>
  <c r="N17" i="38"/>
  <c r="O17" i="38" s="1"/>
  <c r="M16" i="38"/>
  <c r="L16" i="38"/>
  <c r="K16" i="38"/>
  <c r="J16" i="38"/>
  <c r="I16" i="38"/>
  <c r="H16" i="38"/>
  <c r="G16" i="38"/>
  <c r="F16" i="38"/>
  <c r="E16" i="38"/>
  <c r="D16" i="38"/>
  <c r="N16" i="38" s="1"/>
  <c r="O16" i="38" s="1"/>
  <c r="N15" i="38"/>
  <c r="O15" i="38"/>
  <c r="M14" i="38"/>
  <c r="M20" i="38" s="1"/>
  <c r="L14" i="38"/>
  <c r="K14" i="38"/>
  <c r="J14" i="38"/>
  <c r="J20" i="38" s="1"/>
  <c r="I14" i="38"/>
  <c r="H14" i="38"/>
  <c r="G14" i="38"/>
  <c r="F14" i="38"/>
  <c r="E14" i="38"/>
  <c r="D14" i="38"/>
  <c r="N14" i="38" s="1"/>
  <c r="O14" i="38" s="1"/>
  <c r="N13" i="38"/>
  <c r="O13" i="38" s="1"/>
  <c r="M12" i="38"/>
  <c r="L12" i="38"/>
  <c r="K12" i="38"/>
  <c r="J12" i="38"/>
  <c r="I12" i="38"/>
  <c r="H12" i="38"/>
  <c r="G12" i="38"/>
  <c r="G20" i="38" s="1"/>
  <c r="F12" i="38"/>
  <c r="E12" i="38"/>
  <c r="D12" i="38"/>
  <c r="N12" i="38" s="1"/>
  <c r="O12" i="38" s="1"/>
  <c r="N11" i="38"/>
  <c r="O11" i="38"/>
  <c r="N10" i="38"/>
  <c r="O10" i="38" s="1"/>
  <c r="N9" i="38"/>
  <c r="O9" i="38" s="1"/>
  <c r="N8" i="38"/>
  <c r="O8" i="38"/>
  <c r="N7" i="38"/>
  <c r="O7" i="38"/>
  <c r="N6" i="38"/>
  <c r="O6" i="38"/>
  <c r="M5" i="38"/>
  <c r="L5" i="38"/>
  <c r="L20" i="38" s="1"/>
  <c r="K5" i="38"/>
  <c r="K20" i="38" s="1"/>
  <c r="J5" i="38"/>
  <c r="I5" i="38"/>
  <c r="H5" i="38"/>
  <c r="H20" i="38" s="1"/>
  <c r="G5" i="38"/>
  <c r="F5" i="38"/>
  <c r="F20" i="38" s="1"/>
  <c r="E5" i="38"/>
  <c r="D5" i="38"/>
  <c r="N16" i="37"/>
  <c r="O16" i="37"/>
  <c r="M15" i="37"/>
  <c r="L15" i="37"/>
  <c r="K15" i="37"/>
  <c r="J15" i="37"/>
  <c r="I15" i="37"/>
  <c r="H15" i="37"/>
  <c r="G15" i="37"/>
  <c r="F15" i="37"/>
  <c r="E15" i="37"/>
  <c r="D15" i="37"/>
  <c r="N15" i="37" s="1"/>
  <c r="O15" i="37" s="1"/>
  <c r="N14" i="37"/>
  <c r="O14" i="37" s="1"/>
  <c r="M13" i="37"/>
  <c r="L13" i="37"/>
  <c r="K13" i="37"/>
  <c r="K17" i="37" s="1"/>
  <c r="J13" i="37"/>
  <c r="I13" i="37"/>
  <c r="H13" i="37"/>
  <c r="G13" i="37"/>
  <c r="F13" i="37"/>
  <c r="E13" i="37"/>
  <c r="D13" i="37"/>
  <c r="N13" i="37"/>
  <c r="O13" i="37" s="1"/>
  <c r="N12" i="37"/>
  <c r="O12" i="37"/>
  <c r="M11" i="37"/>
  <c r="M17" i="37" s="1"/>
  <c r="L11" i="37"/>
  <c r="K11" i="37"/>
  <c r="J11" i="37"/>
  <c r="J17" i="37" s="1"/>
  <c r="I11" i="37"/>
  <c r="H11" i="37"/>
  <c r="G11" i="37"/>
  <c r="F11" i="37"/>
  <c r="E11" i="37"/>
  <c r="E17" i="37" s="1"/>
  <c r="D11" i="37"/>
  <c r="D17" i="37" s="1"/>
  <c r="N10" i="37"/>
  <c r="O10" i="37" s="1"/>
  <c r="N9" i="37"/>
  <c r="O9" i="37"/>
  <c r="N8" i="37"/>
  <c r="O8" i="37" s="1"/>
  <c r="N7" i="37"/>
  <c r="O7" i="37"/>
  <c r="N6" i="37"/>
  <c r="O6" i="37" s="1"/>
  <c r="M5" i="37"/>
  <c r="L5" i="37"/>
  <c r="L17" i="37" s="1"/>
  <c r="K5" i="37"/>
  <c r="J5" i="37"/>
  <c r="I5" i="37"/>
  <c r="I17" i="37"/>
  <c r="H5" i="37"/>
  <c r="H17" i="37" s="1"/>
  <c r="G5" i="37"/>
  <c r="G17" i="37"/>
  <c r="F5" i="37"/>
  <c r="F17" i="37" s="1"/>
  <c r="E5" i="37"/>
  <c r="D5" i="37"/>
  <c r="N19" i="36"/>
  <c r="O19" i="36" s="1"/>
  <c r="M18" i="36"/>
  <c r="L18" i="36"/>
  <c r="K18" i="36"/>
  <c r="J18" i="36"/>
  <c r="I18" i="36"/>
  <c r="H18" i="36"/>
  <c r="G18" i="36"/>
  <c r="F18" i="36"/>
  <c r="E18" i="36"/>
  <c r="D18" i="36"/>
  <c r="N18" i="36" s="1"/>
  <c r="O18" i="36" s="1"/>
  <c r="N17" i="36"/>
  <c r="O17" i="36"/>
  <c r="M16" i="36"/>
  <c r="L16" i="36"/>
  <c r="K16" i="36"/>
  <c r="J16" i="36"/>
  <c r="I16" i="36"/>
  <c r="H16" i="36"/>
  <c r="G16" i="36"/>
  <c r="F16" i="36"/>
  <c r="E16" i="36"/>
  <c r="D16" i="36"/>
  <c r="N16" i="36" s="1"/>
  <c r="O16" i="36" s="1"/>
  <c r="N15" i="36"/>
  <c r="O15" i="36" s="1"/>
  <c r="M14" i="36"/>
  <c r="L14" i="36"/>
  <c r="K14" i="36"/>
  <c r="J14" i="36"/>
  <c r="J20" i="36"/>
  <c r="I14" i="36"/>
  <c r="I20" i="36" s="1"/>
  <c r="H14" i="36"/>
  <c r="G14" i="36"/>
  <c r="F14" i="36"/>
  <c r="F20" i="36" s="1"/>
  <c r="E14" i="36"/>
  <c r="D14" i="36"/>
  <c r="N14" i="36" s="1"/>
  <c r="O14" i="36" s="1"/>
  <c r="N13" i="36"/>
  <c r="O13" i="36" s="1"/>
  <c r="M12" i="36"/>
  <c r="L12" i="36"/>
  <c r="K12" i="36"/>
  <c r="K20" i="36" s="1"/>
  <c r="J12" i="36"/>
  <c r="I12" i="36"/>
  <c r="H12" i="36"/>
  <c r="G12" i="36"/>
  <c r="G20" i="36" s="1"/>
  <c r="F12" i="36"/>
  <c r="E12" i="36"/>
  <c r="D12" i="36"/>
  <c r="D20" i="36" s="1"/>
  <c r="N20" i="36" s="1"/>
  <c r="O20" i="36" s="1"/>
  <c r="N11" i="36"/>
  <c r="O11" i="36"/>
  <c r="N10" i="36"/>
  <c r="O10" i="36" s="1"/>
  <c r="N9" i="36"/>
  <c r="O9" i="36"/>
  <c r="N8" i="36"/>
  <c r="O8" i="36" s="1"/>
  <c r="N7" i="36"/>
  <c r="O7" i="36"/>
  <c r="N6" i="36"/>
  <c r="O6" i="36" s="1"/>
  <c r="M5" i="36"/>
  <c r="M20" i="36"/>
  <c r="L5" i="36"/>
  <c r="L20" i="36" s="1"/>
  <c r="K5" i="36"/>
  <c r="J5" i="36"/>
  <c r="I5" i="36"/>
  <c r="H5" i="36"/>
  <c r="H20" i="36" s="1"/>
  <c r="G5" i="36"/>
  <c r="F5" i="36"/>
  <c r="E5" i="36"/>
  <c r="N5" i="36" s="1"/>
  <c r="O5" i="36" s="1"/>
  <c r="E20" i="36"/>
  <c r="D5" i="36"/>
  <c r="N17" i="35"/>
  <c r="O17" i="35"/>
  <c r="M16" i="35"/>
  <c r="L16" i="35"/>
  <c r="K16" i="35"/>
  <c r="J16" i="35"/>
  <c r="I16" i="35"/>
  <c r="H16" i="35"/>
  <c r="G16" i="35"/>
  <c r="F16" i="35"/>
  <c r="N16" i="35" s="1"/>
  <c r="O16" i="35" s="1"/>
  <c r="E16" i="35"/>
  <c r="D16" i="35"/>
  <c r="N15" i="35"/>
  <c r="O15" i="35" s="1"/>
  <c r="M14" i="35"/>
  <c r="L14" i="35"/>
  <c r="K14" i="35"/>
  <c r="J14" i="35"/>
  <c r="I14" i="35"/>
  <c r="I18" i="35"/>
  <c r="H14" i="35"/>
  <c r="G14" i="35"/>
  <c r="F14" i="35"/>
  <c r="E14" i="35"/>
  <c r="D14" i="35"/>
  <c r="N14" i="35" s="1"/>
  <c r="O14" i="35" s="1"/>
  <c r="N13" i="35"/>
  <c r="O13" i="35" s="1"/>
  <c r="M12" i="35"/>
  <c r="L12" i="35"/>
  <c r="K12" i="35"/>
  <c r="K18" i="35" s="1"/>
  <c r="J12" i="35"/>
  <c r="I12" i="35"/>
  <c r="H12" i="35"/>
  <c r="H18" i="35" s="1"/>
  <c r="G12" i="35"/>
  <c r="F12" i="35"/>
  <c r="E12" i="35"/>
  <c r="N12" i="35" s="1"/>
  <c r="O12" i="35" s="1"/>
  <c r="D12" i="35"/>
  <c r="N11" i="35"/>
  <c r="O11" i="35"/>
  <c r="N10" i="35"/>
  <c r="O10" i="35" s="1"/>
  <c r="N9" i="35"/>
  <c r="O9" i="35"/>
  <c r="N8" i="35"/>
  <c r="O8" i="35" s="1"/>
  <c r="N7" i="35"/>
  <c r="O7" i="35" s="1"/>
  <c r="N6" i="35"/>
  <c r="O6" i="35"/>
  <c r="M5" i="35"/>
  <c r="M18" i="35"/>
  <c r="L5" i="35"/>
  <c r="L18" i="35" s="1"/>
  <c r="K5" i="35"/>
  <c r="J5" i="35"/>
  <c r="J18" i="35" s="1"/>
  <c r="I5" i="35"/>
  <c r="H5" i="35"/>
  <c r="G5" i="35"/>
  <c r="G18" i="35" s="1"/>
  <c r="F5" i="35"/>
  <c r="F18" i="35"/>
  <c r="E5" i="35"/>
  <c r="E18" i="35" s="1"/>
  <c r="D5" i="35"/>
  <c r="N5" i="35" s="1"/>
  <c r="O5" i="35" s="1"/>
  <c r="D18" i="35"/>
  <c r="N19" i="34"/>
  <c r="O19" i="34" s="1"/>
  <c r="M18" i="34"/>
  <c r="L18" i="34"/>
  <c r="K18" i="34"/>
  <c r="J18" i="34"/>
  <c r="I18" i="34"/>
  <c r="H18" i="34"/>
  <c r="G18" i="34"/>
  <c r="F18" i="34"/>
  <c r="E18" i="34"/>
  <c r="N18" i="34" s="1"/>
  <c r="O18" i="34" s="1"/>
  <c r="D18" i="34"/>
  <c r="N17" i="34"/>
  <c r="O17" i="34" s="1"/>
  <c r="M16" i="34"/>
  <c r="L16" i="34"/>
  <c r="L20" i="34" s="1"/>
  <c r="K16" i="34"/>
  <c r="K20" i="34" s="1"/>
  <c r="J16" i="34"/>
  <c r="I16" i="34"/>
  <c r="H16" i="34"/>
  <c r="G16" i="34"/>
  <c r="N16" i="34" s="1"/>
  <c r="O16" i="34" s="1"/>
  <c r="F16" i="34"/>
  <c r="E16" i="34"/>
  <c r="D16" i="34"/>
  <c r="N15" i="34"/>
  <c r="O15" i="34"/>
  <c r="M14" i="34"/>
  <c r="M20" i="34" s="1"/>
  <c r="L14" i="34"/>
  <c r="K14" i="34"/>
  <c r="J14" i="34"/>
  <c r="J20" i="34" s="1"/>
  <c r="I14" i="34"/>
  <c r="H14" i="34"/>
  <c r="G14" i="34"/>
  <c r="F14" i="34"/>
  <c r="E14" i="34"/>
  <c r="D14" i="34"/>
  <c r="N14" i="34" s="1"/>
  <c r="O14" i="34" s="1"/>
  <c r="N13" i="34"/>
  <c r="O13" i="34" s="1"/>
  <c r="M12" i="34"/>
  <c r="L12" i="34"/>
  <c r="K12" i="34"/>
  <c r="J12" i="34"/>
  <c r="I12" i="34"/>
  <c r="H12" i="34"/>
  <c r="G12" i="34"/>
  <c r="F12" i="34"/>
  <c r="E12" i="34"/>
  <c r="E20" i="34" s="1"/>
  <c r="N12" i="34"/>
  <c r="O12" i="34" s="1"/>
  <c r="D12" i="34"/>
  <c r="N11" i="34"/>
  <c r="O11" i="34"/>
  <c r="N10" i="34"/>
  <c r="O10" i="34" s="1"/>
  <c r="N9" i="34"/>
  <c r="O9" i="34" s="1"/>
  <c r="N8" i="34"/>
  <c r="O8" i="34"/>
  <c r="N7" i="34"/>
  <c r="O7" i="34"/>
  <c r="N6" i="34"/>
  <c r="O6" i="34" s="1"/>
  <c r="M5" i="34"/>
  <c r="L5" i="34"/>
  <c r="K5" i="34"/>
  <c r="J5" i="34"/>
  <c r="I5" i="34"/>
  <c r="I20" i="34"/>
  <c r="H5" i="34"/>
  <c r="H20" i="34" s="1"/>
  <c r="G5" i="34"/>
  <c r="G20" i="34" s="1"/>
  <c r="F5" i="34"/>
  <c r="F20" i="34"/>
  <c r="E5" i="34"/>
  <c r="D5" i="34"/>
  <c r="D20" i="34" s="1"/>
  <c r="N20" i="34" s="1"/>
  <c r="O20" i="34" s="1"/>
  <c r="E16" i="33"/>
  <c r="F16" i="33"/>
  <c r="G16" i="33"/>
  <c r="H16" i="33"/>
  <c r="H18" i="33" s="1"/>
  <c r="I16" i="33"/>
  <c r="I18" i="33" s="1"/>
  <c r="J16" i="33"/>
  <c r="K16" i="33"/>
  <c r="L16" i="33"/>
  <c r="M16" i="33"/>
  <c r="E14" i="33"/>
  <c r="F14" i="33"/>
  <c r="G14" i="33"/>
  <c r="N14" i="33" s="1"/>
  <c r="O14" i="33" s="1"/>
  <c r="H14" i="33"/>
  <c r="I14" i="33"/>
  <c r="J14" i="33"/>
  <c r="K14" i="33"/>
  <c r="L14" i="33"/>
  <c r="M14" i="33"/>
  <c r="E12" i="33"/>
  <c r="F12" i="33"/>
  <c r="G12" i="33"/>
  <c r="H12" i="33"/>
  <c r="I12" i="33"/>
  <c r="J12" i="33"/>
  <c r="K12" i="33"/>
  <c r="L12" i="33"/>
  <c r="M12" i="33"/>
  <c r="E5" i="33"/>
  <c r="N5" i="33" s="1"/>
  <c r="O5" i="33" s="1"/>
  <c r="F5" i="33"/>
  <c r="F18" i="33"/>
  <c r="G5" i="33"/>
  <c r="G18" i="33" s="1"/>
  <c r="H5" i="33"/>
  <c r="I5" i="33"/>
  <c r="J5" i="33"/>
  <c r="J18" i="33"/>
  <c r="K5" i="33"/>
  <c r="K18" i="33"/>
  <c r="L5" i="33"/>
  <c r="L18" i="33" s="1"/>
  <c r="M5" i="33"/>
  <c r="M18" i="33" s="1"/>
  <c r="D16" i="33"/>
  <c r="D14" i="33"/>
  <c r="D12" i="33"/>
  <c r="D18" i="33" s="1"/>
  <c r="D5" i="33"/>
  <c r="N17" i="33"/>
  <c r="O17" i="33"/>
  <c r="N7" i="33"/>
  <c r="O7" i="33" s="1"/>
  <c r="N8" i="33"/>
  <c r="O8" i="33"/>
  <c r="N9" i="33"/>
  <c r="O9" i="33"/>
  <c r="N10" i="33"/>
  <c r="O10" i="33" s="1"/>
  <c r="N11" i="33"/>
  <c r="O11" i="33"/>
  <c r="N6" i="33"/>
  <c r="O6" i="33"/>
  <c r="N15" i="33"/>
  <c r="O15" i="33" s="1"/>
  <c r="N13" i="33"/>
  <c r="O13" i="33"/>
  <c r="E20" i="38"/>
  <c r="N16" i="43"/>
  <c r="O16" i="43" s="1"/>
  <c r="N14" i="42"/>
  <c r="O14" i="42" s="1"/>
  <c r="N5" i="45"/>
  <c r="O5" i="45" s="1"/>
  <c r="N5" i="46"/>
  <c r="O5" i="46" s="1"/>
  <c r="O24" i="50" l="1"/>
  <c r="P24" i="50" s="1"/>
  <c r="O20" i="48"/>
  <c r="P20" i="48" s="1"/>
  <c r="N10" i="41"/>
  <c r="O10" i="41" s="1"/>
  <c r="N17" i="37"/>
  <c r="O17" i="37" s="1"/>
  <c r="N22" i="46"/>
  <c r="O22" i="46" s="1"/>
  <c r="N18" i="33"/>
  <c r="O18" i="33" s="1"/>
  <c r="N18" i="35"/>
  <c r="O18" i="35" s="1"/>
  <c r="N20" i="45"/>
  <c r="O20" i="45" s="1"/>
  <c r="N75" i="49"/>
  <c r="O75" i="49" s="1"/>
  <c r="O11" i="48"/>
  <c r="P11" i="48" s="1"/>
  <c r="N5" i="37"/>
  <c r="O5" i="37" s="1"/>
  <c r="N5" i="41"/>
  <c r="O5" i="41" s="1"/>
  <c r="O5" i="48"/>
  <c r="P5" i="48" s="1"/>
  <c r="D20" i="39"/>
  <c r="N20" i="39" s="1"/>
  <c r="O20" i="39" s="1"/>
  <c r="N12" i="33"/>
  <c r="O12" i="33" s="1"/>
  <c r="E18" i="33"/>
  <c r="N11" i="37"/>
  <c r="O11" i="37" s="1"/>
  <c r="D20" i="38"/>
  <c r="N12" i="40"/>
  <c r="O12" i="40" s="1"/>
  <c r="I20" i="38"/>
  <c r="G20" i="39"/>
  <c r="N12" i="36"/>
  <c r="O12" i="36" s="1"/>
  <c r="N16" i="33"/>
  <c r="O16" i="33" s="1"/>
  <c r="N5" i="38"/>
  <c r="O5" i="38" s="1"/>
  <c r="N5" i="40"/>
  <c r="O5" i="40" s="1"/>
  <c r="N18" i="45"/>
  <c r="O18" i="45" s="1"/>
  <c r="N5" i="34"/>
  <c r="O5" i="34" s="1"/>
  <c r="E20" i="43"/>
  <c r="N20" i="43" s="1"/>
  <c r="O20" i="43" s="1"/>
  <c r="D21" i="42"/>
  <c r="N21" i="42" s="1"/>
  <c r="O21" i="42" s="1"/>
  <c r="E20" i="39"/>
  <c r="N20" i="38" l="1"/>
  <c r="O20" i="38" s="1"/>
</calcChain>
</file>

<file path=xl/sharedStrings.xml><?xml version="1.0" encoding="utf-8"?>
<sst xmlns="http://schemas.openxmlformats.org/spreadsheetml/2006/main" count="623" uniqueCount="131">
  <si>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</si>
  <si>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</si>
  <si>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</si>
  <si>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</si>
  <si>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</si>
  <si>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</si>
  <si>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</si>
  <si>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</si>
  <si>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</si>
  <si>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</si>
  <si>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</si>
  <si>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</si>
  <si>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</si>
  <si>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</si>
  <si>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</si>
  <si>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</si>
  <si>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</si>
  <si>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</si>
  <si>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</si>
  <si>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</si>
  <si>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</si>
  <si>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</si>
  <si>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</si>
  <si>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</si>
  <si>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Non-Court Information Systems</t>
  </si>
  <si>
    <t>Public Safety</t>
  </si>
  <si>
    <t>Law Enforcement</t>
  </si>
  <si>
    <t>Physical Environment</t>
  </si>
  <si>
    <t>Garbage / Solid Waste Control Services</t>
  </si>
  <si>
    <t>Transportation</t>
  </si>
  <si>
    <t>Road and Street Facilities</t>
  </si>
  <si>
    <t>2009 Municipal Population:</t>
  </si>
  <si>
    <t>Loxahatchee Groves Expenditures Reported by Account Code and Fund Type</t>
  </si>
  <si>
    <t>Local Fiscal Year Ended September 30, 2010</t>
  </si>
  <si>
    <t>Other Uses and Non-Operating</t>
  </si>
  <si>
    <t>Inter-Fund Group Transfers Out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</si>
  <si>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</si>
  <si>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</si>
  <si>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</si>
  <si>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Other General Government Services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</si>
  <si>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</si>
  <si>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</si>
  <si>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</si>
  <si>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</si>
  <si>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</si>
  <si>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</si>
  <si>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</si>
  <si>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</si>
  <si>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</si>
  <si>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</si>
  <si>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Road / Street Facilities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</si>
  <si>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</si>
  <si>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</si>
  <si>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</si>
  <si>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</si>
  <si>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</si>
  <si>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</si>
  <si>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</si>
  <si>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</si>
  <si>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Other Physical Environment</t>
  </si>
  <si>
    <t>2016 Municipal Population:</t>
  </si>
  <si>
    <t>Local Fiscal Year Ended September 30, 2017</t>
  </si>
  <si>
    <t>2017 Municipal Population:</t>
  </si>
  <si>
    <t>Local Fiscal Year Ended September 30, 2018</t>
  </si>
  <si>
    <t>Conservation / Resource Management</t>
  </si>
  <si>
    <t>2018 Municipal Population:</t>
  </si>
  <si>
    <t>Local Fiscal Year Ended September 30, 2019</t>
  </si>
  <si>
    <t>Protective Inspections</t>
  </si>
  <si>
    <t>2019 Municipal Population:</t>
  </si>
  <si>
    <t>Local Fiscal Year Ended September 30, 2020</t>
  </si>
  <si>
    <t>2020 Municipal Population:</t>
  </si>
  <si>
    <t>Local Fiscal Year Ended September 30, 2021</t>
  </si>
  <si>
    <t>Debt Service Payments</t>
  </si>
  <si>
    <t>Pension Benefits</t>
  </si>
  <si>
    <t>Fire Control</t>
  </si>
  <si>
    <t>Emergency and Disaster Relief Services</t>
  </si>
  <si>
    <t>Ambulance and Rescue Services</t>
  </si>
  <si>
    <t>Medical Examiners</t>
  </si>
  <si>
    <t>Consumer Affairs</t>
  </si>
  <si>
    <t>Other Public Safety</t>
  </si>
  <si>
    <t>Electric Utility Services</t>
  </si>
  <si>
    <t>Gas Utility Services</t>
  </si>
  <si>
    <t>Water Utility Services</t>
  </si>
  <si>
    <t>Sewer / Wastewater Services</t>
  </si>
  <si>
    <t>Airports</t>
  </si>
  <si>
    <t>Parking Facilities</t>
  </si>
  <si>
    <t>Economic Environment</t>
  </si>
  <si>
    <t>Industry Development</t>
  </si>
  <si>
    <t>Housing and Urban Development</t>
  </si>
  <si>
    <t>Other Economic Environment</t>
  </si>
  <si>
    <t>Human Services</t>
  </si>
  <si>
    <t>Other Human Services</t>
  </si>
  <si>
    <t>Culture / Recreation</t>
  </si>
  <si>
    <t>Libraries</t>
  </si>
  <si>
    <t>Cultural Services</t>
  </si>
  <si>
    <t>Special Events</t>
  </si>
  <si>
    <t>Charter Schools</t>
  </si>
  <si>
    <t>Other Culture / Recreation</t>
  </si>
  <si>
    <t>Installment Purchase Acquisitions</t>
  </si>
  <si>
    <t>Payment to Refunded Bond Escrow Agent</t>
  </si>
  <si>
    <t>Extraordinary Items (Loss)</t>
  </si>
  <si>
    <t>Special Items (Loss)</t>
  </si>
  <si>
    <t>2021 Municipal Population:</t>
  </si>
  <si>
    <t>Per Capita Account</t>
  </si>
  <si>
    <t>Custodial</t>
  </si>
  <si>
    <t>Total Account</t>
  </si>
  <si>
    <t>Inter-fund Group Transfers Out</t>
  </si>
  <si>
    <t>Detention / Corrections</t>
  </si>
  <si>
    <t>Water / Sewer Services</t>
  </si>
  <si>
    <t>Flood Control / Stormwater Control</t>
  </si>
  <si>
    <t>Water</t>
  </si>
  <si>
    <t>Mass Transit</t>
  </si>
  <si>
    <t>Other Transportation</t>
  </si>
  <si>
    <t>Employment Development</t>
  </si>
  <si>
    <t>Veterans Services</t>
  </si>
  <si>
    <t>Hospitals</t>
  </si>
  <si>
    <t>Health</t>
  </si>
  <si>
    <t>Mental Health</t>
  </si>
  <si>
    <t>Public Assistance</t>
  </si>
  <si>
    <t>Developmental Disabilities</t>
  </si>
  <si>
    <t>Parks / Recreation</t>
  </si>
  <si>
    <t>Special Facilities</t>
  </si>
  <si>
    <t>Capital Lease Acquisitions</t>
  </si>
  <si>
    <t>Transfer Out from Constitutional Fee Officers</t>
  </si>
  <si>
    <t>Clerk of Court Excess Fee Functions</t>
  </si>
  <si>
    <t>Non-Cash Transfer Out from General Fixed Asset Account Group</t>
  </si>
  <si>
    <t>Other Non-Operating Disbursements</t>
  </si>
  <si>
    <t>Non-Operating Interest Expense</t>
  </si>
  <si>
    <t>Local Fiscal Year Ended September 30, 2022</t>
  </si>
  <si>
    <t>Flood Control / Stormwater Management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</si>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</sst>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128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103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104</v>
      </c>
      <c r="N4" s="32" t="s">
        <v>5</v>
      </c>
      <c r="O4" s="32" t="s">
        <v>105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SUM(D6:D12)</f>
        <v>1728661</v>
      </c>
      <c r="E5" s="24">
        <f>SUM(E6:E12)</f>
        <v>64325</v>
      </c>
      <c r="F5" s="24">
        <f>SUM(F6:F12)</f>
        <v>0</v>
      </c>
      <c r="G5" s="24">
        <f>SUM(G6:G12)</f>
        <v>0</v>
      </c>
      <c r="H5" s="24">
        <f>SUM(H6:H12)</f>
        <v>0</v>
      </c>
      <c r="I5" s="24">
        <f>SUM(I6:I12)</f>
        <v>0</v>
      </c>
      <c r="J5" s="24">
        <f>SUM(J6:J12)</f>
        <v>0</v>
      </c>
      <c r="K5" s="24">
        <f>SUM(K6:K12)</f>
        <v>0</v>
      </c>
      <c r="L5" s="24">
        <f>SUM(L6:L12)</f>
        <v>0</v>
      </c>
      <c r="M5" s="24">
        <f>SUM(M6:M12)</f>
        <v>0</v>
      </c>
      <c r="N5" s="24">
        <f>SUM(N6:N12)</f>
        <v>0</v>
      </c>
      <c r="O5" s="25">
        <f>SUM(D5:N5)</f>
        <v>1792986</v>
      </c>
      <c r="P5" s="30">
        <f>(O5/P$26)</f>
        <v>531.25511111111109</v>
      </c>
      <c r="Q5" s="6"/>
    </row>
    <row r="6" spans="1:134">
      <c r="A6" s="12"/>
      <c r="B6" s="42">
        <v>511</v>
      </c>
      <c r="C6" s="19" t="s">
        <v>19</v>
      </c>
      <c r="D6" s="43">
        <v>155037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155037</v>
      </c>
      <c r="P6" s="44">
        <f>(O6/P$26)</f>
        <v>45.936888888888888</v>
      </c>
      <c r="Q6" s="9"/>
    </row>
    <row r="7" spans="1:134">
      <c r="A7" s="12"/>
      <c r="B7" s="42">
        <v>512</v>
      </c>
      <c r="C7" s="19" t="s">
        <v>20</v>
      </c>
      <c r="D7" s="43">
        <v>740839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0">SUM(D7:N7)</f>
        <v>740839</v>
      </c>
      <c r="P7" s="44">
        <f>(O7/P$26)</f>
        <v>219.50785185185185</v>
      </c>
      <c r="Q7" s="9"/>
    </row>
    <row r="8" spans="1:134">
      <c r="A8" s="12"/>
      <c r="B8" s="42">
        <v>513</v>
      </c>
      <c r="C8" s="19" t="s">
        <v>21</v>
      </c>
      <c r="D8" s="43">
        <v>68615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68615</v>
      </c>
      <c r="P8" s="44">
        <f>(O8/P$26)</f>
        <v>20.330370370370371</v>
      </c>
      <c r="Q8" s="9"/>
    </row>
    <row r="9" spans="1:134">
      <c r="A9" s="12"/>
      <c r="B9" s="42">
        <v>514</v>
      </c>
      <c r="C9" s="19" t="s">
        <v>22</v>
      </c>
      <c r="D9" s="43">
        <v>309178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309178</v>
      </c>
      <c r="P9" s="44">
        <f>(O9/P$26)</f>
        <v>91.608296296296302</v>
      </c>
      <c r="Q9" s="9"/>
    </row>
    <row r="10" spans="1:134">
      <c r="A10" s="12"/>
      <c r="B10" s="42">
        <v>515</v>
      </c>
      <c r="C10" s="19" t="s">
        <v>23</v>
      </c>
      <c r="D10" s="43">
        <v>237519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237519</v>
      </c>
      <c r="P10" s="44">
        <f>(O10/P$26)</f>
        <v>70.376000000000005</v>
      </c>
      <c r="Q10" s="9"/>
    </row>
    <row r="11" spans="1:134">
      <c r="A11" s="12"/>
      <c r="B11" s="42">
        <v>517</v>
      </c>
      <c r="C11" s="19" t="s">
        <v>72</v>
      </c>
      <c r="D11" s="43">
        <v>4380</v>
      </c>
      <c r="E11" s="43">
        <v>64325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68705</v>
      </c>
      <c r="P11" s="44">
        <f>(O11/P$26)</f>
        <v>20.357037037037038</v>
      </c>
      <c r="Q11" s="9"/>
    </row>
    <row r="12" spans="1:134">
      <c r="A12" s="12"/>
      <c r="B12" s="42">
        <v>519</v>
      </c>
      <c r="C12" s="19" t="s">
        <v>39</v>
      </c>
      <c r="D12" s="43">
        <v>213093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0"/>
        <v>213093</v>
      </c>
      <c r="P12" s="44">
        <f>(O12/P$26)</f>
        <v>63.138666666666666</v>
      </c>
      <c r="Q12" s="9"/>
    </row>
    <row r="13" spans="1:134" ht="15.75">
      <c r="A13" s="26" t="s">
        <v>25</v>
      </c>
      <c r="B13" s="27"/>
      <c r="C13" s="28"/>
      <c r="D13" s="29">
        <f>SUM(D14:D15)</f>
        <v>881885</v>
      </c>
      <c r="E13" s="29">
        <f>SUM(E14:E15)</f>
        <v>0</v>
      </c>
      <c r="F13" s="29">
        <f>SUM(F14:F15)</f>
        <v>0</v>
      </c>
      <c r="G13" s="29">
        <f>SUM(G14:G15)</f>
        <v>0</v>
      </c>
      <c r="H13" s="29">
        <f>SUM(H14:H15)</f>
        <v>0</v>
      </c>
      <c r="I13" s="29">
        <f>SUM(I14:I15)</f>
        <v>0</v>
      </c>
      <c r="J13" s="29">
        <f>SUM(J14:J15)</f>
        <v>0</v>
      </c>
      <c r="K13" s="29">
        <f>SUM(K14:K15)</f>
        <v>0</v>
      </c>
      <c r="L13" s="29">
        <f>SUM(L14:L15)</f>
        <v>0</v>
      </c>
      <c r="M13" s="29">
        <f>SUM(M14:M15)</f>
        <v>0</v>
      </c>
      <c r="N13" s="29">
        <f>SUM(N14:N15)</f>
        <v>0</v>
      </c>
      <c r="O13" s="40">
        <f>SUM(D13:N13)</f>
        <v>881885</v>
      </c>
      <c r="P13" s="41">
        <f>(O13/P$26)</f>
        <v>261.29925925925926</v>
      </c>
      <c r="Q13" s="10"/>
    </row>
    <row r="14" spans="1:134">
      <c r="A14" s="12"/>
      <c r="B14" s="42">
        <v>521</v>
      </c>
      <c r="C14" s="19" t="s">
        <v>26</v>
      </c>
      <c r="D14" s="43">
        <v>622200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622200</v>
      </c>
      <c r="P14" s="44">
        <f>(O14/P$26)</f>
        <v>184.35555555555555</v>
      </c>
      <c r="Q14" s="9"/>
    </row>
    <row r="15" spans="1:134">
      <c r="A15" s="12"/>
      <c r="B15" s="42">
        <v>524</v>
      </c>
      <c r="C15" s="19" t="s">
        <v>67</v>
      </c>
      <c r="D15" s="43">
        <v>259685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ref="O15" si="1">SUM(D15:N15)</f>
        <v>259685</v>
      </c>
      <c r="P15" s="44">
        <f>(O15/P$26)</f>
        <v>76.943703703703704</v>
      </c>
      <c r="Q15" s="9"/>
    </row>
    <row r="16" spans="1:134" ht="15.75">
      <c r="A16" s="26" t="s">
        <v>27</v>
      </c>
      <c r="B16" s="27"/>
      <c r="C16" s="28"/>
      <c r="D16" s="29">
        <f>SUM(D17:D19)</f>
        <v>140999</v>
      </c>
      <c r="E16" s="29">
        <f>SUM(E17:E19)</f>
        <v>1468044</v>
      </c>
      <c r="F16" s="29">
        <f>SUM(F17:F19)</f>
        <v>0</v>
      </c>
      <c r="G16" s="29">
        <f>SUM(G17:G19)</f>
        <v>0</v>
      </c>
      <c r="H16" s="29">
        <f>SUM(H17:H19)</f>
        <v>0</v>
      </c>
      <c r="I16" s="29">
        <f>SUM(I17:I19)</f>
        <v>673203</v>
      </c>
      <c r="J16" s="29">
        <f>SUM(J17:J19)</f>
        <v>0</v>
      </c>
      <c r="K16" s="29">
        <f>SUM(K17:K19)</f>
        <v>0</v>
      </c>
      <c r="L16" s="29">
        <f>SUM(L17:L19)</f>
        <v>0</v>
      </c>
      <c r="M16" s="29">
        <f>SUM(M17:M19)</f>
        <v>0</v>
      </c>
      <c r="N16" s="29">
        <f>SUM(N17:N19)</f>
        <v>0</v>
      </c>
      <c r="O16" s="40">
        <f>SUM(D16:N16)</f>
        <v>2282246</v>
      </c>
      <c r="P16" s="41">
        <f>(O16/P$26)</f>
        <v>676.22103703703704</v>
      </c>
      <c r="Q16" s="10"/>
    </row>
    <row r="17" spans="1:120">
      <c r="A17" s="12"/>
      <c r="B17" s="42">
        <v>534</v>
      </c>
      <c r="C17" s="19" t="s">
        <v>28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673203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ref="O17:O21" si="2">SUM(D17:N17)</f>
        <v>673203</v>
      </c>
      <c r="P17" s="44">
        <f>(O17/P$26)</f>
        <v>199.46755555555555</v>
      </c>
      <c r="Q17" s="9"/>
    </row>
    <row r="18" spans="1:120">
      <c r="A18" s="12"/>
      <c r="B18" s="42">
        <v>538</v>
      </c>
      <c r="C18" s="19" t="s">
        <v>129</v>
      </c>
      <c r="D18" s="43">
        <v>0</v>
      </c>
      <c r="E18" s="43">
        <v>1468044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1468044</v>
      </c>
      <c r="P18" s="44">
        <f>(O18/P$26)</f>
        <v>434.976</v>
      </c>
      <c r="Q18" s="9"/>
    </row>
    <row r="19" spans="1:120">
      <c r="A19" s="12"/>
      <c r="B19" s="42">
        <v>539</v>
      </c>
      <c r="C19" s="19" t="s">
        <v>59</v>
      </c>
      <c r="D19" s="43">
        <v>140999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140999</v>
      </c>
      <c r="P19" s="44">
        <f>(O19/P$26)</f>
        <v>41.77748148148148</v>
      </c>
      <c r="Q19" s="9"/>
    </row>
    <row r="20" spans="1:120" ht="15.75">
      <c r="A20" s="26" t="s">
        <v>29</v>
      </c>
      <c r="B20" s="27"/>
      <c r="C20" s="28"/>
      <c r="D20" s="29">
        <f>SUM(D21:D21)</f>
        <v>0</v>
      </c>
      <c r="E20" s="29">
        <f>SUM(E21:E21)</f>
        <v>86322</v>
      </c>
      <c r="F20" s="29">
        <f>SUM(F21:F21)</f>
        <v>0</v>
      </c>
      <c r="G20" s="29">
        <f>SUM(G21:G21)</f>
        <v>1646817</v>
      </c>
      <c r="H20" s="29">
        <f>SUM(H21:H21)</f>
        <v>0</v>
      </c>
      <c r="I20" s="29">
        <f>SUM(I21:I21)</f>
        <v>0</v>
      </c>
      <c r="J20" s="29">
        <f>SUM(J21:J21)</f>
        <v>0</v>
      </c>
      <c r="K20" s="29">
        <f>SUM(K21:K21)</f>
        <v>0</v>
      </c>
      <c r="L20" s="29">
        <f>SUM(L21:L21)</f>
        <v>0</v>
      </c>
      <c r="M20" s="29">
        <f>SUM(M21:M21)</f>
        <v>0</v>
      </c>
      <c r="N20" s="29">
        <f>SUM(N21:N21)</f>
        <v>0</v>
      </c>
      <c r="O20" s="29">
        <f t="shared" si="2"/>
        <v>1733139</v>
      </c>
      <c r="P20" s="41">
        <f>(O20/P$26)</f>
        <v>513.52266666666662</v>
      </c>
      <c r="Q20" s="10"/>
    </row>
    <row r="21" spans="1:120">
      <c r="A21" s="12"/>
      <c r="B21" s="42">
        <v>541</v>
      </c>
      <c r="C21" s="19" t="s">
        <v>30</v>
      </c>
      <c r="D21" s="43">
        <v>0</v>
      </c>
      <c r="E21" s="43">
        <v>86322</v>
      </c>
      <c r="F21" s="43">
        <v>0</v>
      </c>
      <c r="G21" s="43">
        <v>1646817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1733139</v>
      </c>
      <c r="P21" s="44">
        <f>(O21/P$26)</f>
        <v>513.52266666666662</v>
      </c>
      <c r="Q21" s="9"/>
    </row>
    <row r="22" spans="1:120" ht="15.75">
      <c r="A22" s="26" t="s">
        <v>34</v>
      </c>
      <c r="B22" s="27"/>
      <c r="C22" s="28"/>
      <c r="D22" s="29">
        <f>SUM(D23:D23)</f>
        <v>1439774</v>
      </c>
      <c r="E22" s="29">
        <f>SUM(E23:E23)</f>
        <v>443737</v>
      </c>
      <c r="F22" s="29">
        <f>SUM(F23:F23)</f>
        <v>0</v>
      </c>
      <c r="G22" s="29">
        <f>SUM(G23:G23)</f>
        <v>0</v>
      </c>
      <c r="H22" s="29">
        <f>SUM(H23:H23)</f>
        <v>0</v>
      </c>
      <c r="I22" s="29">
        <f>SUM(I23:I23)</f>
        <v>0</v>
      </c>
      <c r="J22" s="29">
        <f>SUM(J23:J23)</f>
        <v>0</v>
      </c>
      <c r="K22" s="29">
        <f>SUM(K23:K23)</f>
        <v>0</v>
      </c>
      <c r="L22" s="29">
        <f>SUM(L23:L23)</f>
        <v>0</v>
      </c>
      <c r="M22" s="29">
        <f>SUM(M23:M23)</f>
        <v>0</v>
      </c>
      <c r="N22" s="29">
        <f>SUM(N23:N23)</f>
        <v>0</v>
      </c>
      <c r="O22" s="29">
        <f>SUM(D22:N22)</f>
        <v>1883511</v>
      </c>
      <c r="P22" s="41">
        <f>(O22/P$26)</f>
        <v>558.07733333333329</v>
      </c>
      <c r="Q22" s="9"/>
    </row>
    <row r="23" spans="1:120" ht="15.75" thickBot="1">
      <c r="A23" s="12"/>
      <c r="B23" s="42">
        <v>581</v>
      </c>
      <c r="C23" s="19" t="s">
        <v>106</v>
      </c>
      <c r="D23" s="43">
        <v>1439774</v>
      </c>
      <c r="E23" s="43">
        <v>443737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>SUM(D23:N23)</f>
        <v>1883511</v>
      </c>
      <c r="P23" s="44">
        <f>(O23/P$26)</f>
        <v>558.07733333333329</v>
      </c>
      <c r="Q23" s="9"/>
    </row>
    <row r="24" spans="1:120" ht="16.5" thickBot="1">
      <c r="A24" s="13" t="s">
        <v>10</v>
      </c>
      <c r="B24" s="21"/>
      <c r="C24" s="20"/>
      <c r="D24" s="14">
        <f>SUM(D5,D13,D16,D20,D22)</f>
        <v>4191319</v>
      </c>
      <c r="E24" s="14">
        <f t="shared" ref="E24:N24" si="3">SUM(E5,E13,E16,E20,E22)</f>
        <v>2062428</v>
      </c>
      <c r="F24" s="14">
        <f t="shared" si="3"/>
        <v>0</v>
      </c>
      <c r="G24" s="14">
        <f t="shared" si="3"/>
        <v>1646817</v>
      </c>
      <c r="H24" s="14">
        <f t="shared" si="3"/>
        <v>0</v>
      </c>
      <c r="I24" s="14">
        <f t="shared" si="3"/>
        <v>673203</v>
      </c>
      <c r="J24" s="14">
        <f t="shared" si="3"/>
        <v>0</v>
      </c>
      <c r="K24" s="14">
        <f t="shared" si="3"/>
        <v>0</v>
      </c>
      <c r="L24" s="14">
        <f t="shared" si="3"/>
        <v>0</v>
      </c>
      <c r="M24" s="14">
        <f t="shared" si="3"/>
        <v>0</v>
      </c>
      <c r="N24" s="14">
        <f t="shared" si="3"/>
        <v>0</v>
      </c>
      <c r="O24" s="14">
        <f>SUM(D24:N24)</f>
        <v>8573767</v>
      </c>
      <c r="P24" s="35">
        <f>(O24/P$26)</f>
        <v>2540.3754074074072</v>
      </c>
      <c r="Q24" s="6"/>
      <c r="R24" s="2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</row>
    <row r="25" spans="1:120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8"/>
    </row>
    <row r="26" spans="1:120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38"/>
      <c r="M26" s="93" t="s">
        <v>130</v>
      </c>
      <c r="N26" s="93"/>
      <c r="O26" s="93"/>
      <c r="P26" s="39">
        <v>3375</v>
      </c>
    </row>
    <row r="27" spans="1:120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6"/>
    </row>
    <row r="28" spans="1:120" ht="15.75" customHeight="1" thickBot="1">
      <c r="A28" s="97" t="s">
        <v>37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9"/>
    </row>
  </sheetData>
  <mergeCells count="10">
    <mergeCell ref="M26:O26"/>
    <mergeCell ref="A27:P27"/>
    <mergeCell ref="A28:P2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744225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744225</v>
      </c>
      <c r="O5" s="30">
        <f t="shared" ref="O5:O20" si="2">(N5/O$22)</f>
        <v>233.66562009419152</v>
      </c>
      <c r="P5" s="6"/>
    </row>
    <row r="6" spans="1:133">
      <c r="A6" s="12"/>
      <c r="B6" s="42">
        <v>511</v>
      </c>
      <c r="C6" s="19" t="s">
        <v>19</v>
      </c>
      <c r="D6" s="43">
        <v>24449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24449</v>
      </c>
      <c r="O6" s="44">
        <f t="shared" si="2"/>
        <v>7.676295133437991</v>
      </c>
      <c r="P6" s="9"/>
    </row>
    <row r="7" spans="1:133">
      <c r="A7" s="12"/>
      <c r="B7" s="42">
        <v>512</v>
      </c>
      <c r="C7" s="19" t="s">
        <v>20</v>
      </c>
      <c r="D7" s="43">
        <v>278008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278008</v>
      </c>
      <c r="O7" s="44">
        <f t="shared" si="2"/>
        <v>87.28665620094192</v>
      </c>
      <c r="P7" s="9"/>
    </row>
    <row r="8" spans="1:133">
      <c r="A8" s="12"/>
      <c r="B8" s="42">
        <v>513</v>
      </c>
      <c r="C8" s="19" t="s">
        <v>21</v>
      </c>
      <c r="D8" s="43">
        <v>19828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19828</v>
      </c>
      <c r="O8" s="44">
        <f t="shared" si="2"/>
        <v>6.2254317111459967</v>
      </c>
      <c r="P8" s="9"/>
    </row>
    <row r="9" spans="1:133">
      <c r="A9" s="12"/>
      <c r="B9" s="42">
        <v>514</v>
      </c>
      <c r="C9" s="19" t="s">
        <v>22</v>
      </c>
      <c r="D9" s="43">
        <v>106975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106975</v>
      </c>
      <c r="O9" s="44">
        <f t="shared" si="2"/>
        <v>33.587127158555731</v>
      </c>
      <c r="P9" s="9"/>
    </row>
    <row r="10" spans="1:133">
      <c r="A10" s="12"/>
      <c r="B10" s="42">
        <v>515</v>
      </c>
      <c r="C10" s="19" t="s">
        <v>23</v>
      </c>
      <c r="D10" s="43">
        <v>176148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176148</v>
      </c>
      <c r="O10" s="44">
        <f t="shared" si="2"/>
        <v>55.305494505494508</v>
      </c>
      <c r="P10" s="9"/>
    </row>
    <row r="11" spans="1:133">
      <c r="A11" s="12"/>
      <c r="B11" s="42">
        <v>519</v>
      </c>
      <c r="C11" s="19" t="s">
        <v>39</v>
      </c>
      <c r="D11" s="43">
        <v>138817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138817</v>
      </c>
      <c r="O11" s="44">
        <f t="shared" si="2"/>
        <v>43.584615384615383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SUM(D13:D13)</f>
        <v>275243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275243</v>
      </c>
      <c r="O12" s="41">
        <f t="shared" si="2"/>
        <v>86.418524332810051</v>
      </c>
      <c r="P12" s="10"/>
    </row>
    <row r="13" spans="1:133">
      <c r="A13" s="12"/>
      <c r="B13" s="42">
        <v>521</v>
      </c>
      <c r="C13" s="19" t="s">
        <v>26</v>
      </c>
      <c r="D13" s="43">
        <v>275243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275243</v>
      </c>
      <c r="O13" s="44">
        <f t="shared" si="2"/>
        <v>86.418524332810051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SUM(D15:D15)</f>
        <v>2950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479497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482447</v>
      </c>
      <c r="O14" s="41">
        <f t="shared" si="2"/>
        <v>151.47472527472527</v>
      </c>
      <c r="P14" s="10"/>
    </row>
    <row r="15" spans="1:133">
      <c r="A15" s="12"/>
      <c r="B15" s="42">
        <v>534</v>
      </c>
      <c r="C15" s="19" t="s">
        <v>28</v>
      </c>
      <c r="D15" s="43">
        <v>2950</v>
      </c>
      <c r="E15" s="43">
        <v>0</v>
      </c>
      <c r="F15" s="43">
        <v>0</v>
      </c>
      <c r="G15" s="43">
        <v>0</v>
      </c>
      <c r="H15" s="43">
        <v>0</v>
      </c>
      <c r="I15" s="43">
        <v>479497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482447</v>
      </c>
      <c r="O15" s="44">
        <f t="shared" si="2"/>
        <v>151.47472527472527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0</v>
      </c>
      <c r="E16" s="29">
        <f t="shared" si="5"/>
        <v>247388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247388</v>
      </c>
      <c r="O16" s="41">
        <f t="shared" si="2"/>
        <v>77.67284144427002</v>
      </c>
      <c r="P16" s="10"/>
    </row>
    <row r="17" spans="1:119">
      <c r="A17" s="12"/>
      <c r="B17" s="42">
        <v>541</v>
      </c>
      <c r="C17" s="19" t="s">
        <v>30</v>
      </c>
      <c r="D17" s="43">
        <v>0</v>
      </c>
      <c r="E17" s="43">
        <v>247388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247388</v>
      </c>
      <c r="O17" s="44">
        <f t="shared" si="2"/>
        <v>77.67284144427002</v>
      </c>
      <c r="P17" s="9"/>
    </row>
    <row r="18" spans="1:119" ht="15.75">
      <c r="A18" s="26" t="s">
        <v>34</v>
      </c>
      <c r="B18" s="27"/>
      <c r="C18" s="28"/>
      <c r="D18" s="29">
        <f t="shared" ref="D18:M18" si="6">SUM(D19:D19)</f>
        <v>679153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679153</v>
      </c>
      <c r="O18" s="41">
        <f t="shared" si="2"/>
        <v>213.23485086342228</v>
      </c>
      <c r="P18" s="9"/>
    </row>
    <row r="19" spans="1:119" ht="15.75" thickBot="1">
      <c r="A19" s="12"/>
      <c r="B19" s="42">
        <v>581</v>
      </c>
      <c r="C19" s="19" t="s">
        <v>35</v>
      </c>
      <c r="D19" s="43">
        <v>679153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679153</v>
      </c>
      <c r="O19" s="44">
        <f t="shared" si="2"/>
        <v>213.23485086342228</v>
      </c>
      <c r="P19" s="9"/>
    </row>
    <row r="20" spans="1:119" ht="16.5" thickBot="1">
      <c r="A20" s="13" t="s">
        <v>10</v>
      </c>
      <c r="B20" s="21"/>
      <c r="C20" s="20"/>
      <c r="D20" s="14">
        <f>SUM(D5,D12,D14,D16,D18)</f>
        <v>1701571</v>
      </c>
      <c r="E20" s="14">
        <f t="shared" ref="E20:M20" si="7">SUM(E5,E12,E14,E16,E18)</f>
        <v>247388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479497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2428456</v>
      </c>
      <c r="O20" s="35">
        <f t="shared" si="2"/>
        <v>762.46656200941914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3" t="s">
        <v>46</v>
      </c>
      <c r="M22" s="93"/>
      <c r="N22" s="93"/>
      <c r="O22" s="39">
        <v>3185</v>
      </c>
    </row>
    <row r="23" spans="1:119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  <row r="24" spans="1:119" ht="15.75" customHeight="1" thickBot="1">
      <c r="A24" s="97" t="s">
        <v>37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9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578987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578987</v>
      </c>
      <c r="O5" s="30">
        <f t="shared" ref="O5:O20" si="2">(N5/O$22)</f>
        <v>182.47305389221557</v>
      </c>
      <c r="P5" s="6"/>
    </row>
    <row r="6" spans="1:133">
      <c r="A6" s="12"/>
      <c r="B6" s="42">
        <v>511</v>
      </c>
      <c r="C6" s="19" t="s">
        <v>19</v>
      </c>
      <c r="D6" s="43">
        <v>9923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9923</v>
      </c>
      <c r="O6" s="44">
        <f t="shared" si="2"/>
        <v>3.1273242987708794</v>
      </c>
      <c r="P6" s="9"/>
    </row>
    <row r="7" spans="1:133">
      <c r="A7" s="12"/>
      <c r="B7" s="42">
        <v>512</v>
      </c>
      <c r="C7" s="19" t="s">
        <v>20</v>
      </c>
      <c r="D7" s="43">
        <v>270261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270261</v>
      </c>
      <c r="O7" s="44">
        <f t="shared" si="2"/>
        <v>85.175228490387639</v>
      </c>
      <c r="P7" s="9"/>
    </row>
    <row r="8" spans="1:133">
      <c r="A8" s="12"/>
      <c r="B8" s="42">
        <v>513</v>
      </c>
      <c r="C8" s="19" t="s">
        <v>21</v>
      </c>
      <c r="D8" s="43">
        <v>33372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33372</v>
      </c>
      <c r="O8" s="44">
        <f t="shared" si="2"/>
        <v>10.517491333123226</v>
      </c>
      <c r="P8" s="9"/>
    </row>
    <row r="9" spans="1:133">
      <c r="A9" s="12"/>
      <c r="B9" s="42">
        <v>514</v>
      </c>
      <c r="C9" s="19" t="s">
        <v>22</v>
      </c>
      <c r="D9" s="43">
        <v>67402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67402</v>
      </c>
      <c r="O9" s="44">
        <f t="shared" si="2"/>
        <v>21.242357390482194</v>
      </c>
      <c r="P9" s="9"/>
    </row>
    <row r="10" spans="1:133">
      <c r="A10" s="12"/>
      <c r="B10" s="42">
        <v>515</v>
      </c>
      <c r="C10" s="19" t="s">
        <v>23</v>
      </c>
      <c r="D10" s="43">
        <v>84773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84773</v>
      </c>
      <c r="O10" s="44">
        <f t="shared" si="2"/>
        <v>26.716987078474631</v>
      </c>
      <c r="P10" s="9"/>
    </row>
    <row r="11" spans="1:133">
      <c r="A11" s="12"/>
      <c r="B11" s="42">
        <v>519</v>
      </c>
      <c r="C11" s="19" t="s">
        <v>39</v>
      </c>
      <c r="D11" s="43">
        <v>113256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113256</v>
      </c>
      <c r="O11" s="44">
        <f t="shared" si="2"/>
        <v>35.693665300976996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SUM(D13:D13)</f>
        <v>274911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274911</v>
      </c>
      <c r="O12" s="41">
        <f t="shared" si="2"/>
        <v>86.640718562874255</v>
      </c>
      <c r="P12" s="10"/>
    </row>
    <row r="13" spans="1:133">
      <c r="A13" s="12"/>
      <c r="B13" s="42">
        <v>521</v>
      </c>
      <c r="C13" s="19" t="s">
        <v>26</v>
      </c>
      <c r="D13" s="43">
        <v>274911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274911</v>
      </c>
      <c r="O13" s="44">
        <f t="shared" si="2"/>
        <v>86.640718562874255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SUM(D15:D15)</f>
        <v>1847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429196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431043</v>
      </c>
      <c r="O14" s="41">
        <f t="shared" si="2"/>
        <v>135.84714780964387</v>
      </c>
      <c r="P14" s="10"/>
    </row>
    <row r="15" spans="1:133">
      <c r="A15" s="12"/>
      <c r="B15" s="42">
        <v>534</v>
      </c>
      <c r="C15" s="19" t="s">
        <v>28</v>
      </c>
      <c r="D15" s="43">
        <v>1847</v>
      </c>
      <c r="E15" s="43">
        <v>0</v>
      </c>
      <c r="F15" s="43">
        <v>0</v>
      </c>
      <c r="G15" s="43">
        <v>0</v>
      </c>
      <c r="H15" s="43">
        <v>0</v>
      </c>
      <c r="I15" s="43">
        <v>429196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431043</v>
      </c>
      <c r="O15" s="44">
        <f t="shared" si="2"/>
        <v>135.84714780964387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0</v>
      </c>
      <c r="E16" s="29">
        <f t="shared" si="5"/>
        <v>389787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389787</v>
      </c>
      <c r="O16" s="41">
        <f t="shared" si="2"/>
        <v>122.84494169555626</v>
      </c>
      <c r="P16" s="10"/>
    </row>
    <row r="17" spans="1:119">
      <c r="A17" s="12"/>
      <c r="B17" s="42">
        <v>541</v>
      </c>
      <c r="C17" s="19" t="s">
        <v>30</v>
      </c>
      <c r="D17" s="43">
        <v>0</v>
      </c>
      <c r="E17" s="43">
        <v>389787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389787</v>
      </c>
      <c r="O17" s="44">
        <f t="shared" si="2"/>
        <v>122.84494169555626</v>
      </c>
      <c r="P17" s="9"/>
    </row>
    <row r="18" spans="1:119" ht="15.75">
      <c r="A18" s="26" t="s">
        <v>34</v>
      </c>
      <c r="B18" s="27"/>
      <c r="C18" s="28"/>
      <c r="D18" s="29">
        <f t="shared" ref="D18:M18" si="6">SUM(D19:D19)</f>
        <v>1048913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1048913</v>
      </c>
      <c r="O18" s="41">
        <f t="shared" si="2"/>
        <v>330.57453514024581</v>
      </c>
      <c r="P18" s="9"/>
    </row>
    <row r="19" spans="1:119" ht="15.75" thickBot="1">
      <c r="A19" s="12"/>
      <c r="B19" s="42">
        <v>581</v>
      </c>
      <c r="C19" s="19" t="s">
        <v>35</v>
      </c>
      <c r="D19" s="43">
        <v>1048913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1048913</v>
      </c>
      <c r="O19" s="44">
        <f t="shared" si="2"/>
        <v>330.57453514024581</v>
      </c>
      <c r="P19" s="9"/>
    </row>
    <row r="20" spans="1:119" ht="16.5" thickBot="1">
      <c r="A20" s="13" t="s">
        <v>10</v>
      </c>
      <c r="B20" s="21"/>
      <c r="C20" s="20"/>
      <c r="D20" s="14">
        <f>SUM(D5,D12,D14,D16,D18)</f>
        <v>1904658</v>
      </c>
      <c r="E20" s="14">
        <f t="shared" ref="E20:M20" si="7">SUM(E5,E12,E14,E16,E18)</f>
        <v>389787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429196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2723641</v>
      </c>
      <c r="O20" s="35">
        <f t="shared" si="2"/>
        <v>858.38039710053579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3" t="s">
        <v>42</v>
      </c>
      <c r="M22" s="93"/>
      <c r="N22" s="93"/>
      <c r="O22" s="39">
        <v>3173</v>
      </c>
    </row>
    <row r="23" spans="1:119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  <row r="24" spans="1:119" ht="15.75" customHeight="1" thickBot="1">
      <c r="A24" s="97" t="s">
        <v>37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9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480664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480664</v>
      </c>
      <c r="O5" s="30">
        <f t="shared" ref="O5:O18" si="2">(N5/O$20)</f>
        <v>152.01265022137886</v>
      </c>
      <c r="P5" s="6"/>
    </row>
    <row r="6" spans="1:133">
      <c r="A6" s="12"/>
      <c r="B6" s="42">
        <v>511</v>
      </c>
      <c r="C6" s="19" t="s">
        <v>19</v>
      </c>
      <c r="D6" s="43">
        <v>7606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7606</v>
      </c>
      <c r="O6" s="44">
        <f t="shared" si="2"/>
        <v>2.4054395951929157</v>
      </c>
      <c r="P6" s="9"/>
    </row>
    <row r="7" spans="1:133">
      <c r="A7" s="12"/>
      <c r="B7" s="42">
        <v>512</v>
      </c>
      <c r="C7" s="19" t="s">
        <v>20</v>
      </c>
      <c r="D7" s="43">
        <v>217921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217921</v>
      </c>
      <c r="O7" s="44">
        <f t="shared" si="2"/>
        <v>68.918722327640737</v>
      </c>
      <c r="P7" s="9"/>
    </row>
    <row r="8" spans="1:133">
      <c r="A8" s="12"/>
      <c r="B8" s="42">
        <v>513</v>
      </c>
      <c r="C8" s="19" t="s">
        <v>21</v>
      </c>
      <c r="D8" s="43">
        <v>34605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34605</v>
      </c>
      <c r="O8" s="44">
        <f t="shared" si="2"/>
        <v>10.944022770398481</v>
      </c>
      <c r="P8" s="9"/>
    </row>
    <row r="9" spans="1:133">
      <c r="A9" s="12"/>
      <c r="B9" s="42">
        <v>514</v>
      </c>
      <c r="C9" s="19" t="s">
        <v>22</v>
      </c>
      <c r="D9" s="43">
        <v>116099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116099</v>
      </c>
      <c r="O9" s="44">
        <f t="shared" si="2"/>
        <v>36.716951296647693</v>
      </c>
      <c r="P9" s="9"/>
    </row>
    <row r="10" spans="1:133">
      <c r="A10" s="12"/>
      <c r="B10" s="42">
        <v>515</v>
      </c>
      <c r="C10" s="19" t="s">
        <v>23</v>
      </c>
      <c r="D10" s="43">
        <v>76586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76586</v>
      </c>
      <c r="O10" s="44">
        <f t="shared" si="2"/>
        <v>24.220746363061355</v>
      </c>
      <c r="P10" s="9"/>
    </row>
    <row r="11" spans="1:133">
      <c r="A11" s="12"/>
      <c r="B11" s="42">
        <v>519</v>
      </c>
      <c r="C11" s="19" t="s">
        <v>39</v>
      </c>
      <c r="D11" s="43">
        <v>27847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27847</v>
      </c>
      <c r="O11" s="44">
        <f t="shared" si="2"/>
        <v>8.8067678684376975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SUM(D13:D13)</f>
        <v>274785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274785</v>
      </c>
      <c r="O12" s="41">
        <f t="shared" si="2"/>
        <v>86.902277039848201</v>
      </c>
      <c r="P12" s="10"/>
    </row>
    <row r="13" spans="1:133">
      <c r="A13" s="12"/>
      <c r="B13" s="42">
        <v>521</v>
      </c>
      <c r="C13" s="19" t="s">
        <v>26</v>
      </c>
      <c r="D13" s="43">
        <v>274785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274785</v>
      </c>
      <c r="O13" s="44">
        <f t="shared" si="2"/>
        <v>86.902277039848201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SUM(D15:D15)</f>
        <v>407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469761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470168</v>
      </c>
      <c r="O14" s="41">
        <f t="shared" si="2"/>
        <v>148.6932321315623</v>
      </c>
      <c r="P14" s="10"/>
    </row>
    <row r="15" spans="1:133">
      <c r="A15" s="12"/>
      <c r="B15" s="42">
        <v>534</v>
      </c>
      <c r="C15" s="19" t="s">
        <v>28</v>
      </c>
      <c r="D15" s="43">
        <v>407</v>
      </c>
      <c r="E15" s="43">
        <v>0</v>
      </c>
      <c r="F15" s="43">
        <v>0</v>
      </c>
      <c r="G15" s="43">
        <v>0</v>
      </c>
      <c r="H15" s="43">
        <v>0</v>
      </c>
      <c r="I15" s="43">
        <v>469761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470168</v>
      </c>
      <c r="O15" s="44">
        <f t="shared" si="2"/>
        <v>148.6932321315623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0</v>
      </c>
      <c r="E16" s="29">
        <f t="shared" si="5"/>
        <v>182589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182589</v>
      </c>
      <c r="O16" s="41">
        <f t="shared" si="2"/>
        <v>57.744781783681212</v>
      </c>
      <c r="P16" s="10"/>
    </row>
    <row r="17" spans="1:119" ht="15.75" thickBot="1">
      <c r="A17" s="12"/>
      <c r="B17" s="42">
        <v>541</v>
      </c>
      <c r="C17" s="19" t="s">
        <v>30</v>
      </c>
      <c r="D17" s="43">
        <v>0</v>
      </c>
      <c r="E17" s="43">
        <v>182589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182589</v>
      </c>
      <c r="O17" s="44">
        <f t="shared" si="2"/>
        <v>57.744781783681212</v>
      </c>
      <c r="P17" s="9"/>
    </row>
    <row r="18" spans="1:119" ht="16.5" thickBot="1">
      <c r="A18" s="13" t="s">
        <v>10</v>
      </c>
      <c r="B18" s="21"/>
      <c r="C18" s="20"/>
      <c r="D18" s="14">
        <f>SUM(D5,D12,D14,D16)</f>
        <v>755856</v>
      </c>
      <c r="E18" s="14">
        <f t="shared" ref="E18:M18" si="6">SUM(E5,E12,E14,E16)</f>
        <v>182589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469761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1408206</v>
      </c>
      <c r="O18" s="35">
        <f t="shared" si="2"/>
        <v>445.35294117647061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3" t="s">
        <v>40</v>
      </c>
      <c r="M20" s="93"/>
      <c r="N20" s="93"/>
      <c r="O20" s="39">
        <v>3162</v>
      </c>
    </row>
    <row r="21" spans="1:119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  <row r="22" spans="1:119" ht="15.75" customHeight="1" thickBot="1">
      <c r="A22" s="97" t="s">
        <v>37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449861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449861</v>
      </c>
      <c r="O5" s="30">
        <f t="shared" ref="O5:O20" si="2">(N5/O$22)</f>
        <v>141.46572327044026</v>
      </c>
      <c r="P5" s="6"/>
    </row>
    <row r="6" spans="1:133">
      <c r="A6" s="12"/>
      <c r="B6" s="42">
        <v>511</v>
      </c>
      <c r="C6" s="19" t="s">
        <v>19</v>
      </c>
      <c r="D6" s="43">
        <v>24915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24915</v>
      </c>
      <c r="O6" s="44">
        <f t="shared" si="2"/>
        <v>7.8349056603773581</v>
      </c>
      <c r="P6" s="9"/>
    </row>
    <row r="7" spans="1:133">
      <c r="A7" s="12"/>
      <c r="B7" s="42">
        <v>512</v>
      </c>
      <c r="C7" s="19" t="s">
        <v>20</v>
      </c>
      <c r="D7" s="43">
        <v>238484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238484</v>
      </c>
      <c r="O7" s="44">
        <f t="shared" si="2"/>
        <v>74.994968553459117</v>
      </c>
      <c r="P7" s="9"/>
    </row>
    <row r="8" spans="1:133">
      <c r="A8" s="12"/>
      <c r="B8" s="42">
        <v>513</v>
      </c>
      <c r="C8" s="19" t="s">
        <v>21</v>
      </c>
      <c r="D8" s="43">
        <v>1922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1922</v>
      </c>
      <c r="O8" s="44">
        <f t="shared" si="2"/>
        <v>0.60440251572327042</v>
      </c>
      <c r="P8" s="9"/>
    </row>
    <row r="9" spans="1:133">
      <c r="A9" s="12"/>
      <c r="B9" s="42">
        <v>514</v>
      </c>
      <c r="C9" s="19" t="s">
        <v>22</v>
      </c>
      <c r="D9" s="43">
        <v>78530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78530</v>
      </c>
      <c r="O9" s="44">
        <f t="shared" si="2"/>
        <v>24.69496855345912</v>
      </c>
      <c r="P9" s="9"/>
    </row>
    <row r="10" spans="1:133">
      <c r="A10" s="12"/>
      <c r="B10" s="42">
        <v>515</v>
      </c>
      <c r="C10" s="19" t="s">
        <v>23</v>
      </c>
      <c r="D10" s="43">
        <v>91510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91510</v>
      </c>
      <c r="O10" s="44">
        <f t="shared" si="2"/>
        <v>28.776729559748428</v>
      </c>
      <c r="P10" s="9"/>
    </row>
    <row r="11" spans="1:133">
      <c r="A11" s="12"/>
      <c r="B11" s="42">
        <v>516</v>
      </c>
      <c r="C11" s="19" t="s">
        <v>24</v>
      </c>
      <c r="D11" s="43">
        <v>14500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14500</v>
      </c>
      <c r="O11" s="44">
        <f t="shared" si="2"/>
        <v>4.5597484276729556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SUM(D13:D13)</f>
        <v>272064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272064</v>
      </c>
      <c r="O12" s="41">
        <f t="shared" si="2"/>
        <v>85.554716981132074</v>
      </c>
      <c r="P12" s="10"/>
    </row>
    <row r="13" spans="1:133">
      <c r="A13" s="12"/>
      <c r="B13" s="42">
        <v>521</v>
      </c>
      <c r="C13" s="19" t="s">
        <v>26</v>
      </c>
      <c r="D13" s="43">
        <v>272064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272064</v>
      </c>
      <c r="O13" s="44">
        <f t="shared" si="2"/>
        <v>85.554716981132074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SUM(D15:D15)</f>
        <v>482326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482326</v>
      </c>
      <c r="O14" s="41">
        <f t="shared" si="2"/>
        <v>151.67484276729559</v>
      </c>
      <c r="P14" s="10"/>
    </row>
    <row r="15" spans="1:133">
      <c r="A15" s="12"/>
      <c r="B15" s="42">
        <v>534</v>
      </c>
      <c r="C15" s="19" t="s">
        <v>28</v>
      </c>
      <c r="D15" s="43">
        <v>482326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482326</v>
      </c>
      <c r="O15" s="44">
        <f t="shared" si="2"/>
        <v>151.67484276729559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0</v>
      </c>
      <c r="E16" s="29">
        <f t="shared" si="5"/>
        <v>233852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233852</v>
      </c>
      <c r="O16" s="41">
        <f t="shared" si="2"/>
        <v>73.538364779874215</v>
      </c>
      <c r="P16" s="10"/>
    </row>
    <row r="17" spans="1:119">
      <c r="A17" s="12"/>
      <c r="B17" s="42">
        <v>541</v>
      </c>
      <c r="C17" s="19" t="s">
        <v>30</v>
      </c>
      <c r="D17" s="43">
        <v>0</v>
      </c>
      <c r="E17" s="43">
        <v>233852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233852</v>
      </c>
      <c r="O17" s="44">
        <f t="shared" si="2"/>
        <v>73.538364779874215</v>
      </c>
      <c r="P17" s="9"/>
    </row>
    <row r="18" spans="1:119" ht="15.75">
      <c r="A18" s="26" t="s">
        <v>34</v>
      </c>
      <c r="B18" s="27"/>
      <c r="C18" s="28"/>
      <c r="D18" s="29">
        <f t="shared" ref="D18:M18" si="6">SUM(D19:D19)</f>
        <v>315885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315885</v>
      </c>
      <c r="O18" s="41">
        <f t="shared" si="2"/>
        <v>99.334905660377359</v>
      </c>
      <c r="P18" s="9"/>
    </row>
    <row r="19" spans="1:119" ht="15.75" thickBot="1">
      <c r="A19" s="12"/>
      <c r="B19" s="42">
        <v>581</v>
      </c>
      <c r="C19" s="19" t="s">
        <v>35</v>
      </c>
      <c r="D19" s="43">
        <v>315885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315885</v>
      </c>
      <c r="O19" s="44">
        <f t="shared" si="2"/>
        <v>99.334905660377359</v>
      </c>
      <c r="P19" s="9"/>
    </row>
    <row r="20" spans="1:119" ht="16.5" thickBot="1">
      <c r="A20" s="13" t="s">
        <v>10</v>
      </c>
      <c r="B20" s="21"/>
      <c r="C20" s="20"/>
      <c r="D20" s="14">
        <f>SUM(D5,D12,D14,D16,D18)</f>
        <v>1520136</v>
      </c>
      <c r="E20" s="14">
        <f t="shared" ref="E20:M20" si="7">SUM(E5,E12,E14,E16,E18)</f>
        <v>233852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1753988</v>
      </c>
      <c r="O20" s="35">
        <f t="shared" si="2"/>
        <v>551.56855345911947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3" t="s">
        <v>36</v>
      </c>
      <c r="M22" s="93"/>
      <c r="N22" s="93"/>
      <c r="O22" s="39">
        <v>3180</v>
      </c>
    </row>
    <row r="23" spans="1:119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  <row r="24" spans="1:119" ht="15.75" thickBot="1">
      <c r="A24" s="97" t="s">
        <v>37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9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560348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560348</v>
      </c>
      <c r="O5" s="30">
        <f t="shared" ref="O5:O18" si="2">(N5/O$20)</f>
        <v>173.53607928151129</v>
      </c>
      <c r="P5" s="6"/>
    </row>
    <row r="6" spans="1:133">
      <c r="A6" s="12"/>
      <c r="B6" s="42">
        <v>511</v>
      </c>
      <c r="C6" s="19" t="s">
        <v>19</v>
      </c>
      <c r="D6" s="43">
        <v>38492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38492</v>
      </c>
      <c r="O6" s="44">
        <f t="shared" si="2"/>
        <v>11.92071848869619</v>
      </c>
      <c r="P6" s="9"/>
    </row>
    <row r="7" spans="1:133">
      <c r="A7" s="12"/>
      <c r="B7" s="42">
        <v>512</v>
      </c>
      <c r="C7" s="19" t="s">
        <v>20</v>
      </c>
      <c r="D7" s="43">
        <v>156331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156331</v>
      </c>
      <c r="O7" s="44">
        <f t="shared" si="2"/>
        <v>48.414679467327346</v>
      </c>
      <c r="P7" s="9"/>
    </row>
    <row r="8" spans="1:133">
      <c r="A8" s="12"/>
      <c r="B8" s="42">
        <v>513</v>
      </c>
      <c r="C8" s="19" t="s">
        <v>21</v>
      </c>
      <c r="D8" s="43">
        <v>3040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3040</v>
      </c>
      <c r="O8" s="44">
        <f t="shared" si="2"/>
        <v>0.9414679467327346</v>
      </c>
      <c r="P8" s="9"/>
    </row>
    <row r="9" spans="1:133">
      <c r="A9" s="12"/>
      <c r="B9" s="42">
        <v>514</v>
      </c>
      <c r="C9" s="19" t="s">
        <v>22</v>
      </c>
      <c r="D9" s="43">
        <v>112699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112699</v>
      </c>
      <c r="O9" s="44">
        <f t="shared" si="2"/>
        <v>34.902136884484364</v>
      </c>
      <c r="P9" s="9"/>
    </row>
    <row r="10" spans="1:133">
      <c r="A10" s="12"/>
      <c r="B10" s="42">
        <v>515</v>
      </c>
      <c r="C10" s="19" t="s">
        <v>23</v>
      </c>
      <c r="D10" s="43">
        <v>238286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238286</v>
      </c>
      <c r="O10" s="44">
        <f t="shared" si="2"/>
        <v>73.795602353669864</v>
      </c>
      <c r="P10" s="9"/>
    </row>
    <row r="11" spans="1:133">
      <c r="A11" s="12"/>
      <c r="B11" s="42">
        <v>516</v>
      </c>
      <c r="C11" s="19" t="s">
        <v>24</v>
      </c>
      <c r="D11" s="43">
        <v>11500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11500</v>
      </c>
      <c r="O11" s="44">
        <f t="shared" si="2"/>
        <v>3.5614741406008052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SUM(D13:D13)</f>
        <v>280295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280295</v>
      </c>
      <c r="O12" s="41">
        <f t="shared" si="2"/>
        <v>86.805512542582846</v>
      </c>
      <c r="P12" s="10"/>
    </row>
    <row r="13" spans="1:133">
      <c r="A13" s="12"/>
      <c r="B13" s="42">
        <v>521</v>
      </c>
      <c r="C13" s="19" t="s">
        <v>26</v>
      </c>
      <c r="D13" s="43">
        <v>280295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280295</v>
      </c>
      <c r="O13" s="44">
        <f t="shared" si="2"/>
        <v>86.805512542582846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SUM(D15:D15)</f>
        <v>435975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435975</v>
      </c>
      <c r="O14" s="41">
        <f t="shared" si="2"/>
        <v>135.01858160421182</v>
      </c>
      <c r="P14" s="10"/>
    </row>
    <row r="15" spans="1:133">
      <c r="A15" s="12"/>
      <c r="B15" s="42">
        <v>534</v>
      </c>
      <c r="C15" s="19" t="s">
        <v>28</v>
      </c>
      <c r="D15" s="43">
        <v>435975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435975</v>
      </c>
      <c r="O15" s="44">
        <f t="shared" si="2"/>
        <v>135.01858160421182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44548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44548</v>
      </c>
      <c r="O16" s="41">
        <f t="shared" si="2"/>
        <v>13.796221740476927</v>
      </c>
      <c r="P16" s="10"/>
    </row>
    <row r="17" spans="1:119" ht="15.75" thickBot="1">
      <c r="A17" s="12"/>
      <c r="B17" s="42">
        <v>541</v>
      </c>
      <c r="C17" s="19" t="s">
        <v>30</v>
      </c>
      <c r="D17" s="43">
        <v>44548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44548</v>
      </c>
      <c r="O17" s="44">
        <f t="shared" si="2"/>
        <v>13.796221740476927</v>
      </c>
      <c r="P17" s="9"/>
    </row>
    <row r="18" spans="1:119" ht="16.5" thickBot="1">
      <c r="A18" s="13" t="s">
        <v>10</v>
      </c>
      <c r="B18" s="21"/>
      <c r="C18" s="20"/>
      <c r="D18" s="14">
        <f>SUM(D5,D12,D14,D16)</f>
        <v>1321166</v>
      </c>
      <c r="E18" s="14">
        <f t="shared" ref="E18:M18" si="6">SUM(E5,E12,E14,E16)</f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1321166</v>
      </c>
      <c r="O18" s="35">
        <f t="shared" si="2"/>
        <v>409.15639516878292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3" t="s">
        <v>31</v>
      </c>
      <c r="M20" s="93"/>
      <c r="N20" s="93"/>
      <c r="O20" s="39">
        <v>3229</v>
      </c>
    </row>
    <row r="21" spans="1:119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  <row r="22" spans="1:119" ht="15.75" thickBot="1">
      <c r="A22" s="97" t="s">
        <v>37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</row>
  </sheetData>
  <mergeCells count="10">
    <mergeCell ref="A22:O22"/>
    <mergeCell ref="A21:O21"/>
    <mergeCell ref="L20:N2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761133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761133</v>
      </c>
      <c r="O5" s="30">
        <f t="shared" ref="O5:O17" si="2">(N5/O$19)</f>
        <v>235.49907178217822</v>
      </c>
      <c r="P5" s="6"/>
    </row>
    <row r="6" spans="1:133">
      <c r="A6" s="12"/>
      <c r="B6" s="42">
        <v>511</v>
      </c>
      <c r="C6" s="19" t="s">
        <v>19</v>
      </c>
      <c r="D6" s="43">
        <v>384713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384713</v>
      </c>
      <c r="O6" s="44">
        <f t="shared" si="2"/>
        <v>119.03248762376238</v>
      </c>
      <c r="P6" s="9"/>
    </row>
    <row r="7" spans="1:133">
      <c r="A7" s="12"/>
      <c r="B7" s="42">
        <v>512</v>
      </c>
      <c r="C7" s="19" t="s">
        <v>20</v>
      </c>
      <c r="D7" s="43">
        <v>48568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48568</v>
      </c>
      <c r="O7" s="44">
        <f t="shared" si="2"/>
        <v>15.027227722772277</v>
      </c>
      <c r="P7" s="9"/>
    </row>
    <row r="8" spans="1:133">
      <c r="A8" s="12"/>
      <c r="B8" s="42">
        <v>513</v>
      </c>
      <c r="C8" s="19" t="s">
        <v>21</v>
      </c>
      <c r="D8" s="43">
        <v>20445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20445</v>
      </c>
      <c r="O8" s="44">
        <f t="shared" si="2"/>
        <v>6.3258044554455441</v>
      </c>
      <c r="P8" s="9"/>
    </row>
    <row r="9" spans="1:133">
      <c r="A9" s="12"/>
      <c r="B9" s="42">
        <v>515</v>
      </c>
      <c r="C9" s="19" t="s">
        <v>23</v>
      </c>
      <c r="D9" s="43">
        <v>205972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205972</v>
      </c>
      <c r="O9" s="44">
        <f t="shared" si="2"/>
        <v>63.728960396039604</v>
      </c>
      <c r="P9" s="9"/>
    </row>
    <row r="10" spans="1:133">
      <c r="A10" s="12"/>
      <c r="B10" s="42">
        <v>519</v>
      </c>
      <c r="C10" s="19" t="s">
        <v>39</v>
      </c>
      <c r="D10" s="43">
        <v>101435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101435</v>
      </c>
      <c r="O10" s="44">
        <f t="shared" si="2"/>
        <v>31.384591584158414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SUM(D12:D12)</f>
        <v>241921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241921</v>
      </c>
      <c r="O11" s="41">
        <f t="shared" si="2"/>
        <v>74.851794554455452</v>
      </c>
      <c r="P11" s="10"/>
    </row>
    <row r="12" spans="1:133">
      <c r="A12" s="12"/>
      <c r="B12" s="42">
        <v>521</v>
      </c>
      <c r="C12" s="19" t="s">
        <v>26</v>
      </c>
      <c r="D12" s="43">
        <v>241921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241921</v>
      </c>
      <c r="O12" s="44">
        <f t="shared" si="2"/>
        <v>74.851794554455452</v>
      </c>
      <c r="P12" s="9"/>
    </row>
    <row r="13" spans="1:133" ht="15.75">
      <c r="A13" s="26" t="s">
        <v>27</v>
      </c>
      <c r="B13" s="27"/>
      <c r="C13" s="28"/>
      <c r="D13" s="29">
        <f t="shared" ref="D13:M13" si="4">SUM(D14:D14)</f>
        <v>156639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156639</v>
      </c>
      <c r="O13" s="41">
        <f t="shared" si="2"/>
        <v>48.465037128712872</v>
      </c>
      <c r="P13" s="10"/>
    </row>
    <row r="14" spans="1:133">
      <c r="A14" s="12"/>
      <c r="B14" s="42">
        <v>534</v>
      </c>
      <c r="C14" s="19" t="s">
        <v>28</v>
      </c>
      <c r="D14" s="43">
        <v>156639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156639</v>
      </c>
      <c r="O14" s="44">
        <f t="shared" si="2"/>
        <v>48.465037128712872</v>
      </c>
      <c r="P14" s="9"/>
    </row>
    <row r="15" spans="1:133" ht="15.75">
      <c r="A15" s="26" t="s">
        <v>29</v>
      </c>
      <c r="B15" s="27"/>
      <c r="C15" s="28"/>
      <c r="D15" s="29">
        <f t="shared" ref="D15:M15" si="5">SUM(D16:D16)</f>
        <v>50401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50401</v>
      </c>
      <c r="O15" s="41">
        <f t="shared" si="2"/>
        <v>15.594368811881187</v>
      </c>
      <c r="P15" s="10"/>
    </row>
    <row r="16" spans="1:133" ht="15.75" thickBot="1">
      <c r="A16" s="12"/>
      <c r="B16" s="42">
        <v>541</v>
      </c>
      <c r="C16" s="19" t="s">
        <v>30</v>
      </c>
      <c r="D16" s="43">
        <v>50401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50401</v>
      </c>
      <c r="O16" s="44">
        <f t="shared" si="2"/>
        <v>15.594368811881187</v>
      </c>
      <c r="P16" s="9"/>
    </row>
    <row r="17" spans="1:119" ht="16.5" thickBot="1">
      <c r="A17" s="13" t="s">
        <v>10</v>
      </c>
      <c r="B17" s="21"/>
      <c r="C17" s="20"/>
      <c r="D17" s="14">
        <f>SUM(D5,D11,D13,D15)</f>
        <v>1210094</v>
      </c>
      <c r="E17" s="14">
        <f t="shared" ref="E17:M17" si="6">SUM(E5,E11,E13,E15)</f>
        <v>0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0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1210094</v>
      </c>
      <c r="O17" s="35">
        <f t="shared" si="2"/>
        <v>374.4102722772277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3" t="s">
        <v>44</v>
      </c>
      <c r="M19" s="93"/>
      <c r="N19" s="93"/>
      <c r="O19" s="39">
        <v>3232</v>
      </c>
    </row>
    <row r="20" spans="1:119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19" ht="15.75" customHeight="1" thickBot="1">
      <c r="A21" s="97" t="s">
        <v>37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118205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0" si="1">SUM(D5:M5)</f>
        <v>118205</v>
      </c>
      <c r="O5" s="30">
        <f t="shared" ref="O5:O10" si="2">(N5/O$12)</f>
        <v>36.985294117647058</v>
      </c>
      <c r="P5" s="6"/>
    </row>
    <row r="6" spans="1:133">
      <c r="A6" s="12"/>
      <c r="B6" s="42">
        <v>511</v>
      </c>
      <c r="C6" s="19" t="s">
        <v>19</v>
      </c>
      <c r="D6" s="43">
        <v>1048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1048</v>
      </c>
      <c r="O6" s="44">
        <f t="shared" si="2"/>
        <v>0.32790988735919901</v>
      </c>
      <c r="P6" s="9"/>
    </row>
    <row r="7" spans="1:133">
      <c r="A7" s="12"/>
      <c r="B7" s="42">
        <v>512</v>
      </c>
      <c r="C7" s="19" t="s">
        <v>20</v>
      </c>
      <c r="D7" s="43">
        <v>44648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44648</v>
      </c>
      <c r="O7" s="44">
        <f t="shared" si="2"/>
        <v>13.969962453066334</v>
      </c>
      <c r="P7" s="9"/>
    </row>
    <row r="8" spans="1:133">
      <c r="A8" s="12"/>
      <c r="B8" s="42">
        <v>513</v>
      </c>
      <c r="C8" s="19" t="s">
        <v>21</v>
      </c>
      <c r="D8" s="43">
        <v>2550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2550</v>
      </c>
      <c r="O8" s="44">
        <f t="shared" si="2"/>
        <v>0.7978723404255319</v>
      </c>
      <c r="P8" s="9"/>
    </row>
    <row r="9" spans="1:133" ht="15.75" thickBot="1">
      <c r="A9" s="12"/>
      <c r="B9" s="42">
        <v>519</v>
      </c>
      <c r="C9" s="19" t="s">
        <v>39</v>
      </c>
      <c r="D9" s="43">
        <v>69959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69959</v>
      </c>
      <c r="O9" s="44">
        <f t="shared" si="2"/>
        <v>21.889549436795996</v>
      </c>
      <c r="P9" s="9"/>
    </row>
    <row r="10" spans="1:133" ht="16.5" thickBot="1">
      <c r="A10" s="13" t="s">
        <v>10</v>
      </c>
      <c r="B10" s="21"/>
      <c r="C10" s="20"/>
      <c r="D10" s="14">
        <f>SUM(D5)</f>
        <v>118205</v>
      </c>
      <c r="E10" s="14">
        <f t="shared" ref="E10:M10" si="3">SUM(E5)</f>
        <v>0</v>
      </c>
      <c r="F10" s="14">
        <f t="shared" si="3"/>
        <v>0</v>
      </c>
      <c r="G10" s="14">
        <f t="shared" si="3"/>
        <v>0</v>
      </c>
      <c r="H10" s="14">
        <f t="shared" si="3"/>
        <v>0</v>
      </c>
      <c r="I10" s="14">
        <f t="shared" si="3"/>
        <v>0</v>
      </c>
      <c r="J10" s="14">
        <f t="shared" si="3"/>
        <v>0</v>
      </c>
      <c r="K10" s="14">
        <f t="shared" si="3"/>
        <v>0</v>
      </c>
      <c r="L10" s="14">
        <f t="shared" si="3"/>
        <v>0</v>
      </c>
      <c r="M10" s="14">
        <f t="shared" si="3"/>
        <v>0</v>
      </c>
      <c r="N10" s="14">
        <f t="shared" si="1"/>
        <v>118205</v>
      </c>
      <c r="O10" s="35">
        <f t="shared" si="2"/>
        <v>36.985294117647058</v>
      </c>
      <c r="P10" s="6"/>
      <c r="Q10" s="2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</row>
    <row r="11" spans="1:133">
      <c r="A11" s="15"/>
      <c r="B11" s="17"/>
      <c r="C11" s="17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8"/>
    </row>
    <row r="12" spans="1:133">
      <c r="A12" s="36"/>
      <c r="B12" s="37"/>
      <c r="C12" s="37"/>
      <c r="D12" s="38"/>
      <c r="E12" s="38"/>
      <c r="F12" s="38"/>
      <c r="G12" s="38"/>
      <c r="H12" s="38"/>
      <c r="I12" s="38"/>
      <c r="J12" s="38"/>
      <c r="K12" s="38"/>
      <c r="L12" s="93" t="s">
        <v>57</v>
      </c>
      <c r="M12" s="93"/>
      <c r="N12" s="93"/>
      <c r="O12" s="39">
        <v>3196</v>
      </c>
    </row>
    <row r="13" spans="1:133">
      <c r="A13" s="94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6"/>
    </row>
    <row r="14" spans="1:133" ht="15.75" customHeight="1" thickBot="1">
      <c r="A14" s="97" t="s">
        <v>37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9"/>
    </row>
  </sheetData>
  <mergeCells count="10">
    <mergeCell ref="L12:N12"/>
    <mergeCell ref="A13:O13"/>
    <mergeCell ref="A14:O1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103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104</v>
      </c>
      <c r="N4" s="32" t="s">
        <v>5</v>
      </c>
      <c r="O4" s="32" t="s">
        <v>105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SUM(D6:D10)</f>
        <v>1298744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0" si="1">SUM(D5:N5)</f>
        <v>1298744</v>
      </c>
      <c r="P5" s="30">
        <f t="shared" ref="P5:P20" si="2">(O5/P$22)</f>
        <v>384.35750221959159</v>
      </c>
      <c r="Q5" s="6"/>
    </row>
    <row r="6" spans="1:134">
      <c r="A6" s="12"/>
      <c r="B6" s="42">
        <v>511</v>
      </c>
      <c r="C6" s="19" t="s">
        <v>19</v>
      </c>
      <c r="D6" s="43">
        <v>158860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158860</v>
      </c>
      <c r="P6" s="44">
        <f t="shared" si="2"/>
        <v>47.013909440662921</v>
      </c>
      <c r="Q6" s="9"/>
    </row>
    <row r="7" spans="1:134">
      <c r="A7" s="12"/>
      <c r="B7" s="42">
        <v>512</v>
      </c>
      <c r="C7" s="19" t="s">
        <v>20</v>
      </c>
      <c r="D7" s="43">
        <v>730750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730750</v>
      </c>
      <c r="P7" s="44">
        <f t="shared" si="2"/>
        <v>216.26220775377331</v>
      </c>
      <c r="Q7" s="9"/>
    </row>
    <row r="8" spans="1:134">
      <c r="A8" s="12"/>
      <c r="B8" s="42">
        <v>513</v>
      </c>
      <c r="C8" s="19" t="s">
        <v>21</v>
      </c>
      <c r="D8" s="43">
        <v>73043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73043</v>
      </c>
      <c r="P8" s="44">
        <f t="shared" si="2"/>
        <v>21.616750517904705</v>
      </c>
      <c r="Q8" s="9"/>
    </row>
    <row r="9" spans="1:134">
      <c r="A9" s="12"/>
      <c r="B9" s="42">
        <v>514</v>
      </c>
      <c r="C9" s="19" t="s">
        <v>22</v>
      </c>
      <c r="D9" s="43">
        <v>175829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175829</v>
      </c>
      <c r="P9" s="44">
        <f t="shared" si="2"/>
        <v>52.035809411068364</v>
      </c>
      <c r="Q9" s="9"/>
    </row>
    <row r="10" spans="1:134">
      <c r="A10" s="12"/>
      <c r="B10" s="42">
        <v>519</v>
      </c>
      <c r="C10" s="19" t="s">
        <v>39</v>
      </c>
      <c r="D10" s="43">
        <v>160262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160262</v>
      </c>
      <c r="P10" s="44">
        <f t="shared" si="2"/>
        <v>47.428825096182301</v>
      </c>
      <c r="Q10" s="9"/>
    </row>
    <row r="11" spans="1:134" ht="15.75">
      <c r="A11" s="26" t="s">
        <v>25</v>
      </c>
      <c r="B11" s="27"/>
      <c r="C11" s="28"/>
      <c r="D11" s="29">
        <f t="shared" ref="D11:N11" si="3">SUM(D12:D14)</f>
        <v>1119128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29">
        <f t="shared" si="3"/>
        <v>0</v>
      </c>
      <c r="O11" s="40">
        <f t="shared" si="1"/>
        <v>1119128</v>
      </c>
      <c r="P11" s="41">
        <f t="shared" si="2"/>
        <v>331.20094702574727</v>
      </c>
      <c r="Q11" s="10"/>
    </row>
    <row r="12" spans="1:134">
      <c r="A12" s="12"/>
      <c r="B12" s="42">
        <v>521</v>
      </c>
      <c r="C12" s="19" t="s">
        <v>26</v>
      </c>
      <c r="D12" s="43">
        <v>622200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622200</v>
      </c>
      <c r="P12" s="44">
        <f t="shared" si="2"/>
        <v>184.13731873335306</v>
      </c>
      <c r="Q12" s="9"/>
    </row>
    <row r="13" spans="1:134">
      <c r="A13" s="12"/>
      <c r="B13" s="42">
        <v>524</v>
      </c>
      <c r="C13" s="19" t="s">
        <v>67</v>
      </c>
      <c r="D13" s="43">
        <v>397176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397176</v>
      </c>
      <c r="P13" s="44">
        <f t="shared" si="2"/>
        <v>117.54246818585381</v>
      </c>
      <c r="Q13" s="9"/>
    </row>
    <row r="14" spans="1:134">
      <c r="A14" s="12"/>
      <c r="B14" s="42">
        <v>529</v>
      </c>
      <c r="C14" s="19" t="s">
        <v>79</v>
      </c>
      <c r="D14" s="43">
        <v>99752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99752</v>
      </c>
      <c r="P14" s="44">
        <f t="shared" si="2"/>
        <v>29.521160106540396</v>
      </c>
      <c r="Q14" s="9"/>
    </row>
    <row r="15" spans="1:134" ht="15.75">
      <c r="A15" s="26" t="s">
        <v>27</v>
      </c>
      <c r="B15" s="27"/>
      <c r="C15" s="28"/>
      <c r="D15" s="29">
        <f t="shared" ref="D15:N15" si="4">SUM(D16:D17)</f>
        <v>0</v>
      </c>
      <c r="E15" s="29">
        <f t="shared" si="4"/>
        <v>1327823</v>
      </c>
      <c r="F15" s="29">
        <f t="shared" si="4"/>
        <v>0</v>
      </c>
      <c r="G15" s="29">
        <f t="shared" si="4"/>
        <v>2040647</v>
      </c>
      <c r="H15" s="29">
        <f t="shared" si="4"/>
        <v>0</v>
      </c>
      <c r="I15" s="29">
        <f t="shared" si="4"/>
        <v>699312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4"/>
        <v>0</v>
      </c>
      <c r="O15" s="40">
        <f t="shared" si="1"/>
        <v>4067782</v>
      </c>
      <c r="P15" s="41">
        <f t="shared" si="2"/>
        <v>1203.8419650784256</v>
      </c>
      <c r="Q15" s="10"/>
    </row>
    <row r="16" spans="1:134">
      <c r="A16" s="12"/>
      <c r="B16" s="42">
        <v>534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699312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699312</v>
      </c>
      <c r="P16" s="44">
        <f t="shared" si="2"/>
        <v>206.95827167801124</v>
      </c>
      <c r="Q16" s="9"/>
    </row>
    <row r="17" spans="1:120">
      <c r="A17" s="12"/>
      <c r="B17" s="42">
        <v>539</v>
      </c>
      <c r="C17" s="19" t="s">
        <v>59</v>
      </c>
      <c r="D17" s="43">
        <v>0</v>
      </c>
      <c r="E17" s="43">
        <v>1327823</v>
      </c>
      <c r="F17" s="43">
        <v>0</v>
      </c>
      <c r="G17" s="43">
        <v>2040647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3368470</v>
      </c>
      <c r="P17" s="44">
        <f t="shared" si="2"/>
        <v>996.88369340041436</v>
      </c>
      <c r="Q17" s="9"/>
    </row>
    <row r="18" spans="1:120" ht="15.75">
      <c r="A18" s="26" t="s">
        <v>34</v>
      </c>
      <c r="B18" s="27"/>
      <c r="C18" s="28"/>
      <c r="D18" s="29">
        <f t="shared" ref="D18:N18" si="5">SUM(D19:D19)</f>
        <v>77950</v>
      </c>
      <c r="E18" s="29">
        <f t="shared" si="5"/>
        <v>1841695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5"/>
        <v>0</v>
      </c>
      <c r="O18" s="29">
        <f t="shared" si="1"/>
        <v>1919645</v>
      </c>
      <c r="P18" s="41">
        <f t="shared" si="2"/>
        <v>568.11038768866524</v>
      </c>
      <c r="Q18" s="9"/>
    </row>
    <row r="19" spans="1:120" ht="15.75" thickBot="1">
      <c r="A19" s="12"/>
      <c r="B19" s="42">
        <v>581</v>
      </c>
      <c r="C19" s="19" t="s">
        <v>106</v>
      </c>
      <c r="D19" s="43">
        <v>77950</v>
      </c>
      <c r="E19" s="43">
        <v>1841695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1919645</v>
      </c>
      <c r="P19" s="44">
        <f t="shared" si="2"/>
        <v>568.11038768866524</v>
      </c>
      <c r="Q19" s="9"/>
    </row>
    <row r="20" spans="1:120" ht="16.5" thickBot="1">
      <c r="A20" s="13" t="s">
        <v>10</v>
      </c>
      <c r="B20" s="21"/>
      <c r="C20" s="20"/>
      <c r="D20" s="14">
        <f>SUM(D5,D11,D15,D18)</f>
        <v>2495822</v>
      </c>
      <c r="E20" s="14">
        <f t="shared" ref="E20:N20" si="6">SUM(E5,E11,E15,E18)</f>
        <v>3169518</v>
      </c>
      <c r="F20" s="14">
        <f t="shared" si="6"/>
        <v>0</v>
      </c>
      <c r="G20" s="14">
        <f t="shared" si="6"/>
        <v>2040647</v>
      </c>
      <c r="H20" s="14">
        <f t="shared" si="6"/>
        <v>0</v>
      </c>
      <c r="I20" s="14">
        <f t="shared" si="6"/>
        <v>699312</v>
      </c>
      <c r="J20" s="14">
        <f t="shared" si="6"/>
        <v>0</v>
      </c>
      <c r="K20" s="14">
        <f t="shared" si="6"/>
        <v>0</v>
      </c>
      <c r="L20" s="14">
        <f t="shared" si="6"/>
        <v>0</v>
      </c>
      <c r="M20" s="14">
        <f t="shared" si="6"/>
        <v>0</v>
      </c>
      <c r="N20" s="14">
        <f t="shared" si="6"/>
        <v>0</v>
      </c>
      <c r="O20" s="14">
        <f t="shared" si="1"/>
        <v>8405299</v>
      </c>
      <c r="P20" s="35">
        <f t="shared" si="2"/>
        <v>2487.5108020124298</v>
      </c>
      <c r="Q20" s="6"/>
      <c r="R20" s="2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</row>
    <row r="21" spans="1:120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8"/>
    </row>
    <row r="22" spans="1:120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93" t="s">
        <v>102</v>
      </c>
      <c r="N22" s="93"/>
      <c r="O22" s="93"/>
      <c r="P22" s="39">
        <v>3379</v>
      </c>
    </row>
    <row r="23" spans="1:120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6"/>
    </row>
    <row r="24" spans="1:120" ht="15.75" customHeight="1" thickBot="1">
      <c r="A24" s="97" t="s">
        <v>37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9"/>
    </row>
  </sheetData>
  <mergeCells count="10">
    <mergeCell ref="M22:O22"/>
    <mergeCell ref="A23:P23"/>
    <mergeCell ref="A24:P2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1544740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1544740</v>
      </c>
      <c r="O5" s="30">
        <f t="shared" ref="O5:O22" si="2">(N5/O$24)</f>
        <v>450.88733216579101</v>
      </c>
      <c r="P5" s="6"/>
    </row>
    <row r="6" spans="1:133">
      <c r="A6" s="12"/>
      <c r="B6" s="42">
        <v>511</v>
      </c>
      <c r="C6" s="19" t="s">
        <v>19</v>
      </c>
      <c r="D6" s="43">
        <v>144746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144746</v>
      </c>
      <c r="O6" s="44">
        <f t="shared" si="2"/>
        <v>42.249270286047867</v>
      </c>
      <c r="P6" s="9"/>
    </row>
    <row r="7" spans="1:133">
      <c r="A7" s="12"/>
      <c r="B7" s="42">
        <v>512</v>
      </c>
      <c r="C7" s="19" t="s">
        <v>20</v>
      </c>
      <c r="D7" s="43">
        <v>646444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646444</v>
      </c>
      <c r="O7" s="44">
        <f t="shared" si="2"/>
        <v>188.68768242848805</v>
      </c>
      <c r="P7" s="9"/>
    </row>
    <row r="8" spans="1:133">
      <c r="A8" s="12"/>
      <c r="B8" s="42">
        <v>513</v>
      </c>
      <c r="C8" s="19" t="s">
        <v>21</v>
      </c>
      <c r="D8" s="43">
        <v>63317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63317</v>
      </c>
      <c r="O8" s="44">
        <f t="shared" si="2"/>
        <v>18.481319322825453</v>
      </c>
      <c r="P8" s="9"/>
    </row>
    <row r="9" spans="1:133">
      <c r="A9" s="12"/>
      <c r="B9" s="42">
        <v>514</v>
      </c>
      <c r="C9" s="19" t="s">
        <v>22</v>
      </c>
      <c r="D9" s="43">
        <v>165561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165561</v>
      </c>
      <c r="O9" s="44">
        <f t="shared" si="2"/>
        <v>48.324868651488615</v>
      </c>
      <c r="P9" s="9"/>
    </row>
    <row r="10" spans="1:133">
      <c r="A10" s="12"/>
      <c r="B10" s="42">
        <v>515</v>
      </c>
      <c r="C10" s="19" t="s">
        <v>23</v>
      </c>
      <c r="D10" s="43">
        <v>336225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336225</v>
      </c>
      <c r="O10" s="44">
        <f t="shared" si="2"/>
        <v>98.139229422066549</v>
      </c>
      <c r="P10" s="9"/>
    </row>
    <row r="11" spans="1:133">
      <c r="A11" s="12"/>
      <c r="B11" s="42">
        <v>519</v>
      </c>
      <c r="C11" s="19" t="s">
        <v>48</v>
      </c>
      <c r="D11" s="43">
        <v>188447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188447</v>
      </c>
      <c r="O11" s="44">
        <f t="shared" si="2"/>
        <v>55.00496205487449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665819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665819</v>
      </c>
      <c r="O12" s="41">
        <f t="shared" si="2"/>
        <v>194.34296555750146</v>
      </c>
      <c r="P12" s="10"/>
    </row>
    <row r="13" spans="1:133">
      <c r="A13" s="12"/>
      <c r="B13" s="42">
        <v>521</v>
      </c>
      <c r="C13" s="19" t="s">
        <v>26</v>
      </c>
      <c r="D13" s="43">
        <v>622200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622200</v>
      </c>
      <c r="O13" s="44">
        <f t="shared" si="2"/>
        <v>181.61120840630474</v>
      </c>
      <c r="P13" s="9"/>
    </row>
    <row r="14" spans="1:133">
      <c r="A14" s="12"/>
      <c r="B14" s="42">
        <v>524</v>
      </c>
      <c r="C14" s="19" t="s">
        <v>67</v>
      </c>
      <c r="D14" s="43">
        <v>43619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43619</v>
      </c>
      <c r="O14" s="44">
        <f t="shared" si="2"/>
        <v>12.731757151196732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SUM(D16:D17)</f>
        <v>0</v>
      </c>
      <c r="E15" s="29">
        <f t="shared" si="4"/>
        <v>2229670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703481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2933151</v>
      </c>
      <c r="O15" s="41">
        <f t="shared" si="2"/>
        <v>856.1444833625219</v>
      </c>
      <c r="P15" s="10"/>
    </row>
    <row r="16" spans="1:133">
      <c r="A16" s="12"/>
      <c r="B16" s="42">
        <v>534</v>
      </c>
      <c r="C16" s="19" t="s">
        <v>49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703481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703481</v>
      </c>
      <c r="O16" s="44">
        <f t="shared" si="2"/>
        <v>205.335960303561</v>
      </c>
      <c r="P16" s="9"/>
    </row>
    <row r="17" spans="1:119">
      <c r="A17" s="12"/>
      <c r="B17" s="42">
        <v>537</v>
      </c>
      <c r="C17" s="19" t="s">
        <v>64</v>
      </c>
      <c r="D17" s="43">
        <v>0</v>
      </c>
      <c r="E17" s="43">
        <v>2229670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2229670</v>
      </c>
      <c r="O17" s="44">
        <f t="shared" si="2"/>
        <v>650.80852305896087</v>
      </c>
      <c r="P17" s="9"/>
    </row>
    <row r="18" spans="1:119" ht="15.75">
      <c r="A18" s="26" t="s">
        <v>29</v>
      </c>
      <c r="B18" s="27"/>
      <c r="C18" s="28"/>
      <c r="D18" s="29">
        <f t="shared" ref="D18:M18" si="5">SUM(D19:D19)</f>
        <v>0</v>
      </c>
      <c r="E18" s="29">
        <f t="shared" si="5"/>
        <v>0</v>
      </c>
      <c r="F18" s="29">
        <f t="shared" si="5"/>
        <v>0</v>
      </c>
      <c r="G18" s="29">
        <f t="shared" si="5"/>
        <v>166279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166279</v>
      </c>
      <c r="O18" s="41">
        <f t="shared" si="2"/>
        <v>48.534442498540571</v>
      </c>
      <c r="P18" s="10"/>
    </row>
    <row r="19" spans="1:119">
      <c r="A19" s="12"/>
      <c r="B19" s="42">
        <v>541</v>
      </c>
      <c r="C19" s="19" t="s">
        <v>50</v>
      </c>
      <c r="D19" s="43">
        <v>0</v>
      </c>
      <c r="E19" s="43">
        <v>0</v>
      </c>
      <c r="F19" s="43">
        <v>0</v>
      </c>
      <c r="G19" s="43">
        <v>166279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166279</v>
      </c>
      <c r="O19" s="44">
        <f t="shared" si="2"/>
        <v>48.534442498540571</v>
      </c>
      <c r="P19" s="9"/>
    </row>
    <row r="20" spans="1:119" ht="15.75">
      <c r="A20" s="26" t="s">
        <v>51</v>
      </c>
      <c r="B20" s="27"/>
      <c r="C20" s="28"/>
      <c r="D20" s="29">
        <f t="shared" ref="D20:M20" si="6">SUM(D21:D21)</f>
        <v>90683</v>
      </c>
      <c r="E20" s="29">
        <f t="shared" si="6"/>
        <v>400000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490683</v>
      </c>
      <c r="O20" s="41">
        <f t="shared" si="2"/>
        <v>143.223292469352</v>
      </c>
      <c r="P20" s="9"/>
    </row>
    <row r="21" spans="1:119" ht="15.75" thickBot="1">
      <c r="A21" s="12"/>
      <c r="B21" s="42">
        <v>581</v>
      </c>
      <c r="C21" s="19" t="s">
        <v>52</v>
      </c>
      <c r="D21" s="43">
        <v>90683</v>
      </c>
      <c r="E21" s="43">
        <v>400000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490683</v>
      </c>
      <c r="O21" s="44">
        <f t="shared" si="2"/>
        <v>143.223292469352</v>
      </c>
      <c r="P21" s="9"/>
    </row>
    <row r="22" spans="1:119" ht="16.5" thickBot="1">
      <c r="A22" s="13" t="s">
        <v>10</v>
      </c>
      <c r="B22" s="21"/>
      <c r="C22" s="20"/>
      <c r="D22" s="14">
        <f>SUM(D5,D12,D15,D18,D20)</f>
        <v>2301242</v>
      </c>
      <c r="E22" s="14">
        <f t="shared" ref="E22:M22" si="7">SUM(E5,E12,E15,E18,E20)</f>
        <v>2629670</v>
      </c>
      <c r="F22" s="14">
        <f t="shared" si="7"/>
        <v>0</v>
      </c>
      <c r="G22" s="14">
        <f t="shared" si="7"/>
        <v>166279</v>
      </c>
      <c r="H22" s="14">
        <f t="shared" si="7"/>
        <v>0</v>
      </c>
      <c r="I22" s="14">
        <f t="shared" si="7"/>
        <v>703481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5800672</v>
      </c>
      <c r="O22" s="35">
        <f t="shared" si="2"/>
        <v>1693.1325160537069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70</v>
      </c>
      <c r="M24" s="93"/>
      <c r="N24" s="93"/>
      <c r="O24" s="39">
        <v>3426</v>
      </c>
    </row>
    <row r="25" spans="1:119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19" ht="15.75" customHeight="1" thickBot="1">
      <c r="A26" s="97" t="s">
        <v>37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1504901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1504901</v>
      </c>
      <c r="O5" s="30">
        <f t="shared" ref="O5:O20" si="2">(N5/O$22)</f>
        <v>442.0978260869565</v>
      </c>
      <c r="P5" s="6"/>
    </row>
    <row r="6" spans="1:133">
      <c r="A6" s="12"/>
      <c r="B6" s="42">
        <v>511</v>
      </c>
      <c r="C6" s="19" t="s">
        <v>19</v>
      </c>
      <c r="D6" s="43">
        <v>125411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125411</v>
      </c>
      <c r="O6" s="44">
        <f t="shared" si="2"/>
        <v>36.842244418331376</v>
      </c>
      <c r="P6" s="9"/>
    </row>
    <row r="7" spans="1:133">
      <c r="A7" s="12"/>
      <c r="B7" s="42">
        <v>512</v>
      </c>
      <c r="C7" s="19" t="s">
        <v>20</v>
      </c>
      <c r="D7" s="43">
        <v>729245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729245</v>
      </c>
      <c r="O7" s="44">
        <f t="shared" si="2"/>
        <v>214.23178613396004</v>
      </c>
      <c r="P7" s="9"/>
    </row>
    <row r="8" spans="1:133">
      <c r="A8" s="12"/>
      <c r="B8" s="42">
        <v>513</v>
      </c>
      <c r="C8" s="19" t="s">
        <v>21</v>
      </c>
      <c r="D8" s="43">
        <v>66845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66845</v>
      </c>
      <c r="O8" s="44">
        <f t="shared" si="2"/>
        <v>19.637191539365453</v>
      </c>
      <c r="P8" s="9"/>
    </row>
    <row r="9" spans="1:133">
      <c r="A9" s="12"/>
      <c r="B9" s="42">
        <v>514</v>
      </c>
      <c r="C9" s="19" t="s">
        <v>22</v>
      </c>
      <c r="D9" s="43">
        <v>167597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167597</v>
      </c>
      <c r="O9" s="44">
        <f t="shared" si="2"/>
        <v>49.235311398354874</v>
      </c>
      <c r="P9" s="9"/>
    </row>
    <row r="10" spans="1:133">
      <c r="A10" s="12"/>
      <c r="B10" s="42">
        <v>515</v>
      </c>
      <c r="C10" s="19" t="s">
        <v>23</v>
      </c>
      <c r="D10" s="43">
        <v>208773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208773</v>
      </c>
      <c r="O10" s="44">
        <f t="shared" si="2"/>
        <v>61.331668625146889</v>
      </c>
      <c r="P10" s="9"/>
    </row>
    <row r="11" spans="1:133">
      <c r="A11" s="12"/>
      <c r="B11" s="42">
        <v>519</v>
      </c>
      <c r="C11" s="19" t="s">
        <v>48</v>
      </c>
      <c r="D11" s="43">
        <v>207030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207030</v>
      </c>
      <c r="O11" s="44">
        <f t="shared" si="2"/>
        <v>60.819623971797888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710240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710240</v>
      </c>
      <c r="O12" s="41">
        <f t="shared" si="2"/>
        <v>208.64864864864865</v>
      </c>
      <c r="P12" s="10"/>
    </row>
    <row r="13" spans="1:133">
      <c r="A13" s="12"/>
      <c r="B13" s="42">
        <v>521</v>
      </c>
      <c r="C13" s="19" t="s">
        <v>26</v>
      </c>
      <c r="D13" s="43">
        <v>622412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622412</v>
      </c>
      <c r="O13" s="44">
        <f t="shared" si="2"/>
        <v>182.84723854289072</v>
      </c>
      <c r="P13" s="9"/>
    </row>
    <row r="14" spans="1:133">
      <c r="A14" s="12"/>
      <c r="B14" s="42">
        <v>524</v>
      </c>
      <c r="C14" s="19" t="s">
        <v>67</v>
      </c>
      <c r="D14" s="43">
        <v>87828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87828</v>
      </c>
      <c r="O14" s="44">
        <f t="shared" si="2"/>
        <v>25.801410105757931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SUM(D16:D17)</f>
        <v>0</v>
      </c>
      <c r="E15" s="29">
        <f t="shared" si="4"/>
        <v>1734717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550288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2285005</v>
      </c>
      <c r="O15" s="41">
        <f t="shared" si="2"/>
        <v>671.27056404230314</v>
      </c>
      <c r="P15" s="10"/>
    </row>
    <row r="16" spans="1:133">
      <c r="A16" s="12"/>
      <c r="B16" s="42">
        <v>534</v>
      </c>
      <c r="C16" s="19" t="s">
        <v>49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550288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550288</v>
      </c>
      <c r="O16" s="44">
        <f t="shared" si="2"/>
        <v>161.65922444183315</v>
      </c>
      <c r="P16" s="9"/>
    </row>
    <row r="17" spans="1:119">
      <c r="A17" s="12"/>
      <c r="B17" s="42">
        <v>537</v>
      </c>
      <c r="C17" s="19" t="s">
        <v>64</v>
      </c>
      <c r="D17" s="43">
        <v>0</v>
      </c>
      <c r="E17" s="43">
        <v>1734717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1734717</v>
      </c>
      <c r="O17" s="44">
        <f t="shared" si="2"/>
        <v>509.61133960047005</v>
      </c>
      <c r="P17" s="9"/>
    </row>
    <row r="18" spans="1:119" ht="15.75">
      <c r="A18" s="26" t="s">
        <v>29</v>
      </c>
      <c r="B18" s="27"/>
      <c r="C18" s="28"/>
      <c r="D18" s="29">
        <f t="shared" ref="D18:M18" si="5">SUM(D19:D19)</f>
        <v>0</v>
      </c>
      <c r="E18" s="29">
        <f t="shared" si="5"/>
        <v>56927</v>
      </c>
      <c r="F18" s="29">
        <f t="shared" si="5"/>
        <v>0</v>
      </c>
      <c r="G18" s="29">
        <f t="shared" si="5"/>
        <v>263175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320102</v>
      </c>
      <c r="O18" s="41">
        <f t="shared" si="2"/>
        <v>94.037015276145709</v>
      </c>
      <c r="P18" s="10"/>
    </row>
    <row r="19" spans="1:119" ht="15.75" thickBot="1">
      <c r="A19" s="12"/>
      <c r="B19" s="42">
        <v>541</v>
      </c>
      <c r="C19" s="19" t="s">
        <v>50</v>
      </c>
      <c r="D19" s="43">
        <v>0</v>
      </c>
      <c r="E19" s="43">
        <v>56927</v>
      </c>
      <c r="F19" s="43">
        <v>0</v>
      </c>
      <c r="G19" s="43">
        <v>263175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320102</v>
      </c>
      <c r="O19" s="44">
        <f t="shared" si="2"/>
        <v>94.037015276145709</v>
      </c>
      <c r="P19" s="9"/>
    </row>
    <row r="20" spans="1:119" ht="16.5" thickBot="1">
      <c r="A20" s="13" t="s">
        <v>10</v>
      </c>
      <c r="B20" s="21"/>
      <c r="C20" s="20"/>
      <c r="D20" s="14">
        <f>SUM(D5,D12,D15,D18)</f>
        <v>2215141</v>
      </c>
      <c r="E20" s="14">
        <f t="shared" ref="E20:M20" si="6">SUM(E5,E12,E15,E18)</f>
        <v>1791644</v>
      </c>
      <c r="F20" s="14">
        <f t="shared" si="6"/>
        <v>0</v>
      </c>
      <c r="G20" s="14">
        <f t="shared" si="6"/>
        <v>263175</v>
      </c>
      <c r="H20" s="14">
        <f t="shared" si="6"/>
        <v>0</v>
      </c>
      <c r="I20" s="14">
        <f t="shared" si="6"/>
        <v>550288</v>
      </c>
      <c r="J20" s="14">
        <f t="shared" si="6"/>
        <v>0</v>
      </c>
      <c r="K20" s="14">
        <f t="shared" si="6"/>
        <v>0</v>
      </c>
      <c r="L20" s="14">
        <f t="shared" si="6"/>
        <v>0</v>
      </c>
      <c r="M20" s="14">
        <f t="shared" si="6"/>
        <v>0</v>
      </c>
      <c r="N20" s="14">
        <f t="shared" si="1"/>
        <v>4820248</v>
      </c>
      <c r="O20" s="35">
        <f t="shared" si="2"/>
        <v>1416.0540540540539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3" t="s">
        <v>68</v>
      </c>
      <c r="M22" s="93"/>
      <c r="N22" s="93"/>
      <c r="O22" s="39">
        <v>3404</v>
      </c>
    </row>
    <row r="23" spans="1:119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  <row r="24" spans="1:119" ht="15.75" customHeight="1" thickBot="1">
      <c r="A24" s="97" t="s">
        <v>37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9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SUM(D6:D14)</f>
        <v>0</v>
      </c>
      <c r="E5" s="24">
        <f t="shared" ref="E5:M5" si="0">SUM(E6:E14)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0</v>
      </c>
      <c r="O5" s="30">
        <f t="shared" ref="O5:O68" si="1">(N5/O$77)</f>
        <v>0</v>
      </c>
      <c r="P5" s="6"/>
    </row>
    <row r="6" spans="1:133">
      <c r="A6" s="12"/>
      <c r="B6" s="42">
        <v>511</v>
      </c>
      <c r="C6" s="19" t="s">
        <v>19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0</v>
      </c>
      <c r="O6" s="44">
        <f t="shared" si="1"/>
        <v>0</v>
      </c>
      <c r="P6" s="9"/>
    </row>
    <row r="7" spans="1:133">
      <c r="A7" s="12"/>
      <c r="B7" s="42">
        <v>512</v>
      </c>
      <c r="C7" s="19" t="s">
        <v>20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4" si="2">SUM(D7:M7)</f>
        <v>0</v>
      </c>
      <c r="O7" s="44">
        <f t="shared" si="1"/>
        <v>0</v>
      </c>
      <c r="P7" s="9"/>
    </row>
    <row r="8" spans="1:133">
      <c r="A8" s="12"/>
      <c r="B8" s="42">
        <v>513</v>
      </c>
      <c r="C8" s="19" t="s">
        <v>21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0</v>
      </c>
      <c r="O8" s="44">
        <f t="shared" si="1"/>
        <v>0</v>
      </c>
      <c r="P8" s="9"/>
    </row>
    <row r="9" spans="1:133">
      <c r="A9" s="12"/>
      <c r="B9" s="42">
        <v>514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0</v>
      </c>
      <c r="O9" s="44">
        <f t="shared" si="1"/>
        <v>0</v>
      </c>
      <c r="P9" s="9"/>
    </row>
    <row r="10" spans="1:133">
      <c r="A10" s="12"/>
      <c r="B10" s="42">
        <v>515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0</v>
      </c>
      <c r="O10" s="44">
        <f t="shared" si="1"/>
        <v>0</v>
      </c>
      <c r="P10" s="9"/>
    </row>
    <row r="11" spans="1:133">
      <c r="A11" s="12"/>
      <c r="B11" s="42">
        <v>516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0</v>
      </c>
      <c r="O11" s="44">
        <f t="shared" si="1"/>
        <v>0</v>
      </c>
      <c r="P11" s="9"/>
    </row>
    <row r="12" spans="1:133">
      <c r="A12" s="12"/>
      <c r="B12" s="42">
        <v>517</v>
      </c>
      <c r="C12" s="19" t="s">
        <v>72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0</v>
      </c>
      <c r="O12" s="44">
        <f t="shared" si="1"/>
        <v>0</v>
      </c>
      <c r="P12" s="9"/>
    </row>
    <row r="13" spans="1:133">
      <c r="A13" s="12"/>
      <c r="B13" s="42">
        <v>518</v>
      </c>
      <c r="C13" s="19" t="s">
        <v>73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0</v>
      </c>
      <c r="O13" s="44">
        <f t="shared" si="1"/>
        <v>0</v>
      </c>
      <c r="P13" s="9"/>
    </row>
    <row r="14" spans="1:133">
      <c r="A14" s="12"/>
      <c r="B14" s="42">
        <v>519</v>
      </c>
      <c r="C14" s="19" t="s">
        <v>48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2"/>
        <v>0</v>
      </c>
      <c r="O14" s="44">
        <f t="shared" si="1"/>
        <v>0</v>
      </c>
      <c r="P14" s="9"/>
    </row>
    <row r="15" spans="1:133" ht="15.75">
      <c r="A15" s="26" t="s">
        <v>25</v>
      </c>
      <c r="B15" s="27"/>
      <c r="C15" s="28"/>
      <c r="D15" s="29">
        <f>SUM(D16:D24)</f>
        <v>0</v>
      </c>
      <c r="E15" s="29">
        <f t="shared" ref="E15:M15" si="3">SUM(E16:E24)</f>
        <v>0</v>
      </c>
      <c r="F15" s="29">
        <f t="shared" si="3"/>
        <v>0</v>
      </c>
      <c r="G15" s="29">
        <f t="shared" si="3"/>
        <v>0</v>
      </c>
      <c r="H15" s="29">
        <f t="shared" si="3"/>
        <v>0</v>
      </c>
      <c r="I15" s="29">
        <f t="shared" si="3"/>
        <v>0</v>
      </c>
      <c r="J15" s="29">
        <f t="shared" si="3"/>
        <v>0</v>
      </c>
      <c r="K15" s="29">
        <f t="shared" si="3"/>
        <v>0</v>
      </c>
      <c r="L15" s="29">
        <f t="shared" si="3"/>
        <v>0</v>
      </c>
      <c r="M15" s="29">
        <f t="shared" si="3"/>
        <v>0</v>
      </c>
      <c r="N15" s="40">
        <f>SUM(D15:M15)</f>
        <v>0</v>
      </c>
      <c r="O15" s="41">
        <f t="shared" si="1"/>
        <v>0</v>
      </c>
      <c r="P15" s="10"/>
    </row>
    <row r="16" spans="1:133">
      <c r="A16" s="12"/>
      <c r="B16" s="42">
        <v>521</v>
      </c>
      <c r="C16" s="19" t="s">
        <v>26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>SUM(D16:M16)</f>
        <v>0</v>
      </c>
      <c r="O16" s="44">
        <f t="shared" si="1"/>
        <v>0</v>
      </c>
      <c r="P16" s="9"/>
    </row>
    <row r="17" spans="1:16">
      <c r="A17" s="12"/>
      <c r="B17" s="42">
        <v>522</v>
      </c>
      <c r="C17" s="19" t="s">
        <v>74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ref="N17:N24" si="4">SUM(D17:M17)</f>
        <v>0</v>
      </c>
      <c r="O17" s="44">
        <f t="shared" si="1"/>
        <v>0</v>
      </c>
      <c r="P17" s="9"/>
    </row>
    <row r="18" spans="1:16">
      <c r="A18" s="12"/>
      <c r="B18" s="42">
        <v>523</v>
      </c>
      <c r="C18" s="19" t="s">
        <v>107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0</v>
      </c>
      <c r="O18" s="44">
        <f t="shared" si="1"/>
        <v>0</v>
      </c>
      <c r="P18" s="9"/>
    </row>
    <row r="19" spans="1:16">
      <c r="A19" s="12"/>
      <c r="B19" s="42">
        <v>524</v>
      </c>
      <c r="C19" s="19" t="s">
        <v>67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0</v>
      </c>
      <c r="O19" s="44">
        <f t="shared" si="1"/>
        <v>0</v>
      </c>
      <c r="P19" s="9"/>
    </row>
    <row r="20" spans="1:16">
      <c r="A20" s="12"/>
      <c r="B20" s="42">
        <v>525</v>
      </c>
      <c r="C20" s="19" t="s">
        <v>75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0</v>
      </c>
      <c r="O20" s="44">
        <f t="shared" si="1"/>
        <v>0</v>
      </c>
      <c r="P20" s="9"/>
    </row>
    <row r="21" spans="1:16">
      <c r="A21" s="12"/>
      <c r="B21" s="42">
        <v>526</v>
      </c>
      <c r="C21" s="19" t="s">
        <v>76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0</v>
      </c>
      <c r="O21" s="44">
        <f t="shared" si="1"/>
        <v>0</v>
      </c>
      <c r="P21" s="9"/>
    </row>
    <row r="22" spans="1:16">
      <c r="A22" s="12"/>
      <c r="B22" s="42">
        <v>527</v>
      </c>
      <c r="C22" s="19" t="s">
        <v>77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0</v>
      </c>
      <c r="O22" s="44">
        <f t="shared" si="1"/>
        <v>0</v>
      </c>
      <c r="P22" s="9"/>
    </row>
    <row r="23" spans="1:16">
      <c r="A23" s="12"/>
      <c r="B23" s="42">
        <v>528</v>
      </c>
      <c r="C23" s="19" t="s">
        <v>78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0</v>
      </c>
      <c r="O23" s="44">
        <f t="shared" si="1"/>
        <v>0</v>
      </c>
      <c r="P23" s="9"/>
    </row>
    <row r="24" spans="1:16">
      <c r="A24" s="12"/>
      <c r="B24" s="42">
        <v>529</v>
      </c>
      <c r="C24" s="19" t="s">
        <v>79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0</v>
      </c>
      <c r="O24" s="44">
        <f t="shared" si="1"/>
        <v>0</v>
      </c>
      <c r="P24" s="9"/>
    </row>
    <row r="25" spans="1:16" ht="15.75">
      <c r="A25" s="26" t="s">
        <v>27</v>
      </c>
      <c r="B25" s="27"/>
      <c r="C25" s="28"/>
      <c r="D25" s="29">
        <f>SUM(D26:D34)</f>
        <v>0</v>
      </c>
      <c r="E25" s="29">
        <f t="shared" ref="E25:M25" si="5">SUM(E26:E34)</f>
        <v>0</v>
      </c>
      <c r="F25" s="29">
        <f t="shared" si="5"/>
        <v>0</v>
      </c>
      <c r="G25" s="29">
        <f t="shared" si="5"/>
        <v>0</v>
      </c>
      <c r="H25" s="29">
        <f t="shared" si="5"/>
        <v>0</v>
      </c>
      <c r="I25" s="29">
        <f t="shared" si="5"/>
        <v>0</v>
      </c>
      <c r="J25" s="29">
        <f t="shared" si="5"/>
        <v>0</v>
      </c>
      <c r="K25" s="29">
        <f t="shared" si="5"/>
        <v>0</v>
      </c>
      <c r="L25" s="29">
        <f t="shared" si="5"/>
        <v>0</v>
      </c>
      <c r="M25" s="29">
        <f t="shared" si="5"/>
        <v>0</v>
      </c>
      <c r="N25" s="40">
        <f>SUM(D25:M25)</f>
        <v>0</v>
      </c>
      <c r="O25" s="41">
        <f t="shared" si="1"/>
        <v>0</v>
      </c>
      <c r="P25" s="10"/>
    </row>
    <row r="26" spans="1:16">
      <c r="A26" s="12"/>
      <c r="B26" s="42">
        <v>531</v>
      </c>
      <c r="C26" s="19" t="s">
        <v>80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>SUM(D26:M26)</f>
        <v>0</v>
      </c>
      <c r="O26" s="44">
        <f t="shared" si="1"/>
        <v>0</v>
      </c>
      <c r="P26" s="9"/>
    </row>
    <row r="27" spans="1:16">
      <c r="A27" s="12"/>
      <c r="B27" s="42">
        <v>532</v>
      </c>
      <c r="C27" s="19" t="s">
        <v>81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>SUM(D27:M27)</f>
        <v>0</v>
      </c>
      <c r="O27" s="44">
        <f t="shared" si="1"/>
        <v>0</v>
      </c>
      <c r="P27" s="9"/>
    </row>
    <row r="28" spans="1:16">
      <c r="A28" s="12"/>
      <c r="B28" s="42">
        <v>533</v>
      </c>
      <c r="C28" s="19" t="s">
        <v>82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ref="N28:N34" si="6">SUM(D28:M28)</f>
        <v>0</v>
      </c>
      <c r="O28" s="44">
        <f t="shared" si="1"/>
        <v>0</v>
      </c>
      <c r="P28" s="9"/>
    </row>
    <row r="29" spans="1:16">
      <c r="A29" s="12"/>
      <c r="B29" s="42">
        <v>534</v>
      </c>
      <c r="C29" s="19" t="s">
        <v>49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6"/>
        <v>0</v>
      </c>
      <c r="O29" s="44">
        <f t="shared" si="1"/>
        <v>0</v>
      </c>
      <c r="P29" s="9"/>
    </row>
    <row r="30" spans="1:16">
      <c r="A30" s="12"/>
      <c r="B30" s="42">
        <v>535</v>
      </c>
      <c r="C30" s="19" t="s">
        <v>83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6"/>
        <v>0</v>
      </c>
      <c r="O30" s="44">
        <f t="shared" si="1"/>
        <v>0</v>
      </c>
      <c r="P30" s="9"/>
    </row>
    <row r="31" spans="1:16">
      <c r="A31" s="12"/>
      <c r="B31" s="42">
        <v>536</v>
      </c>
      <c r="C31" s="19" t="s">
        <v>108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6"/>
        <v>0</v>
      </c>
      <c r="O31" s="44">
        <f t="shared" si="1"/>
        <v>0</v>
      </c>
      <c r="P31" s="9"/>
    </row>
    <row r="32" spans="1:16">
      <c r="A32" s="12"/>
      <c r="B32" s="42">
        <v>537</v>
      </c>
      <c r="C32" s="19" t="s">
        <v>64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6"/>
        <v>0</v>
      </c>
      <c r="O32" s="44">
        <f t="shared" si="1"/>
        <v>0</v>
      </c>
      <c r="P32" s="9"/>
    </row>
    <row r="33" spans="1:16">
      <c r="A33" s="12"/>
      <c r="B33" s="42">
        <v>538</v>
      </c>
      <c r="C33" s="19" t="s">
        <v>109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6"/>
        <v>0</v>
      </c>
      <c r="O33" s="44">
        <f t="shared" si="1"/>
        <v>0</v>
      </c>
      <c r="P33" s="9"/>
    </row>
    <row r="34" spans="1:16">
      <c r="A34" s="12"/>
      <c r="B34" s="42">
        <v>539</v>
      </c>
      <c r="C34" s="19" t="s">
        <v>59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6"/>
        <v>0</v>
      </c>
      <c r="O34" s="44">
        <f t="shared" si="1"/>
        <v>0</v>
      </c>
      <c r="P34" s="9"/>
    </row>
    <row r="35" spans="1:16" ht="15.75">
      <c r="A35" s="26" t="s">
        <v>29</v>
      </c>
      <c r="B35" s="27"/>
      <c r="C35" s="28"/>
      <c r="D35" s="29">
        <f>SUM(D36:D41)</f>
        <v>0</v>
      </c>
      <c r="E35" s="29">
        <f t="shared" ref="E35:M35" si="7">SUM(E36:E41)</f>
        <v>0</v>
      </c>
      <c r="F35" s="29">
        <f t="shared" si="7"/>
        <v>0</v>
      </c>
      <c r="G35" s="29">
        <f t="shared" si="7"/>
        <v>0</v>
      </c>
      <c r="H35" s="29">
        <f t="shared" si="7"/>
        <v>0</v>
      </c>
      <c r="I35" s="29">
        <f t="shared" si="7"/>
        <v>0</v>
      </c>
      <c r="J35" s="29">
        <f t="shared" si="7"/>
        <v>0</v>
      </c>
      <c r="K35" s="29">
        <f t="shared" si="7"/>
        <v>0</v>
      </c>
      <c r="L35" s="29">
        <f t="shared" si="7"/>
        <v>0</v>
      </c>
      <c r="M35" s="29">
        <f t="shared" si="7"/>
        <v>0</v>
      </c>
      <c r="N35" s="29">
        <f t="shared" ref="N35:N49" si="8">SUM(D35:M35)</f>
        <v>0</v>
      </c>
      <c r="O35" s="41">
        <f t="shared" si="1"/>
        <v>0</v>
      </c>
      <c r="P35" s="10"/>
    </row>
    <row r="36" spans="1:16">
      <c r="A36" s="12"/>
      <c r="B36" s="42">
        <v>541</v>
      </c>
      <c r="C36" s="19" t="s">
        <v>50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8"/>
        <v>0</v>
      </c>
      <c r="O36" s="44">
        <f t="shared" si="1"/>
        <v>0</v>
      </c>
      <c r="P36" s="9"/>
    </row>
    <row r="37" spans="1:16">
      <c r="A37" s="12"/>
      <c r="B37" s="42">
        <v>542</v>
      </c>
      <c r="C37" s="19" t="s">
        <v>84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8"/>
        <v>0</v>
      </c>
      <c r="O37" s="44">
        <f t="shared" si="1"/>
        <v>0</v>
      </c>
      <c r="P37" s="9"/>
    </row>
    <row r="38" spans="1:16">
      <c r="A38" s="12"/>
      <c r="B38" s="42">
        <v>543</v>
      </c>
      <c r="C38" s="19" t="s">
        <v>110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f t="shared" si="8"/>
        <v>0</v>
      </c>
      <c r="O38" s="44">
        <f t="shared" si="1"/>
        <v>0</v>
      </c>
      <c r="P38" s="9"/>
    </row>
    <row r="39" spans="1:16">
      <c r="A39" s="12"/>
      <c r="B39" s="42">
        <v>544</v>
      </c>
      <c r="C39" s="19" t="s">
        <v>111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f t="shared" si="8"/>
        <v>0</v>
      </c>
      <c r="O39" s="44">
        <f t="shared" si="1"/>
        <v>0</v>
      </c>
      <c r="P39" s="9"/>
    </row>
    <row r="40" spans="1:16">
      <c r="A40" s="12"/>
      <c r="B40" s="42">
        <v>545</v>
      </c>
      <c r="C40" s="19" t="s">
        <v>85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f t="shared" si="8"/>
        <v>0</v>
      </c>
      <c r="O40" s="44">
        <f t="shared" si="1"/>
        <v>0</v>
      </c>
      <c r="P40" s="9"/>
    </row>
    <row r="41" spans="1:16">
      <c r="A41" s="12"/>
      <c r="B41" s="42">
        <v>549</v>
      </c>
      <c r="C41" s="19" t="s">
        <v>112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f t="shared" si="8"/>
        <v>0</v>
      </c>
      <c r="O41" s="44">
        <f t="shared" si="1"/>
        <v>0</v>
      </c>
      <c r="P41" s="9"/>
    </row>
    <row r="42" spans="1:16" ht="15.75">
      <c r="A42" s="26" t="s">
        <v>86</v>
      </c>
      <c r="B42" s="27"/>
      <c r="C42" s="28"/>
      <c r="D42" s="29">
        <f>SUM(D43:D47)</f>
        <v>0</v>
      </c>
      <c r="E42" s="29">
        <f t="shared" ref="E42:M42" si="9">SUM(E43:E47)</f>
        <v>0</v>
      </c>
      <c r="F42" s="29">
        <f t="shared" si="9"/>
        <v>0</v>
      </c>
      <c r="G42" s="29">
        <f t="shared" si="9"/>
        <v>0</v>
      </c>
      <c r="H42" s="29">
        <f t="shared" si="9"/>
        <v>0</v>
      </c>
      <c r="I42" s="29">
        <f t="shared" si="9"/>
        <v>0</v>
      </c>
      <c r="J42" s="29">
        <f t="shared" si="9"/>
        <v>0</v>
      </c>
      <c r="K42" s="29">
        <f t="shared" si="9"/>
        <v>0</v>
      </c>
      <c r="L42" s="29">
        <f t="shared" si="9"/>
        <v>0</v>
      </c>
      <c r="M42" s="29">
        <f t="shared" si="9"/>
        <v>0</v>
      </c>
      <c r="N42" s="29">
        <f t="shared" si="8"/>
        <v>0</v>
      </c>
      <c r="O42" s="41">
        <f t="shared" si="1"/>
        <v>0</v>
      </c>
      <c r="P42" s="10"/>
    </row>
    <row r="43" spans="1:16">
      <c r="A43" s="90"/>
      <c r="B43" s="91">
        <v>551</v>
      </c>
      <c r="C43" s="92" t="s">
        <v>113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f t="shared" si="8"/>
        <v>0</v>
      </c>
      <c r="O43" s="44">
        <f t="shared" si="1"/>
        <v>0</v>
      </c>
      <c r="P43" s="9"/>
    </row>
    <row r="44" spans="1:16">
      <c r="A44" s="90"/>
      <c r="B44" s="91">
        <v>552</v>
      </c>
      <c r="C44" s="92" t="s">
        <v>87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f t="shared" si="8"/>
        <v>0</v>
      </c>
      <c r="O44" s="44">
        <f t="shared" si="1"/>
        <v>0</v>
      </c>
      <c r="P44" s="9"/>
    </row>
    <row r="45" spans="1:16">
      <c r="A45" s="90"/>
      <c r="B45" s="91">
        <v>553</v>
      </c>
      <c r="C45" s="92" t="s">
        <v>114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f t="shared" si="8"/>
        <v>0</v>
      </c>
      <c r="O45" s="44">
        <f t="shared" si="1"/>
        <v>0</v>
      </c>
      <c r="P45" s="9"/>
    </row>
    <row r="46" spans="1:16">
      <c r="A46" s="90"/>
      <c r="B46" s="91">
        <v>554</v>
      </c>
      <c r="C46" s="92" t="s">
        <v>88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f t="shared" si="8"/>
        <v>0</v>
      </c>
      <c r="O46" s="44">
        <f t="shared" si="1"/>
        <v>0</v>
      </c>
      <c r="P46" s="9"/>
    </row>
    <row r="47" spans="1:16">
      <c r="A47" s="90"/>
      <c r="B47" s="91">
        <v>559</v>
      </c>
      <c r="C47" s="92" t="s">
        <v>89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f t="shared" si="8"/>
        <v>0</v>
      </c>
      <c r="O47" s="44">
        <f t="shared" si="1"/>
        <v>0</v>
      </c>
      <c r="P47" s="9"/>
    </row>
    <row r="48" spans="1:16" ht="15.75">
      <c r="A48" s="26" t="s">
        <v>90</v>
      </c>
      <c r="B48" s="27"/>
      <c r="C48" s="28"/>
      <c r="D48" s="29">
        <f>SUM(D49:D54)</f>
        <v>0</v>
      </c>
      <c r="E48" s="29">
        <f t="shared" ref="E48:M48" si="10">SUM(E49:E54)</f>
        <v>0</v>
      </c>
      <c r="F48" s="29">
        <f t="shared" si="10"/>
        <v>0</v>
      </c>
      <c r="G48" s="29">
        <f t="shared" si="10"/>
        <v>0</v>
      </c>
      <c r="H48" s="29">
        <f t="shared" si="10"/>
        <v>0</v>
      </c>
      <c r="I48" s="29">
        <f t="shared" si="10"/>
        <v>0</v>
      </c>
      <c r="J48" s="29">
        <f t="shared" si="10"/>
        <v>0</v>
      </c>
      <c r="K48" s="29">
        <f t="shared" si="10"/>
        <v>0</v>
      </c>
      <c r="L48" s="29">
        <f t="shared" si="10"/>
        <v>0</v>
      </c>
      <c r="M48" s="29">
        <f t="shared" si="10"/>
        <v>0</v>
      </c>
      <c r="N48" s="29">
        <f t="shared" si="8"/>
        <v>0</v>
      </c>
      <c r="O48" s="41">
        <f t="shared" si="1"/>
        <v>0</v>
      </c>
      <c r="P48" s="10"/>
    </row>
    <row r="49" spans="1:16">
      <c r="A49" s="12"/>
      <c r="B49" s="42">
        <v>561</v>
      </c>
      <c r="C49" s="19" t="s">
        <v>115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f t="shared" si="8"/>
        <v>0</v>
      </c>
      <c r="O49" s="44">
        <f t="shared" si="1"/>
        <v>0</v>
      </c>
      <c r="P49" s="9"/>
    </row>
    <row r="50" spans="1:16">
      <c r="A50" s="12"/>
      <c r="B50" s="42">
        <v>562</v>
      </c>
      <c r="C50" s="19" t="s">
        <v>116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f t="shared" ref="N50:N62" si="11">SUM(D50:M50)</f>
        <v>0</v>
      </c>
      <c r="O50" s="44">
        <f t="shared" si="1"/>
        <v>0</v>
      </c>
      <c r="P50" s="9"/>
    </row>
    <row r="51" spans="1:16">
      <c r="A51" s="12"/>
      <c r="B51" s="42">
        <v>563</v>
      </c>
      <c r="C51" s="19" t="s">
        <v>117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f t="shared" si="11"/>
        <v>0</v>
      </c>
      <c r="O51" s="44">
        <f t="shared" si="1"/>
        <v>0</v>
      </c>
      <c r="P51" s="9"/>
    </row>
    <row r="52" spans="1:16">
      <c r="A52" s="12"/>
      <c r="B52" s="42">
        <v>564</v>
      </c>
      <c r="C52" s="19" t="s">
        <v>118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f t="shared" si="11"/>
        <v>0</v>
      </c>
      <c r="O52" s="44">
        <f t="shared" si="1"/>
        <v>0</v>
      </c>
      <c r="P52" s="9"/>
    </row>
    <row r="53" spans="1:16">
      <c r="A53" s="12"/>
      <c r="B53" s="42">
        <v>565</v>
      </c>
      <c r="C53" s="19" t="s">
        <v>119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f t="shared" si="11"/>
        <v>0</v>
      </c>
      <c r="O53" s="44">
        <f t="shared" si="1"/>
        <v>0</v>
      </c>
      <c r="P53" s="9"/>
    </row>
    <row r="54" spans="1:16">
      <c r="A54" s="12"/>
      <c r="B54" s="42">
        <v>569</v>
      </c>
      <c r="C54" s="19" t="s">
        <v>91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f t="shared" si="11"/>
        <v>0</v>
      </c>
      <c r="O54" s="44">
        <f t="shared" si="1"/>
        <v>0</v>
      </c>
      <c r="P54" s="9"/>
    </row>
    <row r="55" spans="1:16" ht="15.75">
      <c r="A55" s="26" t="s">
        <v>92</v>
      </c>
      <c r="B55" s="27"/>
      <c r="C55" s="28"/>
      <c r="D55" s="29">
        <f>SUM(D56:D62)</f>
        <v>0</v>
      </c>
      <c r="E55" s="29">
        <f t="shared" ref="E55:M55" si="12">SUM(E56:E62)</f>
        <v>0</v>
      </c>
      <c r="F55" s="29">
        <f t="shared" si="12"/>
        <v>0</v>
      </c>
      <c r="G55" s="29">
        <f t="shared" si="12"/>
        <v>0</v>
      </c>
      <c r="H55" s="29">
        <f t="shared" si="12"/>
        <v>0</v>
      </c>
      <c r="I55" s="29">
        <f t="shared" si="12"/>
        <v>0</v>
      </c>
      <c r="J55" s="29">
        <f t="shared" si="12"/>
        <v>0</v>
      </c>
      <c r="K55" s="29">
        <f t="shared" si="12"/>
        <v>0</v>
      </c>
      <c r="L55" s="29">
        <f t="shared" si="12"/>
        <v>0</v>
      </c>
      <c r="M55" s="29">
        <f t="shared" si="12"/>
        <v>0</v>
      </c>
      <c r="N55" s="29">
        <f>SUM(D55:M55)</f>
        <v>0</v>
      </c>
      <c r="O55" s="41">
        <f t="shared" si="1"/>
        <v>0</v>
      </c>
      <c r="P55" s="9"/>
    </row>
    <row r="56" spans="1:16">
      <c r="A56" s="12"/>
      <c r="B56" s="42">
        <v>571</v>
      </c>
      <c r="C56" s="19" t="s">
        <v>93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f t="shared" si="11"/>
        <v>0</v>
      </c>
      <c r="O56" s="44">
        <f t="shared" si="1"/>
        <v>0</v>
      </c>
      <c r="P56" s="9"/>
    </row>
    <row r="57" spans="1:16">
      <c r="A57" s="12"/>
      <c r="B57" s="42">
        <v>572</v>
      </c>
      <c r="C57" s="19" t="s">
        <v>120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f t="shared" si="11"/>
        <v>0</v>
      </c>
      <c r="O57" s="44">
        <f t="shared" si="1"/>
        <v>0</v>
      </c>
      <c r="P57" s="9"/>
    </row>
    <row r="58" spans="1:16">
      <c r="A58" s="12"/>
      <c r="B58" s="42">
        <v>573</v>
      </c>
      <c r="C58" s="19" t="s">
        <v>94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f t="shared" si="11"/>
        <v>0</v>
      </c>
      <c r="O58" s="44">
        <f t="shared" si="1"/>
        <v>0</v>
      </c>
      <c r="P58" s="9"/>
    </row>
    <row r="59" spans="1:16">
      <c r="A59" s="12"/>
      <c r="B59" s="42">
        <v>574</v>
      </c>
      <c r="C59" s="19" t="s">
        <v>95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f t="shared" si="11"/>
        <v>0</v>
      </c>
      <c r="O59" s="44">
        <f t="shared" si="1"/>
        <v>0</v>
      </c>
      <c r="P59" s="9"/>
    </row>
    <row r="60" spans="1:16">
      <c r="A60" s="12"/>
      <c r="B60" s="42">
        <v>575</v>
      </c>
      <c r="C60" s="19" t="s">
        <v>121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f t="shared" si="11"/>
        <v>0</v>
      </c>
      <c r="O60" s="44">
        <f t="shared" si="1"/>
        <v>0</v>
      </c>
      <c r="P60" s="9"/>
    </row>
    <row r="61" spans="1:16">
      <c r="A61" s="12"/>
      <c r="B61" s="42">
        <v>578</v>
      </c>
      <c r="C61" s="19" t="s">
        <v>96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f t="shared" si="11"/>
        <v>0</v>
      </c>
      <c r="O61" s="44">
        <f t="shared" si="1"/>
        <v>0</v>
      </c>
      <c r="P61" s="9"/>
    </row>
    <row r="62" spans="1:16">
      <c r="A62" s="12"/>
      <c r="B62" s="42">
        <v>579</v>
      </c>
      <c r="C62" s="19" t="s">
        <v>97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f t="shared" si="11"/>
        <v>0</v>
      </c>
      <c r="O62" s="44">
        <f t="shared" si="1"/>
        <v>0</v>
      </c>
      <c r="P62" s="9"/>
    </row>
    <row r="63" spans="1:16" ht="15.75">
      <c r="A63" s="26" t="s">
        <v>51</v>
      </c>
      <c r="B63" s="27"/>
      <c r="C63" s="28"/>
      <c r="D63" s="29">
        <f>SUM(D64:D74)</f>
        <v>0</v>
      </c>
      <c r="E63" s="29">
        <f t="shared" ref="E63:M63" si="13">SUM(E64:E74)</f>
        <v>0</v>
      </c>
      <c r="F63" s="29">
        <f t="shared" si="13"/>
        <v>0</v>
      </c>
      <c r="G63" s="29">
        <f t="shared" si="13"/>
        <v>0</v>
      </c>
      <c r="H63" s="29">
        <f t="shared" si="13"/>
        <v>0</v>
      </c>
      <c r="I63" s="29">
        <f t="shared" si="13"/>
        <v>0</v>
      </c>
      <c r="J63" s="29">
        <f t="shared" si="13"/>
        <v>0</v>
      </c>
      <c r="K63" s="29">
        <f t="shared" si="13"/>
        <v>0</v>
      </c>
      <c r="L63" s="29">
        <f t="shared" si="13"/>
        <v>0</v>
      </c>
      <c r="M63" s="29">
        <f t="shared" si="13"/>
        <v>0</v>
      </c>
      <c r="N63" s="29">
        <f>SUM(D63:M63)</f>
        <v>0</v>
      </c>
      <c r="O63" s="41">
        <f t="shared" si="1"/>
        <v>0</v>
      </c>
      <c r="P63" s="9"/>
    </row>
    <row r="64" spans="1:16">
      <c r="A64" s="12"/>
      <c r="B64" s="42">
        <v>581</v>
      </c>
      <c r="C64" s="19" t="s">
        <v>52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f>SUM(D64:M64)</f>
        <v>0</v>
      </c>
      <c r="O64" s="44">
        <f t="shared" si="1"/>
        <v>0</v>
      </c>
      <c r="P64" s="9"/>
    </row>
    <row r="65" spans="1:119">
      <c r="A65" s="12"/>
      <c r="B65" s="42">
        <v>583</v>
      </c>
      <c r="C65" s="19" t="s">
        <v>98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f t="shared" ref="N65:N74" si="14">SUM(D65:M65)</f>
        <v>0</v>
      </c>
      <c r="O65" s="44">
        <f t="shared" si="1"/>
        <v>0</v>
      </c>
      <c r="P65" s="9"/>
    </row>
    <row r="66" spans="1:119">
      <c r="A66" s="12"/>
      <c r="B66" s="42">
        <v>584</v>
      </c>
      <c r="C66" s="19" t="s">
        <v>122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f t="shared" si="14"/>
        <v>0</v>
      </c>
      <c r="O66" s="44">
        <f t="shared" si="1"/>
        <v>0</v>
      </c>
      <c r="P66" s="9"/>
    </row>
    <row r="67" spans="1:119">
      <c r="A67" s="12"/>
      <c r="B67" s="42">
        <v>585</v>
      </c>
      <c r="C67" s="19" t="s">
        <v>99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f t="shared" si="14"/>
        <v>0</v>
      </c>
      <c r="O67" s="44">
        <f t="shared" si="1"/>
        <v>0</v>
      </c>
      <c r="P67" s="9"/>
    </row>
    <row r="68" spans="1:119">
      <c r="A68" s="12"/>
      <c r="B68" s="42">
        <v>586</v>
      </c>
      <c r="C68" s="19" t="s">
        <v>123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f>SUM(D68:M68)</f>
        <v>0</v>
      </c>
      <c r="O68" s="44">
        <f t="shared" si="1"/>
        <v>0</v>
      </c>
      <c r="P68" s="9"/>
    </row>
    <row r="69" spans="1:119">
      <c r="A69" s="12"/>
      <c r="B69" s="42">
        <v>587</v>
      </c>
      <c r="C69" s="19" t="s">
        <v>124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f t="shared" si="14"/>
        <v>0</v>
      </c>
      <c r="O69" s="44">
        <f t="shared" ref="O69:O75" si="15">(N69/O$77)</f>
        <v>0</v>
      </c>
      <c r="P69" s="9"/>
    </row>
    <row r="70" spans="1:119">
      <c r="A70" s="12"/>
      <c r="B70" s="42">
        <v>588</v>
      </c>
      <c r="C70" s="19" t="s">
        <v>125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f t="shared" si="14"/>
        <v>0</v>
      </c>
      <c r="O70" s="44">
        <f t="shared" si="15"/>
        <v>0</v>
      </c>
      <c r="P70" s="9"/>
    </row>
    <row r="71" spans="1:119">
      <c r="A71" s="12"/>
      <c r="B71" s="42">
        <v>590</v>
      </c>
      <c r="C71" s="19" t="s">
        <v>126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f t="shared" si="14"/>
        <v>0</v>
      </c>
      <c r="O71" s="44">
        <f t="shared" si="15"/>
        <v>0</v>
      </c>
      <c r="P71" s="9"/>
    </row>
    <row r="72" spans="1:119">
      <c r="A72" s="12"/>
      <c r="B72" s="42">
        <v>591</v>
      </c>
      <c r="C72" s="19" t="s">
        <v>127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f t="shared" si="14"/>
        <v>0</v>
      </c>
      <c r="O72" s="44">
        <f t="shared" si="15"/>
        <v>0</v>
      </c>
      <c r="P72" s="9"/>
    </row>
    <row r="73" spans="1:119">
      <c r="A73" s="12"/>
      <c r="B73" s="42">
        <v>592</v>
      </c>
      <c r="C73" s="19" t="s">
        <v>100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f t="shared" si="14"/>
        <v>0</v>
      </c>
      <c r="O73" s="44">
        <f t="shared" si="15"/>
        <v>0</v>
      </c>
      <c r="P73" s="9"/>
    </row>
    <row r="74" spans="1:119" ht="15.75" thickBot="1">
      <c r="A74" s="12"/>
      <c r="B74" s="42">
        <v>593</v>
      </c>
      <c r="C74" s="19" t="s">
        <v>101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f t="shared" si="14"/>
        <v>0</v>
      </c>
      <c r="O74" s="44">
        <f t="shared" si="15"/>
        <v>0</v>
      </c>
      <c r="P74" s="9"/>
    </row>
    <row r="75" spans="1:119" ht="16.5" thickBot="1">
      <c r="A75" s="13" t="s">
        <v>10</v>
      </c>
      <c r="B75" s="21"/>
      <c r="C75" s="20"/>
      <c r="D75" s="14">
        <f>SUM(D5,D15,D25,D35,D42,D48,D55,D63)</f>
        <v>0</v>
      </c>
      <c r="E75" s="14">
        <f t="shared" ref="E75:M75" si="16">SUM(E5,E15,E25,E35,E42,E48,E55,E63)</f>
        <v>0</v>
      </c>
      <c r="F75" s="14">
        <f t="shared" si="16"/>
        <v>0</v>
      </c>
      <c r="G75" s="14">
        <f t="shared" si="16"/>
        <v>0</v>
      </c>
      <c r="H75" s="14">
        <f t="shared" si="16"/>
        <v>0</v>
      </c>
      <c r="I75" s="14">
        <f t="shared" si="16"/>
        <v>0</v>
      </c>
      <c r="J75" s="14">
        <f t="shared" si="16"/>
        <v>0</v>
      </c>
      <c r="K75" s="14">
        <f t="shared" si="16"/>
        <v>0</v>
      </c>
      <c r="L75" s="14">
        <f t="shared" si="16"/>
        <v>0</v>
      </c>
      <c r="M75" s="14">
        <f t="shared" si="16"/>
        <v>0</v>
      </c>
      <c r="N75" s="14">
        <f>SUM(D75:M75)</f>
        <v>0</v>
      </c>
      <c r="O75" s="35">
        <f t="shared" si="15"/>
        <v>0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5"/>
      <c r="B76" s="17"/>
      <c r="C76" s="17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8"/>
    </row>
    <row r="77" spans="1:119">
      <c r="A77" s="36"/>
      <c r="B77" s="37"/>
      <c r="C77" s="37"/>
      <c r="D77" s="38"/>
      <c r="E77" s="38"/>
      <c r="F77" s="38"/>
      <c r="G77" s="38"/>
      <c r="H77" s="38"/>
      <c r="I77" s="38"/>
      <c r="J77" s="38"/>
      <c r="K77" s="38"/>
      <c r="L77" s="93" t="s">
        <v>65</v>
      </c>
      <c r="M77" s="93"/>
      <c r="N77" s="93"/>
      <c r="O77" s="39">
        <v>3384</v>
      </c>
    </row>
    <row r="78" spans="1:119">
      <c r="A78" s="94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6"/>
    </row>
    <row r="79" spans="1:119" ht="15.75" customHeight="1" thickBot="1">
      <c r="A79" s="97" t="s">
        <v>37</v>
      </c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9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verticalDpi="0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948468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948468</v>
      </c>
      <c r="O5" s="30">
        <f t="shared" ref="O5:O21" si="2">(N5/O$23)</f>
        <v>285.5971093044264</v>
      </c>
      <c r="P5" s="6"/>
    </row>
    <row r="6" spans="1:133">
      <c r="A6" s="12"/>
      <c r="B6" s="42">
        <v>511</v>
      </c>
      <c r="C6" s="19" t="s">
        <v>19</v>
      </c>
      <c r="D6" s="43">
        <v>84877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84877</v>
      </c>
      <c r="O6" s="44">
        <f t="shared" si="2"/>
        <v>25.557663354411321</v>
      </c>
      <c r="P6" s="9"/>
    </row>
    <row r="7" spans="1:133">
      <c r="A7" s="12"/>
      <c r="B7" s="42">
        <v>512</v>
      </c>
      <c r="C7" s="19" t="s">
        <v>20</v>
      </c>
      <c r="D7" s="43">
        <v>328238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328238</v>
      </c>
      <c r="O7" s="44">
        <f t="shared" si="2"/>
        <v>98.837097259861494</v>
      </c>
      <c r="P7" s="9"/>
    </row>
    <row r="8" spans="1:133">
      <c r="A8" s="12"/>
      <c r="B8" s="42">
        <v>513</v>
      </c>
      <c r="C8" s="19" t="s">
        <v>21</v>
      </c>
      <c r="D8" s="43">
        <v>31705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31705</v>
      </c>
      <c r="O8" s="44">
        <f t="shared" si="2"/>
        <v>9.5468232460102378</v>
      </c>
      <c r="P8" s="9"/>
    </row>
    <row r="9" spans="1:133">
      <c r="A9" s="12"/>
      <c r="B9" s="42">
        <v>514</v>
      </c>
      <c r="C9" s="19" t="s">
        <v>22</v>
      </c>
      <c r="D9" s="43">
        <v>112043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112043</v>
      </c>
      <c r="O9" s="44">
        <f t="shared" si="2"/>
        <v>33.737729599518218</v>
      </c>
      <c r="P9" s="9"/>
    </row>
    <row r="10" spans="1:133">
      <c r="A10" s="12"/>
      <c r="B10" s="42">
        <v>515</v>
      </c>
      <c r="C10" s="19" t="s">
        <v>23</v>
      </c>
      <c r="D10" s="43">
        <v>172412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172412</v>
      </c>
      <c r="O10" s="44">
        <f t="shared" si="2"/>
        <v>51.915688045769343</v>
      </c>
      <c r="P10" s="9"/>
    </row>
    <row r="11" spans="1:133">
      <c r="A11" s="12"/>
      <c r="B11" s="42">
        <v>519</v>
      </c>
      <c r="C11" s="19" t="s">
        <v>48</v>
      </c>
      <c r="D11" s="43">
        <v>219193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219193</v>
      </c>
      <c r="O11" s="44">
        <f t="shared" si="2"/>
        <v>66.002107798855761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SUM(D13:D13)</f>
        <v>294621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294621</v>
      </c>
      <c r="O12" s="41">
        <f t="shared" si="2"/>
        <v>88.714543812104793</v>
      </c>
      <c r="P12" s="10"/>
    </row>
    <row r="13" spans="1:133">
      <c r="A13" s="12"/>
      <c r="B13" s="42">
        <v>521</v>
      </c>
      <c r="C13" s="19" t="s">
        <v>26</v>
      </c>
      <c r="D13" s="43">
        <v>294621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294621</v>
      </c>
      <c r="O13" s="44">
        <f t="shared" si="2"/>
        <v>88.714543812104793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SUM(D15:D16)</f>
        <v>25516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553265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578781</v>
      </c>
      <c r="O14" s="41">
        <f t="shared" si="2"/>
        <v>174.27913279132792</v>
      </c>
      <c r="P14" s="10"/>
    </row>
    <row r="15" spans="1:133">
      <c r="A15" s="12"/>
      <c r="B15" s="42">
        <v>534</v>
      </c>
      <c r="C15" s="19" t="s">
        <v>49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553265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553265</v>
      </c>
      <c r="O15" s="44">
        <f t="shared" si="2"/>
        <v>166.59590484793736</v>
      </c>
      <c r="P15" s="9"/>
    </row>
    <row r="16" spans="1:133">
      <c r="A16" s="12"/>
      <c r="B16" s="42">
        <v>539</v>
      </c>
      <c r="C16" s="19" t="s">
        <v>59</v>
      </c>
      <c r="D16" s="43">
        <v>25516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25516</v>
      </c>
      <c r="O16" s="44">
        <f t="shared" si="2"/>
        <v>7.6832279433905448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SUM(D18:D18)</f>
        <v>0</v>
      </c>
      <c r="E17" s="29">
        <f t="shared" si="5"/>
        <v>439726</v>
      </c>
      <c r="F17" s="29">
        <f t="shared" si="5"/>
        <v>0</v>
      </c>
      <c r="G17" s="29">
        <f t="shared" si="5"/>
        <v>508552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948278</v>
      </c>
      <c r="O17" s="41">
        <f t="shared" si="2"/>
        <v>285.53989762119841</v>
      </c>
      <c r="P17" s="10"/>
    </row>
    <row r="18" spans="1:119">
      <c r="A18" s="12"/>
      <c r="B18" s="42">
        <v>541</v>
      </c>
      <c r="C18" s="19" t="s">
        <v>50</v>
      </c>
      <c r="D18" s="43">
        <v>0</v>
      </c>
      <c r="E18" s="43">
        <v>439726</v>
      </c>
      <c r="F18" s="43">
        <v>0</v>
      </c>
      <c r="G18" s="43">
        <v>508552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948278</v>
      </c>
      <c r="O18" s="44">
        <f t="shared" si="2"/>
        <v>285.53989762119841</v>
      </c>
      <c r="P18" s="9"/>
    </row>
    <row r="19" spans="1:119" ht="15.75">
      <c r="A19" s="26" t="s">
        <v>51</v>
      </c>
      <c r="B19" s="27"/>
      <c r="C19" s="28"/>
      <c r="D19" s="29">
        <f t="shared" ref="D19:M19" si="6">SUM(D20:D20)</f>
        <v>92547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92547</v>
      </c>
      <c r="O19" s="41">
        <f t="shared" si="2"/>
        <v>27.867208672086722</v>
      </c>
      <c r="P19" s="9"/>
    </row>
    <row r="20" spans="1:119" ht="15.75" thickBot="1">
      <c r="A20" s="12"/>
      <c r="B20" s="42">
        <v>581</v>
      </c>
      <c r="C20" s="19" t="s">
        <v>52</v>
      </c>
      <c r="D20" s="43">
        <v>92547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92547</v>
      </c>
      <c r="O20" s="44">
        <f t="shared" si="2"/>
        <v>27.867208672086722</v>
      </c>
      <c r="P20" s="9"/>
    </row>
    <row r="21" spans="1:119" ht="16.5" thickBot="1">
      <c r="A21" s="13" t="s">
        <v>10</v>
      </c>
      <c r="B21" s="21"/>
      <c r="C21" s="20"/>
      <c r="D21" s="14">
        <f>SUM(D5,D12,D14,D17,D19)</f>
        <v>1361152</v>
      </c>
      <c r="E21" s="14">
        <f t="shared" ref="E21:M21" si="7">SUM(E5,E12,E14,E17,E19)</f>
        <v>439726</v>
      </c>
      <c r="F21" s="14">
        <f t="shared" si="7"/>
        <v>0</v>
      </c>
      <c r="G21" s="14">
        <f t="shared" si="7"/>
        <v>508552</v>
      </c>
      <c r="H21" s="14">
        <f t="shared" si="7"/>
        <v>0</v>
      </c>
      <c r="I21" s="14">
        <f t="shared" si="7"/>
        <v>553265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2862695</v>
      </c>
      <c r="O21" s="35">
        <f t="shared" si="2"/>
        <v>861.99789220114428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3" t="s">
        <v>62</v>
      </c>
      <c r="M23" s="93"/>
      <c r="N23" s="93"/>
      <c r="O23" s="39">
        <v>3321</v>
      </c>
    </row>
    <row r="24" spans="1:119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119" ht="15.75" customHeight="1" thickBot="1">
      <c r="A25" s="97" t="s">
        <v>37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910437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910437</v>
      </c>
      <c r="O5" s="30">
        <f t="shared" ref="O5:O20" si="2">(N5/O$22)</f>
        <v>278.33598287985325</v>
      </c>
      <c r="P5" s="6"/>
    </row>
    <row r="6" spans="1:133">
      <c r="A6" s="12"/>
      <c r="B6" s="42">
        <v>511</v>
      </c>
      <c r="C6" s="19" t="s">
        <v>19</v>
      </c>
      <c r="D6" s="43">
        <v>63077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63077</v>
      </c>
      <c r="O6" s="44">
        <f t="shared" si="2"/>
        <v>19.283705288902475</v>
      </c>
      <c r="P6" s="9"/>
    </row>
    <row r="7" spans="1:133">
      <c r="A7" s="12"/>
      <c r="B7" s="42">
        <v>512</v>
      </c>
      <c r="C7" s="19" t="s">
        <v>20</v>
      </c>
      <c r="D7" s="43">
        <v>318014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318014</v>
      </c>
      <c r="O7" s="44">
        <f t="shared" si="2"/>
        <v>97.222256190767354</v>
      </c>
      <c r="P7" s="9"/>
    </row>
    <row r="8" spans="1:133">
      <c r="A8" s="12"/>
      <c r="B8" s="42">
        <v>513</v>
      </c>
      <c r="C8" s="19" t="s">
        <v>21</v>
      </c>
      <c r="D8" s="43">
        <v>29422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29422</v>
      </c>
      <c r="O8" s="44">
        <f t="shared" si="2"/>
        <v>8.9948028125955357</v>
      </c>
      <c r="P8" s="9"/>
    </row>
    <row r="9" spans="1:133">
      <c r="A9" s="12"/>
      <c r="B9" s="42">
        <v>514</v>
      </c>
      <c r="C9" s="19" t="s">
        <v>22</v>
      </c>
      <c r="D9" s="43">
        <v>98383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98383</v>
      </c>
      <c r="O9" s="44">
        <f t="shared" si="2"/>
        <v>30.077346377254663</v>
      </c>
      <c r="P9" s="9"/>
    </row>
    <row r="10" spans="1:133">
      <c r="A10" s="12"/>
      <c r="B10" s="42">
        <v>515</v>
      </c>
      <c r="C10" s="19" t="s">
        <v>23</v>
      </c>
      <c r="D10" s="43">
        <v>279395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279395</v>
      </c>
      <c r="O10" s="44">
        <f t="shared" si="2"/>
        <v>85.415774992357072</v>
      </c>
      <c r="P10" s="9"/>
    </row>
    <row r="11" spans="1:133">
      <c r="A11" s="12"/>
      <c r="B11" s="42">
        <v>519</v>
      </c>
      <c r="C11" s="19" t="s">
        <v>48</v>
      </c>
      <c r="D11" s="43">
        <v>122146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122146</v>
      </c>
      <c r="O11" s="44">
        <f t="shared" si="2"/>
        <v>37.342097217976153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SUM(D13:D13)</f>
        <v>290048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290048</v>
      </c>
      <c r="O12" s="41">
        <f t="shared" si="2"/>
        <v>88.672577193518805</v>
      </c>
      <c r="P12" s="10"/>
    </row>
    <row r="13" spans="1:133">
      <c r="A13" s="12"/>
      <c r="B13" s="42">
        <v>521</v>
      </c>
      <c r="C13" s="19" t="s">
        <v>26</v>
      </c>
      <c r="D13" s="43">
        <v>290048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290048</v>
      </c>
      <c r="O13" s="44">
        <f t="shared" si="2"/>
        <v>88.672577193518805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SUM(D15:D15)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435614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435614</v>
      </c>
      <c r="O14" s="41">
        <f t="shared" si="2"/>
        <v>133.17456435340875</v>
      </c>
      <c r="P14" s="10"/>
    </row>
    <row r="15" spans="1:133">
      <c r="A15" s="12"/>
      <c r="B15" s="42">
        <v>534</v>
      </c>
      <c r="C15" s="19" t="s">
        <v>49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435614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435614</v>
      </c>
      <c r="O15" s="44">
        <f t="shared" si="2"/>
        <v>133.17456435340875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0</v>
      </c>
      <c r="E16" s="29">
        <f t="shared" si="5"/>
        <v>768167</v>
      </c>
      <c r="F16" s="29">
        <f t="shared" si="5"/>
        <v>0</v>
      </c>
      <c r="G16" s="29">
        <f t="shared" si="5"/>
        <v>1181822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1949989</v>
      </c>
      <c r="O16" s="41">
        <f t="shared" si="2"/>
        <v>596.14460409660649</v>
      </c>
      <c r="P16" s="10"/>
    </row>
    <row r="17" spans="1:119">
      <c r="A17" s="12"/>
      <c r="B17" s="42">
        <v>541</v>
      </c>
      <c r="C17" s="19" t="s">
        <v>50</v>
      </c>
      <c r="D17" s="43">
        <v>0</v>
      </c>
      <c r="E17" s="43">
        <v>768167</v>
      </c>
      <c r="F17" s="43">
        <v>0</v>
      </c>
      <c r="G17" s="43">
        <v>1181822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1949989</v>
      </c>
      <c r="O17" s="44">
        <f t="shared" si="2"/>
        <v>596.14460409660649</v>
      </c>
      <c r="P17" s="9"/>
    </row>
    <row r="18" spans="1:119" ht="15.75">
      <c r="A18" s="26" t="s">
        <v>51</v>
      </c>
      <c r="B18" s="27"/>
      <c r="C18" s="28"/>
      <c r="D18" s="29">
        <f t="shared" ref="D18:M18" si="6">SUM(D19:D19)</f>
        <v>463260</v>
      </c>
      <c r="E18" s="29">
        <f t="shared" si="6"/>
        <v>9875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473135</v>
      </c>
      <c r="O18" s="41">
        <f t="shared" si="2"/>
        <v>144.6453683888719</v>
      </c>
      <c r="P18" s="9"/>
    </row>
    <row r="19" spans="1:119" ht="15.75" thickBot="1">
      <c r="A19" s="12"/>
      <c r="B19" s="42">
        <v>581</v>
      </c>
      <c r="C19" s="19" t="s">
        <v>52</v>
      </c>
      <c r="D19" s="43">
        <v>463260</v>
      </c>
      <c r="E19" s="43">
        <v>9875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473135</v>
      </c>
      <c r="O19" s="44">
        <f t="shared" si="2"/>
        <v>144.6453683888719</v>
      </c>
      <c r="P19" s="9"/>
    </row>
    <row r="20" spans="1:119" ht="16.5" thickBot="1">
      <c r="A20" s="13" t="s">
        <v>10</v>
      </c>
      <c r="B20" s="21"/>
      <c r="C20" s="20"/>
      <c r="D20" s="14">
        <f>SUM(D5,D12,D14,D16,D18)</f>
        <v>1663745</v>
      </c>
      <c r="E20" s="14">
        <f t="shared" ref="E20:M20" si="7">SUM(E5,E12,E14,E16,E18)</f>
        <v>778042</v>
      </c>
      <c r="F20" s="14">
        <f t="shared" si="7"/>
        <v>0</v>
      </c>
      <c r="G20" s="14">
        <f t="shared" si="7"/>
        <v>1181822</v>
      </c>
      <c r="H20" s="14">
        <f t="shared" si="7"/>
        <v>0</v>
      </c>
      <c r="I20" s="14">
        <f t="shared" si="7"/>
        <v>435614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4059223</v>
      </c>
      <c r="O20" s="35">
        <f t="shared" si="2"/>
        <v>1240.9730969122593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3" t="s">
        <v>60</v>
      </c>
      <c r="M22" s="93"/>
      <c r="N22" s="93"/>
      <c r="O22" s="39">
        <v>3271</v>
      </c>
    </row>
    <row r="23" spans="1:119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  <row r="24" spans="1:119" ht="15.75" customHeight="1" thickBot="1">
      <c r="A24" s="97" t="s">
        <v>37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9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1424052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1424052</v>
      </c>
      <c r="O5" s="30">
        <f t="shared" ref="O5:O20" si="2">(N5/O$22)</f>
        <v>444.59943802684984</v>
      </c>
      <c r="P5" s="6"/>
    </row>
    <row r="6" spans="1:133">
      <c r="A6" s="12"/>
      <c r="B6" s="42">
        <v>511</v>
      </c>
      <c r="C6" s="19" t="s">
        <v>19</v>
      </c>
      <c r="D6" s="43">
        <v>53828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53828</v>
      </c>
      <c r="O6" s="44">
        <f t="shared" si="2"/>
        <v>16.805494848579457</v>
      </c>
      <c r="P6" s="9"/>
    </row>
    <row r="7" spans="1:133">
      <c r="A7" s="12"/>
      <c r="B7" s="42">
        <v>512</v>
      </c>
      <c r="C7" s="19" t="s">
        <v>20</v>
      </c>
      <c r="D7" s="43">
        <v>322866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322866</v>
      </c>
      <c r="O7" s="44">
        <f t="shared" si="2"/>
        <v>100.80112394630034</v>
      </c>
      <c r="P7" s="9"/>
    </row>
    <row r="8" spans="1:133">
      <c r="A8" s="12"/>
      <c r="B8" s="42">
        <v>513</v>
      </c>
      <c r="C8" s="19" t="s">
        <v>21</v>
      </c>
      <c r="D8" s="43">
        <v>24359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24359</v>
      </c>
      <c r="O8" s="44">
        <f t="shared" si="2"/>
        <v>7.6050577583515455</v>
      </c>
      <c r="P8" s="9"/>
    </row>
    <row r="9" spans="1:133">
      <c r="A9" s="12"/>
      <c r="B9" s="42">
        <v>514</v>
      </c>
      <c r="C9" s="19" t="s">
        <v>22</v>
      </c>
      <c r="D9" s="43">
        <v>89454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89454</v>
      </c>
      <c r="O9" s="44">
        <f t="shared" si="2"/>
        <v>27.92819231970028</v>
      </c>
      <c r="P9" s="9"/>
    </row>
    <row r="10" spans="1:133">
      <c r="A10" s="12"/>
      <c r="B10" s="42">
        <v>515</v>
      </c>
      <c r="C10" s="19" t="s">
        <v>23</v>
      </c>
      <c r="D10" s="43">
        <v>279686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279686</v>
      </c>
      <c r="O10" s="44">
        <f t="shared" si="2"/>
        <v>87.320012488292221</v>
      </c>
      <c r="P10" s="9"/>
    </row>
    <row r="11" spans="1:133">
      <c r="A11" s="12"/>
      <c r="B11" s="42">
        <v>519</v>
      </c>
      <c r="C11" s="19" t="s">
        <v>48</v>
      </c>
      <c r="D11" s="43">
        <v>653859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653859</v>
      </c>
      <c r="O11" s="44">
        <f t="shared" si="2"/>
        <v>204.13955666562597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SUM(D13:D13)</f>
        <v>285459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285459</v>
      </c>
      <c r="O12" s="41">
        <f t="shared" si="2"/>
        <v>89.122385263815175</v>
      </c>
      <c r="P12" s="10"/>
    </row>
    <row r="13" spans="1:133">
      <c r="A13" s="12"/>
      <c r="B13" s="42">
        <v>521</v>
      </c>
      <c r="C13" s="19" t="s">
        <v>26</v>
      </c>
      <c r="D13" s="43">
        <v>285459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285459</v>
      </c>
      <c r="O13" s="44">
        <f t="shared" si="2"/>
        <v>89.122385263815175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SUM(D15:D15)</f>
        <v>736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440786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441522</v>
      </c>
      <c r="O14" s="41">
        <f t="shared" si="2"/>
        <v>137.84639400561974</v>
      </c>
      <c r="P14" s="10"/>
    </row>
    <row r="15" spans="1:133">
      <c r="A15" s="12"/>
      <c r="B15" s="42">
        <v>534</v>
      </c>
      <c r="C15" s="19" t="s">
        <v>49</v>
      </c>
      <c r="D15" s="43">
        <v>736</v>
      </c>
      <c r="E15" s="43">
        <v>0</v>
      </c>
      <c r="F15" s="43">
        <v>0</v>
      </c>
      <c r="G15" s="43">
        <v>0</v>
      </c>
      <c r="H15" s="43">
        <v>0</v>
      </c>
      <c r="I15" s="43">
        <v>440786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441522</v>
      </c>
      <c r="O15" s="44">
        <f t="shared" si="2"/>
        <v>137.84639400561974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0</v>
      </c>
      <c r="E16" s="29">
        <f t="shared" si="5"/>
        <v>150259</v>
      </c>
      <c r="F16" s="29">
        <f t="shared" si="5"/>
        <v>0</v>
      </c>
      <c r="G16" s="29">
        <f t="shared" si="5"/>
        <v>106932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257191</v>
      </c>
      <c r="O16" s="41">
        <f t="shared" si="2"/>
        <v>80.296909147674057</v>
      </c>
      <c r="P16" s="10"/>
    </row>
    <row r="17" spans="1:119">
      <c r="A17" s="12"/>
      <c r="B17" s="42">
        <v>541</v>
      </c>
      <c r="C17" s="19" t="s">
        <v>50</v>
      </c>
      <c r="D17" s="43">
        <v>0</v>
      </c>
      <c r="E17" s="43">
        <v>150259</v>
      </c>
      <c r="F17" s="43">
        <v>0</v>
      </c>
      <c r="G17" s="43">
        <v>106932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257191</v>
      </c>
      <c r="O17" s="44">
        <f t="shared" si="2"/>
        <v>80.296909147674057</v>
      </c>
      <c r="P17" s="9"/>
    </row>
    <row r="18" spans="1:119" ht="15.75">
      <c r="A18" s="26" t="s">
        <v>51</v>
      </c>
      <c r="B18" s="27"/>
      <c r="C18" s="28"/>
      <c r="D18" s="29">
        <f t="shared" ref="D18:M18" si="6">SUM(D19:D19)</f>
        <v>0</v>
      </c>
      <c r="E18" s="29">
        <f t="shared" si="6"/>
        <v>40000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40000</v>
      </c>
      <c r="O18" s="41">
        <f t="shared" si="2"/>
        <v>12.488292226038089</v>
      </c>
      <c r="P18" s="9"/>
    </row>
    <row r="19" spans="1:119" ht="15.75" thickBot="1">
      <c r="A19" s="12"/>
      <c r="B19" s="42">
        <v>581</v>
      </c>
      <c r="C19" s="19" t="s">
        <v>52</v>
      </c>
      <c r="D19" s="43">
        <v>0</v>
      </c>
      <c r="E19" s="43">
        <v>40000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40000</v>
      </c>
      <c r="O19" s="44">
        <f t="shared" si="2"/>
        <v>12.488292226038089</v>
      </c>
      <c r="P19" s="9"/>
    </row>
    <row r="20" spans="1:119" ht="16.5" thickBot="1">
      <c r="A20" s="13" t="s">
        <v>10</v>
      </c>
      <c r="B20" s="21"/>
      <c r="C20" s="20"/>
      <c r="D20" s="14">
        <f>SUM(D5,D12,D14,D16,D18)</f>
        <v>1710247</v>
      </c>
      <c r="E20" s="14">
        <f t="shared" ref="E20:M20" si="7">SUM(E5,E12,E14,E16,E18)</f>
        <v>190259</v>
      </c>
      <c r="F20" s="14">
        <f t="shared" si="7"/>
        <v>0</v>
      </c>
      <c r="G20" s="14">
        <f t="shared" si="7"/>
        <v>106932</v>
      </c>
      <c r="H20" s="14">
        <f t="shared" si="7"/>
        <v>0</v>
      </c>
      <c r="I20" s="14">
        <f t="shared" si="7"/>
        <v>440786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2448224</v>
      </c>
      <c r="O20" s="35">
        <f t="shared" si="2"/>
        <v>764.35341866999693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3" t="s">
        <v>55</v>
      </c>
      <c r="M22" s="93"/>
      <c r="N22" s="93"/>
      <c r="O22" s="39">
        <v>3203</v>
      </c>
    </row>
    <row r="23" spans="1:119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  <row r="24" spans="1:119" ht="15.75" customHeight="1" thickBot="1">
      <c r="A24" s="97" t="s">
        <v>37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9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4" t="s">
        <v>32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33" ht="24" thickBot="1">
      <c r="A2" s="127" t="s">
        <v>47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SUM(D6:D11)</f>
        <v>675104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0" si="1">SUM(D5:M5)</f>
        <v>675104</v>
      </c>
      <c r="O5" s="58">
        <f t="shared" ref="O5:O20" si="2">(N5/O$22)</f>
        <v>212.09676405906379</v>
      </c>
      <c r="P5" s="59"/>
    </row>
    <row r="6" spans="1:133">
      <c r="A6" s="61"/>
      <c r="B6" s="62">
        <v>511</v>
      </c>
      <c r="C6" s="63" t="s">
        <v>19</v>
      </c>
      <c r="D6" s="64">
        <v>41373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41373</v>
      </c>
      <c r="O6" s="65">
        <f t="shared" si="2"/>
        <v>12.998114985862394</v>
      </c>
      <c r="P6" s="66"/>
    </row>
    <row r="7" spans="1:133">
      <c r="A7" s="61"/>
      <c r="B7" s="62">
        <v>512</v>
      </c>
      <c r="C7" s="63" t="s">
        <v>20</v>
      </c>
      <c r="D7" s="64">
        <v>279487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279487</v>
      </c>
      <c r="O7" s="65">
        <f t="shared" si="2"/>
        <v>87.806157712849512</v>
      </c>
      <c r="P7" s="66"/>
    </row>
    <row r="8" spans="1:133">
      <c r="A8" s="61"/>
      <c r="B8" s="62">
        <v>513</v>
      </c>
      <c r="C8" s="63" t="s">
        <v>21</v>
      </c>
      <c r="D8" s="64">
        <v>17610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17610</v>
      </c>
      <c r="O8" s="65">
        <f t="shared" si="2"/>
        <v>5.5325164938737039</v>
      </c>
      <c r="P8" s="66"/>
    </row>
    <row r="9" spans="1:133">
      <c r="A9" s="61"/>
      <c r="B9" s="62">
        <v>514</v>
      </c>
      <c r="C9" s="63" t="s">
        <v>22</v>
      </c>
      <c r="D9" s="64">
        <v>83525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83525</v>
      </c>
      <c r="O9" s="65">
        <f t="shared" si="2"/>
        <v>26.240967640590636</v>
      </c>
      <c r="P9" s="66"/>
    </row>
    <row r="10" spans="1:133">
      <c r="A10" s="61"/>
      <c r="B10" s="62">
        <v>515</v>
      </c>
      <c r="C10" s="63" t="s">
        <v>23</v>
      </c>
      <c r="D10" s="64">
        <v>167799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167799</v>
      </c>
      <c r="O10" s="65">
        <f t="shared" si="2"/>
        <v>52.717247879359093</v>
      </c>
      <c r="P10" s="66"/>
    </row>
    <row r="11" spans="1:133">
      <c r="A11" s="61"/>
      <c r="B11" s="62">
        <v>519</v>
      </c>
      <c r="C11" s="63" t="s">
        <v>48</v>
      </c>
      <c r="D11" s="64">
        <v>85310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85310</v>
      </c>
      <c r="O11" s="65">
        <f t="shared" si="2"/>
        <v>26.801759346528431</v>
      </c>
      <c r="P11" s="66"/>
    </row>
    <row r="12" spans="1:133" ht="15.75">
      <c r="A12" s="67" t="s">
        <v>25</v>
      </c>
      <c r="B12" s="68"/>
      <c r="C12" s="69"/>
      <c r="D12" s="70">
        <f t="shared" ref="D12:M12" si="3">SUM(D13:D13)</f>
        <v>280515</v>
      </c>
      <c r="E12" s="70">
        <f t="shared" si="3"/>
        <v>0</v>
      </c>
      <c r="F12" s="70">
        <f t="shared" si="3"/>
        <v>0</v>
      </c>
      <c r="G12" s="70">
        <f t="shared" si="3"/>
        <v>0</v>
      </c>
      <c r="H12" s="70">
        <f t="shared" si="3"/>
        <v>0</v>
      </c>
      <c r="I12" s="70">
        <f t="shared" si="3"/>
        <v>0</v>
      </c>
      <c r="J12" s="70">
        <f t="shared" si="3"/>
        <v>0</v>
      </c>
      <c r="K12" s="70">
        <f t="shared" si="3"/>
        <v>0</v>
      </c>
      <c r="L12" s="70">
        <f t="shared" si="3"/>
        <v>0</v>
      </c>
      <c r="M12" s="70">
        <f t="shared" si="3"/>
        <v>0</v>
      </c>
      <c r="N12" s="71">
        <f t="shared" si="1"/>
        <v>280515</v>
      </c>
      <c r="O12" s="72">
        <f t="shared" si="2"/>
        <v>88.129123468426016</v>
      </c>
      <c r="P12" s="73"/>
    </row>
    <row r="13" spans="1:133">
      <c r="A13" s="61"/>
      <c r="B13" s="62">
        <v>521</v>
      </c>
      <c r="C13" s="63" t="s">
        <v>26</v>
      </c>
      <c r="D13" s="64">
        <v>280515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280515</v>
      </c>
      <c r="O13" s="65">
        <f t="shared" si="2"/>
        <v>88.129123468426016</v>
      </c>
      <c r="P13" s="66"/>
    </row>
    <row r="14" spans="1:133" ht="15.75">
      <c r="A14" s="67" t="s">
        <v>27</v>
      </c>
      <c r="B14" s="68"/>
      <c r="C14" s="69"/>
      <c r="D14" s="70">
        <f t="shared" ref="D14:M14" si="4">SUM(D15:D15)</f>
        <v>2884</v>
      </c>
      <c r="E14" s="70">
        <f t="shared" si="4"/>
        <v>0</v>
      </c>
      <c r="F14" s="70">
        <f t="shared" si="4"/>
        <v>0</v>
      </c>
      <c r="G14" s="70">
        <f t="shared" si="4"/>
        <v>0</v>
      </c>
      <c r="H14" s="70">
        <f t="shared" si="4"/>
        <v>0</v>
      </c>
      <c r="I14" s="70">
        <f t="shared" si="4"/>
        <v>419256</v>
      </c>
      <c r="J14" s="70">
        <f t="shared" si="4"/>
        <v>0</v>
      </c>
      <c r="K14" s="70">
        <f t="shared" si="4"/>
        <v>0</v>
      </c>
      <c r="L14" s="70">
        <f t="shared" si="4"/>
        <v>0</v>
      </c>
      <c r="M14" s="70">
        <f t="shared" si="4"/>
        <v>0</v>
      </c>
      <c r="N14" s="71">
        <f t="shared" si="1"/>
        <v>422140</v>
      </c>
      <c r="O14" s="72">
        <f t="shared" si="2"/>
        <v>132.62331134150173</v>
      </c>
      <c r="P14" s="73"/>
    </row>
    <row r="15" spans="1:133">
      <c r="A15" s="61"/>
      <c r="B15" s="62">
        <v>534</v>
      </c>
      <c r="C15" s="63" t="s">
        <v>49</v>
      </c>
      <c r="D15" s="64">
        <v>2884</v>
      </c>
      <c r="E15" s="64">
        <v>0</v>
      </c>
      <c r="F15" s="64">
        <v>0</v>
      </c>
      <c r="G15" s="64">
        <v>0</v>
      </c>
      <c r="H15" s="64">
        <v>0</v>
      </c>
      <c r="I15" s="64">
        <v>419256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422140</v>
      </c>
      <c r="O15" s="65">
        <f t="shared" si="2"/>
        <v>132.62331134150173</v>
      </c>
      <c r="P15" s="66"/>
    </row>
    <row r="16" spans="1:133" ht="15.75">
      <c r="A16" s="67" t="s">
        <v>29</v>
      </c>
      <c r="B16" s="68"/>
      <c r="C16" s="69"/>
      <c r="D16" s="70">
        <f t="shared" ref="D16:M16" si="5">SUM(D17:D17)</f>
        <v>0</v>
      </c>
      <c r="E16" s="70">
        <f t="shared" si="5"/>
        <v>210841</v>
      </c>
      <c r="F16" s="70">
        <f t="shared" si="5"/>
        <v>0</v>
      </c>
      <c r="G16" s="70">
        <f t="shared" si="5"/>
        <v>195057</v>
      </c>
      <c r="H16" s="70">
        <f t="shared" si="5"/>
        <v>0</v>
      </c>
      <c r="I16" s="70">
        <f t="shared" si="5"/>
        <v>0</v>
      </c>
      <c r="J16" s="70">
        <f t="shared" si="5"/>
        <v>0</v>
      </c>
      <c r="K16" s="70">
        <f t="shared" si="5"/>
        <v>0</v>
      </c>
      <c r="L16" s="70">
        <f t="shared" si="5"/>
        <v>0</v>
      </c>
      <c r="M16" s="70">
        <f t="shared" si="5"/>
        <v>0</v>
      </c>
      <c r="N16" s="70">
        <f t="shared" si="1"/>
        <v>405898</v>
      </c>
      <c r="O16" s="72">
        <f t="shared" si="2"/>
        <v>127.52057807100221</v>
      </c>
      <c r="P16" s="73"/>
    </row>
    <row r="17" spans="1:119">
      <c r="A17" s="61"/>
      <c r="B17" s="62">
        <v>541</v>
      </c>
      <c r="C17" s="63" t="s">
        <v>50</v>
      </c>
      <c r="D17" s="64">
        <v>0</v>
      </c>
      <c r="E17" s="64">
        <v>210841</v>
      </c>
      <c r="F17" s="64">
        <v>0</v>
      </c>
      <c r="G17" s="64">
        <v>195057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405898</v>
      </c>
      <c r="O17" s="65">
        <f t="shared" si="2"/>
        <v>127.52057807100221</v>
      </c>
      <c r="P17" s="66"/>
    </row>
    <row r="18" spans="1:119" ht="15.75">
      <c r="A18" s="67" t="s">
        <v>51</v>
      </c>
      <c r="B18" s="68"/>
      <c r="C18" s="69"/>
      <c r="D18" s="70">
        <f t="shared" ref="D18:M18" si="6">SUM(D19:D19)</f>
        <v>40000</v>
      </c>
      <c r="E18" s="70">
        <f t="shared" si="6"/>
        <v>15070</v>
      </c>
      <c r="F18" s="70">
        <f t="shared" si="6"/>
        <v>0</v>
      </c>
      <c r="G18" s="70">
        <f t="shared" si="6"/>
        <v>0</v>
      </c>
      <c r="H18" s="70">
        <f t="shared" si="6"/>
        <v>0</v>
      </c>
      <c r="I18" s="70">
        <f t="shared" si="6"/>
        <v>0</v>
      </c>
      <c r="J18" s="70">
        <f t="shared" si="6"/>
        <v>0</v>
      </c>
      <c r="K18" s="70">
        <f t="shared" si="6"/>
        <v>0</v>
      </c>
      <c r="L18" s="70">
        <f t="shared" si="6"/>
        <v>0</v>
      </c>
      <c r="M18" s="70">
        <f t="shared" si="6"/>
        <v>0</v>
      </c>
      <c r="N18" s="70">
        <f t="shared" si="1"/>
        <v>55070</v>
      </c>
      <c r="O18" s="72">
        <f t="shared" si="2"/>
        <v>17.301288092994032</v>
      </c>
      <c r="P18" s="66"/>
    </row>
    <row r="19" spans="1:119" ht="15.75" thickBot="1">
      <c r="A19" s="61"/>
      <c r="B19" s="62">
        <v>581</v>
      </c>
      <c r="C19" s="63" t="s">
        <v>52</v>
      </c>
      <c r="D19" s="64">
        <v>40000</v>
      </c>
      <c r="E19" s="64">
        <v>15070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55070</v>
      </c>
      <c r="O19" s="65">
        <f t="shared" si="2"/>
        <v>17.301288092994032</v>
      </c>
      <c r="P19" s="66"/>
    </row>
    <row r="20" spans="1:119" ht="16.5" thickBot="1">
      <c r="A20" s="74" t="s">
        <v>10</v>
      </c>
      <c r="B20" s="75"/>
      <c r="C20" s="76"/>
      <c r="D20" s="77">
        <f>SUM(D5,D12,D14,D16,D18)</f>
        <v>998503</v>
      </c>
      <c r="E20" s="77">
        <f t="shared" ref="E20:M20" si="7">SUM(E5,E12,E14,E16,E18)</f>
        <v>225911</v>
      </c>
      <c r="F20" s="77">
        <f t="shared" si="7"/>
        <v>0</v>
      </c>
      <c r="G20" s="77">
        <f t="shared" si="7"/>
        <v>195057</v>
      </c>
      <c r="H20" s="77">
        <f t="shared" si="7"/>
        <v>0</v>
      </c>
      <c r="I20" s="77">
        <f t="shared" si="7"/>
        <v>419256</v>
      </c>
      <c r="J20" s="77">
        <f t="shared" si="7"/>
        <v>0</v>
      </c>
      <c r="K20" s="77">
        <f t="shared" si="7"/>
        <v>0</v>
      </c>
      <c r="L20" s="77">
        <f t="shared" si="7"/>
        <v>0</v>
      </c>
      <c r="M20" s="77">
        <f t="shared" si="7"/>
        <v>0</v>
      </c>
      <c r="N20" s="77">
        <f t="shared" si="1"/>
        <v>1838727</v>
      </c>
      <c r="O20" s="78">
        <f t="shared" si="2"/>
        <v>577.67106503298771</v>
      </c>
      <c r="P20" s="59"/>
      <c r="Q20" s="79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</row>
    <row r="21" spans="1:119">
      <c r="A21" s="81"/>
      <c r="B21" s="82"/>
      <c r="C21" s="82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4"/>
    </row>
    <row r="22" spans="1:119">
      <c r="A22" s="85"/>
      <c r="B22" s="86"/>
      <c r="C22" s="86"/>
      <c r="D22" s="87"/>
      <c r="E22" s="87"/>
      <c r="F22" s="87"/>
      <c r="G22" s="87"/>
      <c r="H22" s="87"/>
      <c r="I22" s="87"/>
      <c r="J22" s="87"/>
      <c r="K22" s="87"/>
      <c r="L22" s="117" t="s">
        <v>53</v>
      </c>
      <c r="M22" s="117"/>
      <c r="N22" s="117"/>
      <c r="O22" s="88">
        <v>3183</v>
      </c>
    </row>
    <row r="23" spans="1:119">
      <c r="A23" s="118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20"/>
    </row>
    <row r="24" spans="1:119" ht="15.75" customHeight="1" thickBot="1">
      <c r="A24" s="121" t="s">
        <v>37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3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2024-01-03T18:21:12Z</cp:lastPrinted>
  <dcterms:created xsi:type="dcterms:W3CDTF">2000-08-31T21:26:31Z</dcterms:created>
  <dcterms:modified xsi:type="dcterms:W3CDTF">2024-01-03T18:21:30Z</dcterms:modified>
</cp:coreProperties>
</file>