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Revenues\"/>
    </mc:Choice>
  </mc:AlternateContent>
  <bookViews>
    <workbookView xWindow="360" yWindow="315" windowWidth="15480" windowHeight="6090" tabRatio="786"/>
  </bookViews>
  <sheets>
    <sheet name="2022" sheetId="47" r:id="rId1"/>
    <sheet name="2021" sheetId="46" r:id="rId2"/>
    <sheet name="2020" sheetId="45" r:id="rId3"/>
    <sheet name="2019" sheetId="44" r:id="rId4"/>
    <sheet name="2018" sheetId="43" r:id="rId5"/>
    <sheet name="2017" sheetId="42" r:id="rId6"/>
    <sheet name="2016" sheetId="41" r:id="rId7"/>
    <sheet name="2015" sheetId="40" r:id="rId8"/>
    <sheet name="2014" sheetId="39" r:id="rId9"/>
    <sheet name="2013" sheetId="37" r:id="rId10"/>
    <sheet name="2012" sheetId="36" r:id="rId11"/>
    <sheet name="2011" sheetId="35" r:id="rId12"/>
    <sheet name="2010" sheetId="34" r:id="rId13"/>
    <sheet name="2009" sheetId="33" r:id="rId14"/>
    <sheet name="2008" sheetId="38" r:id="rId15"/>
  </sheets>
  <definedNames>
    <definedName name="_xlnm.Print_Area" localSheetId="14">'2008'!$A$1:$O$45</definedName>
    <definedName name="_xlnm.Print_Area" localSheetId="13">'2009'!$A$1:$O$45</definedName>
    <definedName name="_xlnm.Print_Area" localSheetId="12">'2010'!$A$1:$O$40</definedName>
    <definedName name="_xlnm.Print_Area" localSheetId="11">'2011'!$A$1:$O$47</definedName>
    <definedName name="_xlnm.Print_Area" localSheetId="10">'2012'!$A$1:$O$49</definedName>
    <definedName name="_xlnm.Print_Area" localSheetId="9">'2013'!$A$1:$O$42</definedName>
    <definedName name="_xlnm.Print_Area" localSheetId="8">'2014'!$A$1:$O$43</definedName>
    <definedName name="_xlnm.Print_Area" localSheetId="7">'2015'!$A$1:$O$41</definedName>
    <definedName name="_xlnm.Print_Area" localSheetId="6">'2016'!$A$1:$O$40</definedName>
    <definedName name="_xlnm.Print_Area" localSheetId="5">'2017'!$A$1:$O$42</definedName>
    <definedName name="_xlnm.Print_Area" localSheetId="4">'2018'!$A$1:$O$44</definedName>
    <definedName name="_xlnm.Print_Area" localSheetId="3">'2019'!$A$1:$O$44</definedName>
    <definedName name="_xlnm.Print_Area" localSheetId="2">'2020'!$A$1:$O$42</definedName>
    <definedName name="_xlnm.Print_Area" localSheetId="1">'2021'!$A$1:$P$42</definedName>
    <definedName name="_xlnm.Print_Area" localSheetId="0">'2022'!$A$1:$P$39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E35" i="47" l="1"/>
  <c r="F35" i="47"/>
  <c r="G35" i="47"/>
  <c r="H35" i="47"/>
  <c r="I35" i="47"/>
  <c r="J35" i="47"/>
  <c r="K35" i="47"/>
  <c r="L35" i="47"/>
  <c r="M35" i="47"/>
  <c r="N35" i="47"/>
  <c r="D35" i="47"/>
  <c r="O34" i="47" l="1"/>
  <c r="P34" i="47" s="1"/>
  <c r="O33" i="47"/>
  <c r="P33" i="47" s="1"/>
  <c r="O32" i="47"/>
  <c r="P32" i="47" s="1"/>
  <c r="N31" i="47"/>
  <c r="M31" i="47"/>
  <c r="L31" i="47"/>
  <c r="K31" i="47"/>
  <c r="J31" i="47"/>
  <c r="I31" i="47"/>
  <c r="H31" i="47"/>
  <c r="G31" i="47"/>
  <c r="F31" i="47"/>
  <c r="E31" i="47"/>
  <c r="D31" i="47"/>
  <c r="O30" i="47"/>
  <c r="P30" i="47" s="1"/>
  <c r="N29" i="47"/>
  <c r="M29" i="47"/>
  <c r="L29" i="47"/>
  <c r="K29" i="47"/>
  <c r="J29" i="47"/>
  <c r="I29" i="47"/>
  <c r="H29" i="47"/>
  <c r="G29" i="47"/>
  <c r="F29" i="47"/>
  <c r="E29" i="47"/>
  <c r="D29" i="47"/>
  <c r="O28" i="47"/>
  <c r="P28" i="47" s="1"/>
  <c r="O27" i="47"/>
  <c r="P27" i="47" s="1"/>
  <c r="O26" i="47"/>
  <c r="P26" i="47" s="1"/>
  <c r="O25" i="47"/>
  <c r="P25" i="47" s="1"/>
  <c r="N24" i="47"/>
  <c r="M24" i="47"/>
  <c r="L24" i="47"/>
  <c r="K24" i="47"/>
  <c r="J24" i="47"/>
  <c r="I24" i="47"/>
  <c r="H24" i="47"/>
  <c r="G24" i="47"/>
  <c r="F24" i="47"/>
  <c r="E24" i="47"/>
  <c r="D24" i="47"/>
  <c r="O23" i="47"/>
  <c r="P23" i="47" s="1"/>
  <c r="O22" i="47"/>
  <c r="P22" i="47" s="1"/>
  <c r="O21" i="47"/>
  <c r="P21" i="47" s="1"/>
  <c r="O20" i="47"/>
  <c r="P20" i="47" s="1"/>
  <c r="O19" i="47"/>
  <c r="P19" i="47" s="1"/>
  <c r="O18" i="47"/>
  <c r="P18" i="47" s="1"/>
  <c r="N17" i="47"/>
  <c r="M17" i="47"/>
  <c r="L17" i="47"/>
  <c r="K17" i="47"/>
  <c r="J17" i="47"/>
  <c r="I17" i="47"/>
  <c r="H17" i="47"/>
  <c r="G17" i="47"/>
  <c r="F17" i="47"/>
  <c r="E17" i="47"/>
  <c r="D17" i="47"/>
  <c r="O16" i="47"/>
  <c r="P16" i="47" s="1"/>
  <c r="O15" i="47"/>
  <c r="P15" i="47" s="1"/>
  <c r="O14" i="47"/>
  <c r="P14" i="47" s="1"/>
  <c r="O13" i="47"/>
  <c r="P13" i="47" s="1"/>
  <c r="N12" i="47"/>
  <c r="M12" i="47"/>
  <c r="L12" i="47"/>
  <c r="K12" i="47"/>
  <c r="J12" i="47"/>
  <c r="I12" i="47"/>
  <c r="H12" i="47"/>
  <c r="G12" i="47"/>
  <c r="F12" i="47"/>
  <c r="E12" i="47"/>
  <c r="D12" i="47"/>
  <c r="O11" i="47"/>
  <c r="P11" i="47" s="1"/>
  <c r="O10" i="47"/>
  <c r="P10" i="47" s="1"/>
  <c r="O9" i="47"/>
  <c r="P9" i="47" s="1"/>
  <c r="O8" i="47"/>
  <c r="P8" i="47" s="1"/>
  <c r="O7" i="47"/>
  <c r="P7" i="47" s="1"/>
  <c r="O6" i="47"/>
  <c r="P6" i="47" s="1"/>
  <c r="N5" i="47"/>
  <c r="M5" i="47"/>
  <c r="L5" i="47"/>
  <c r="K5" i="47"/>
  <c r="J5" i="47"/>
  <c r="I5" i="47"/>
  <c r="H5" i="47"/>
  <c r="G5" i="47"/>
  <c r="F5" i="47"/>
  <c r="E5" i="47"/>
  <c r="D5" i="47"/>
  <c r="O31" i="47" l="1"/>
  <c r="P31" i="47" s="1"/>
  <c r="O29" i="47"/>
  <c r="P29" i="47" s="1"/>
  <c r="O24" i="47"/>
  <c r="P24" i="47" s="1"/>
  <c r="O17" i="47"/>
  <c r="P17" i="47" s="1"/>
  <c r="O12" i="47"/>
  <c r="P12" i="47" s="1"/>
  <c r="O5" i="47"/>
  <c r="P5" i="47" s="1"/>
  <c r="O37" i="46"/>
  <c r="P37" i="46" s="1"/>
  <c r="N36" i="46"/>
  <c r="M36" i="46"/>
  <c r="L36" i="46"/>
  <c r="K36" i="46"/>
  <c r="J36" i="46"/>
  <c r="I36" i="46"/>
  <c r="H36" i="46"/>
  <c r="G36" i="46"/>
  <c r="F36" i="46"/>
  <c r="O36" i="46" s="1"/>
  <c r="P36" i="46" s="1"/>
  <c r="E36" i="46"/>
  <c r="D36" i="46"/>
  <c r="O35" i="46"/>
  <c r="P35" i="46"/>
  <c r="O34" i="46"/>
  <c r="P34" i="46"/>
  <c r="O33" i="46"/>
  <c r="P33" i="46"/>
  <c r="N32" i="46"/>
  <c r="M32" i="46"/>
  <c r="L32" i="46"/>
  <c r="K32" i="46"/>
  <c r="K38" i="46" s="1"/>
  <c r="J32" i="46"/>
  <c r="I32" i="46"/>
  <c r="H32" i="46"/>
  <c r="G32" i="46"/>
  <c r="F32" i="46"/>
  <c r="E32" i="46"/>
  <c r="D32" i="46"/>
  <c r="O31" i="46"/>
  <c r="P31" i="46"/>
  <c r="N30" i="46"/>
  <c r="M30" i="46"/>
  <c r="L30" i="46"/>
  <c r="O30" i="46" s="1"/>
  <c r="P30" i="46" s="1"/>
  <c r="K30" i="46"/>
  <c r="J30" i="46"/>
  <c r="I30" i="46"/>
  <c r="H30" i="46"/>
  <c r="G30" i="46"/>
  <c r="F30" i="46"/>
  <c r="E30" i="46"/>
  <c r="D30" i="46"/>
  <c r="O29" i="46"/>
  <c r="P29" i="46"/>
  <c r="O28" i="46"/>
  <c r="P28" i="46"/>
  <c r="O27" i="46"/>
  <c r="P27" i="46"/>
  <c r="O26" i="46"/>
  <c r="P26" i="46"/>
  <c r="N25" i="46"/>
  <c r="M25" i="46"/>
  <c r="L25" i="46"/>
  <c r="K25" i="46"/>
  <c r="J25" i="46"/>
  <c r="I25" i="46"/>
  <c r="H25" i="46"/>
  <c r="G25" i="46"/>
  <c r="G38" i="46" s="1"/>
  <c r="F25" i="46"/>
  <c r="E25" i="46"/>
  <c r="D25" i="46"/>
  <c r="O24" i="46"/>
  <c r="P24" i="46" s="1"/>
  <c r="O23" i="46"/>
  <c r="P23" i="46" s="1"/>
  <c r="O22" i="46"/>
  <c r="P22" i="46"/>
  <c r="O21" i="46"/>
  <c r="P21" i="46" s="1"/>
  <c r="O20" i="46"/>
  <c r="P20" i="46" s="1"/>
  <c r="O19" i="46"/>
  <c r="P19" i="46" s="1"/>
  <c r="N18" i="46"/>
  <c r="M18" i="46"/>
  <c r="L18" i="46"/>
  <c r="K18" i="46"/>
  <c r="J18" i="46"/>
  <c r="I18" i="46"/>
  <c r="H18" i="46"/>
  <c r="G18" i="46"/>
  <c r="F18" i="46"/>
  <c r="O18" i="46" s="1"/>
  <c r="P18" i="46" s="1"/>
  <c r="E18" i="46"/>
  <c r="D18" i="46"/>
  <c r="O17" i="46"/>
  <c r="P17" i="46"/>
  <c r="O16" i="46"/>
  <c r="P16" i="46" s="1"/>
  <c r="O15" i="46"/>
  <c r="P15" i="46"/>
  <c r="O14" i="46"/>
  <c r="P14" i="46"/>
  <c r="O13" i="46"/>
  <c r="P13" i="46"/>
  <c r="N12" i="46"/>
  <c r="M12" i="46"/>
  <c r="L12" i="46"/>
  <c r="K12" i="46"/>
  <c r="J12" i="46"/>
  <c r="I12" i="46"/>
  <c r="H12" i="46"/>
  <c r="G12" i="46"/>
  <c r="F12" i="46"/>
  <c r="E12" i="46"/>
  <c r="D12" i="46"/>
  <c r="O11" i="46"/>
  <c r="P11" i="46" s="1"/>
  <c r="O10" i="46"/>
  <c r="P10" i="46" s="1"/>
  <c r="O9" i="46"/>
  <c r="P9" i="46" s="1"/>
  <c r="O8" i="46"/>
  <c r="P8" i="46" s="1"/>
  <c r="O7" i="46"/>
  <c r="P7" i="46"/>
  <c r="O6" i="46"/>
  <c r="P6" i="46" s="1"/>
  <c r="N5" i="46"/>
  <c r="N38" i="46" s="1"/>
  <c r="M5" i="46"/>
  <c r="L5" i="46"/>
  <c r="K5" i="46"/>
  <c r="J5" i="46"/>
  <c r="I5" i="46"/>
  <c r="H5" i="46"/>
  <c r="G5" i="46"/>
  <c r="F5" i="46"/>
  <c r="E5" i="46"/>
  <c r="D5" i="46"/>
  <c r="N37" i="45"/>
  <c r="O37" i="45"/>
  <c r="M36" i="45"/>
  <c r="L36" i="45"/>
  <c r="K36" i="45"/>
  <c r="J36" i="45"/>
  <c r="I36" i="45"/>
  <c r="H36" i="45"/>
  <c r="G36" i="45"/>
  <c r="F36" i="45"/>
  <c r="E36" i="45"/>
  <c r="D36" i="45"/>
  <c r="N35" i="45"/>
  <c r="O35" i="45"/>
  <c r="N34" i="45"/>
  <c r="O34" i="45"/>
  <c r="M33" i="45"/>
  <c r="L33" i="45"/>
  <c r="K33" i="45"/>
  <c r="J33" i="45"/>
  <c r="I33" i="45"/>
  <c r="H33" i="45"/>
  <c r="G33" i="45"/>
  <c r="F33" i="45"/>
  <c r="E33" i="45"/>
  <c r="D33" i="45"/>
  <c r="N32" i="45"/>
  <c r="O32" i="45"/>
  <c r="M31" i="45"/>
  <c r="L31" i="45"/>
  <c r="K31" i="45"/>
  <c r="J31" i="45"/>
  <c r="J38" i="45" s="1"/>
  <c r="I31" i="45"/>
  <c r="H31" i="45"/>
  <c r="G31" i="45"/>
  <c r="F31" i="45"/>
  <c r="E31" i="45"/>
  <c r="D31" i="45"/>
  <c r="N31" i="45" s="1"/>
  <c r="O31" i="45" s="1"/>
  <c r="N30" i="45"/>
  <c r="O30" i="45"/>
  <c r="N29" i="45"/>
  <c r="O29" i="45"/>
  <c r="N28" i="45"/>
  <c r="O28" i="45"/>
  <c r="M27" i="45"/>
  <c r="L27" i="45"/>
  <c r="K27" i="45"/>
  <c r="J27" i="45"/>
  <c r="I27" i="45"/>
  <c r="H27" i="45"/>
  <c r="H38" i="45" s="1"/>
  <c r="G27" i="45"/>
  <c r="F27" i="45"/>
  <c r="E27" i="45"/>
  <c r="D27" i="45"/>
  <c r="N26" i="45"/>
  <c r="O26" i="45"/>
  <c r="N25" i="45"/>
  <c r="O25" i="45" s="1"/>
  <c r="N24" i="45"/>
  <c r="O24" i="45"/>
  <c r="N23" i="45"/>
  <c r="O23" i="45"/>
  <c r="N22" i="45"/>
  <c r="O22" i="45"/>
  <c r="N21" i="45"/>
  <c r="O21" i="45"/>
  <c r="N20" i="45"/>
  <c r="O20" i="45"/>
  <c r="N19" i="45"/>
  <c r="O19" i="45" s="1"/>
  <c r="M18" i="45"/>
  <c r="L18" i="45"/>
  <c r="K18" i="45"/>
  <c r="J18" i="45"/>
  <c r="I18" i="45"/>
  <c r="H18" i="45"/>
  <c r="G18" i="45"/>
  <c r="F18" i="45"/>
  <c r="E18" i="45"/>
  <c r="D18" i="45"/>
  <c r="N18" i="45" s="1"/>
  <c r="O18" i="45" s="1"/>
  <c r="N17" i="45"/>
  <c r="O17" i="45" s="1"/>
  <c r="N16" i="45"/>
  <c r="O16" i="45"/>
  <c r="N15" i="45"/>
  <c r="O15" i="45"/>
  <c r="N14" i="45"/>
  <c r="O14" i="45"/>
  <c r="N13" i="45"/>
  <c r="O13" i="45"/>
  <c r="M12" i="45"/>
  <c r="L12" i="45"/>
  <c r="L38" i="45" s="1"/>
  <c r="K12" i="45"/>
  <c r="J12" i="45"/>
  <c r="I12" i="45"/>
  <c r="H12" i="45"/>
  <c r="G12" i="45"/>
  <c r="F12" i="45"/>
  <c r="N12" i="45" s="1"/>
  <c r="O12" i="45" s="1"/>
  <c r="E12" i="45"/>
  <c r="D12" i="45"/>
  <c r="N11" i="45"/>
  <c r="O11" i="45"/>
  <c r="N10" i="45"/>
  <c r="O10" i="45"/>
  <c r="N9" i="45"/>
  <c r="O9" i="45" s="1"/>
  <c r="N8" i="45"/>
  <c r="O8" i="45"/>
  <c r="N7" i="45"/>
  <c r="O7" i="45"/>
  <c r="N6" i="45"/>
  <c r="O6" i="45"/>
  <c r="M5" i="45"/>
  <c r="L5" i="45"/>
  <c r="K5" i="45"/>
  <c r="J5" i="45"/>
  <c r="I5" i="45"/>
  <c r="H5" i="45"/>
  <c r="G5" i="45"/>
  <c r="F5" i="45"/>
  <c r="E5" i="45"/>
  <c r="D5" i="45"/>
  <c r="N5" i="45" s="1"/>
  <c r="O5" i="45" s="1"/>
  <c r="N39" i="44"/>
  <c r="O39" i="44"/>
  <c r="N38" i="44"/>
  <c r="O38" i="44"/>
  <c r="M37" i="44"/>
  <c r="L37" i="44"/>
  <c r="K37" i="44"/>
  <c r="J37" i="44"/>
  <c r="I37" i="44"/>
  <c r="H37" i="44"/>
  <c r="G37" i="44"/>
  <c r="F37" i="44"/>
  <c r="N37" i="44" s="1"/>
  <c r="O37" i="44" s="1"/>
  <c r="E37" i="44"/>
  <c r="D37" i="44"/>
  <c r="N36" i="44"/>
  <c r="O36" i="44"/>
  <c r="N35" i="44"/>
  <c r="O35" i="44"/>
  <c r="N34" i="44"/>
  <c r="O34" i="44" s="1"/>
  <c r="N33" i="44"/>
  <c r="O33" i="44"/>
  <c r="N32" i="44"/>
  <c r="O32" i="44"/>
  <c r="M31" i="44"/>
  <c r="L31" i="44"/>
  <c r="K31" i="44"/>
  <c r="J31" i="44"/>
  <c r="I31" i="44"/>
  <c r="H31" i="44"/>
  <c r="G31" i="44"/>
  <c r="F31" i="44"/>
  <c r="E31" i="44"/>
  <c r="D31" i="44"/>
  <c r="N30" i="44"/>
  <c r="O30" i="44"/>
  <c r="M29" i="44"/>
  <c r="L29" i="44"/>
  <c r="K29" i="44"/>
  <c r="J29" i="44"/>
  <c r="I29" i="44"/>
  <c r="H29" i="44"/>
  <c r="H40" i="44" s="1"/>
  <c r="G29" i="44"/>
  <c r="F29" i="44"/>
  <c r="E29" i="44"/>
  <c r="D29" i="44"/>
  <c r="N28" i="44"/>
  <c r="O28" i="44"/>
  <c r="N27" i="44"/>
  <c r="O27" i="44"/>
  <c r="M26" i="44"/>
  <c r="L26" i="44"/>
  <c r="K26" i="44"/>
  <c r="J26" i="44"/>
  <c r="I26" i="44"/>
  <c r="H26" i="44"/>
  <c r="G26" i="44"/>
  <c r="F26" i="44"/>
  <c r="E26" i="44"/>
  <c r="D26" i="44"/>
  <c r="N26" i="44" s="1"/>
  <c r="O26" i="44" s="1"/>
  <c r="N25" i="44"/>
  <c r="O25" i="44"/>
  <c r="N24" i="44"/>
  <c r="O24" i="44"/>
  <c r="N23" i="44"/>
  <c r="O23" i="44"/>
  <c r="N22" i="44"/>
  <c r="O22" i="44" s="1"/>
  <c r="N21" i="44"/>
  <c r="O21" i="44"/>
  <c r="N20" i="44"/>
  <c r="O20" i="44"/>
  <c r="N19" i="44"/>
  <c r="O19" i="44"/>
  <c r="M18" i="44"/>
  <c r="L18" i="44"/>
  <c r="K18" i="44"/>
  <c r="J18" i="44"/>
  <c r="I18" i="44"/>
  <c r="H18" i="44"/>
  <c r="G18" i="44"/>
  <c r="F18" i="44"/>
  <c r="E18" i="44"/>
  <c r="D18" i="44"/>
  <c r="N18" i="44" s="1"/>
  <c r="O18" i="44" s="1"/>
  <c r="N17" i="44"/>
  <c r="O17" i="44"/>
  <c r="N16" i="44"/>
  <c r="O16" i="44"/>
  <c r="N15" i="44"/>
  <c r="O15" i="44"/>
  <c r="N14" i="44"/>
  <c r="O14" i="44" s="1"/>
  <c r="N13" i="44"/>
  <c r="O13" i="44"/>
  <c r="M12" i="44"/>
  <c r="L12" i="44"/>
  <c r="K12" i="44"/>
  <c r="J12" i="44"/>
  <c r="I12" i="44"/>
  <c r="H12" i="44"/>
  <c r="G12" i="44"/>
  <c r="F12" i="44"/>
  <c r="N12" i="44" s="1"/>
  <c r="O12" i="44" s="1"/>
  <c r="E12" i="44"/>
  <c r="D12" i="44"/>
  <c r="N11" i="44"/>
  <c r="O11" i="44"/>
  <c r="N10" i="44"/>
  <c r="O10" i="44"/>
  <c r="N9" i="44"/>
  <c r="O9" i="44"/>
  <c r="N8" i="44"/>
  <c r="O8" i="44"/>
  <c r="N7" i="44"/>
  <c r="O7" i="44"/>
  <c r="N6" i="44"/>
  <c r="O6" i="44" s="1"/>
  <c r="M5" i="44"/>
  <c r="L5" i="44"/>
  <c r="K5" i="44"/>
  <c r="J5" i="44"/>
  <c r="J40" i="44" s="1"/>
  <c r="I5" i="44"/>
  <c r="H5" i="44"/>
  <c r="G5" i="44"/>
  <c r="F5" i="44"/>
  <c r="E5" i="44"/>
  <c r="D5" i="44"/>
  <c r="D40" i="44" s="1"/>
  <c r="N39" i="43"/>
  <c r="O39" i="43" s="1"/>
  <c r="N38" i="43"/>
  <c r="O38" i="43"/>
  <c r="N37" i="43"/>
  <c r="O37" i="43"/>
  <c r="M36" i="43"/>
  <c r="L36" i="43"/>
  <c r="K36" i="43"/>
  <c r="J36" i="43"/>
  <c r="I36" i="43"/>
  <c r="H36" i="43"/>
  <c r="N36" i="43" s="1"/>
  <c r="O36" i="43" s="1"/>
  <c r="G36" i="43"/>
  <c r="F36" i="43"/>
  <c r="E36" i="43"/>
  <c r="D36" i="43"/>
  <c r="N35" i="43"/>
  <c r="O35" i="43"/>
  <c r="N34" i="43"/>
  <c r="O34" i="43"/>
  <c r="N33" i="43"/>
  <c r="O33" i="43"/>
  <c r="N32" i="43"/>
  <c r="O32" i="43"/>
  <c r="M31" i="43"/>
  <c r="L31" i="43"/>
  <c r="K31" i="43"/>
  <c r="J31" i="43"/>
  <c r="I31" i="43"/>
  <c r="H31" i="43"/>
  <c r="G31" i="43"/>
  <c r="F31" i="43"/>
  <c r="E31" i="43"/>
  <c r="D31" i="43"/>
  <c r="N30" i="43"/>
  <c r="O30" i="43"/>
  <c r="M29" i="43"/>
  <c r="L29" i="43"/>
  <c r="K29" i="43"/>
  <c r="J29" i="43"/>
  <c r="I29" i="43"/>
  <c r="H29" i="43"/>
  <c r="G29" i="43"/>
  <c r="F29" i="43"/>
  <c r="E29" i="43"/>
  <c r="D29" i="43"/>
  <c r="N28" i="43"/>
  <c r="O28" i="43"/>
  <c r="M27" i="43"/>
  <c r="L27" i="43"/>
  <c r="K27" i="43"/>
  <c r="J27" i="43"/>
  <c r="I27" i="43"/>
  <c r="H27" i="43"/>
  <c r="N27" i="43" s="1"/>
  <c r="O27" i="43" s="1"/>
  <c r="G27" i="43"/>
  <c r="F27" i="43"/>
  <c r="E27" i="43"/>
  <c r="D27" i="43"/>
  <c r="N26" i="43"/>
  <c r="O26" i="43"/>
  <c r="N25" i="43"/>
  <c r="O25" i="43" s="1"/>
  <c r="N24" i="43"/>
  <c r="O24" i="43"/>
  <c r="N23" i="43"/>
  <c r="O23" i="43"/>
  <c r="N22" i="43"/>
  <c r="O22" i="43"/>
  <c r="N21" i="43"/>
  <c r="O21" i="43"/>
  <c r="N20" i="43"/>
  <c r="O20" i="43"/>
  <c r="M19" i="43"/>
  <c r="L19" i="43"/>
  <c r="K19" i="43"/>
  <c r="J19" i="43"/>
  <c r="I19" i="43"/>
  <c r="H19" i="43"/>
  <c r="H40" i="43" s="1"/>
  <c r="G19" i="43"/>
  <c r="F19" i="43"/>
  <c r="E19" i="43"/>
  <c r="D19" i="43"/>
  <c r="N18" i="43"/>
  <c r="O18" i="43"/>
  <c r="N17" i="43"/>
  <c r="O17" i="43" s="1"/>
  <c r="N16" i="43"/>
  <c r="O16" i="43"/>
  <c r="N15" i="43"/>
  <c r="O15" i="43"/>
  <c r="N14" i="43"/>
  <c r="O14" i="43"/>
  <c r="N13" i="43"/>
  <c r="O13" i="43"/>
  <c r="M12" i="43"/>
  <c r="L12" i="43"/>
  <c r="L40" i="43" s="1"/>
  <c r="K12" i="43"/>
  <c r="J12" i="43"/>
  <c r="I12" i="43"/>
  <c r="H12" i="43"/>
  <c r="G12" i="43"/>
  <c r="F12" i="43"/>
  <c r="N12" i="43" s="1"/>
  <c r="O12" i="43" s="1"/>
  <c r="E12" i="43"/>
  <c r="D12" i="43"/>
  <c r="N11" i="43"/>
  <c r="O11" i="43"/>
  <c r="N10" i="43"/>
  <c r="O10" i="43"/>
  <c r="N9" i="43"/>
  <c r="O9" i="43" s="1"/>
  <c r="N8" i="43"/>
  <c r="O8" i="43"/>
  <c r="N7" i="43"/>
  <c r="O7" i="43"/>
  <c r="N6" i="43"/>
  <c r="O6" i="43"/>
  <c r="M5" i="43"/>
  <c r="L5" i="43"/>
  <c r="K5" i="43"/>
  <c r="J5" i="43"/>
  <c r="I5" i="43"/>
  <c r="H5" i="43"/>
  <c r="G5" i="43"/>
  <c r="F5" i="43"/>
  <c r="E5" i="43"/>
  <c r="D5" i="43"/>
  <c r="D40" i="43" s="1"/>
  <c r="N37" i="42"/>
  <c r="O37" i="42"/>
  <c r="M36" i="42"/>
  <c r="L36" i="42"/>
  <c r="K36" i="42"/>
  <c r="J36" i="42"/>
  <c r="I36" i="42"/>
  <c r="H36" i="42"/>
  <c r="N36" i="42" s="1"/>
  <c r="O36" i="42" s="1"/>
  <c r="G36" i="42"/>
  <c r="F36" i="42"/>
  <c r="E36" i="42"/>
  <c r="D36" i="42"/>
  <c r="N35" i="42"/>
  <c r="O35" i="42"/>
  <c r="N34" i="42"/>
  <c r="O34" i="42"/>
  <c r="N33" i="42"/>
  <c r="O33" i="42"/>
  <c r="N32" i="42"/>
  <c r="O32" i="42"/>
  <c r="N31" i="42"/>
  <c r="O31" i="42" s="1"/>
  <c r="M30" i="42"/>
  <c r="L30" i="42"/>
  <c r="K30" i="42"/>
  <c r="J30" i="42"/>
  <c r="I30" i="42"/>
  <c r="H30" i="42"/>
  <c r="G30" i="42"/>
  <c r="F30" i="42"/>
  <c r="E30" i="42"/>
  <c r="D30" i="42"/>
  <c r="N30" i="42" s="1"/>
  <c r="O30" i="42" s="1"/>
  <c r="N29" i="42"/>
  <c r="O29" i="42" s="1"/>
  <c r="N28" i="42"/>
  <c r="O28" i="42"/>
  <c r="M27" i="42"/>
  <c r="L27" i="42"/>
  <c r="K27" i="42"/>
  <c r="J27" i="42"/>
  <c r="I27" i="42"/>
  <c r="H27" i="42"/>
  <c r="G27" i="42"/>
  <c r="F27" i="42"/>
  <c r="N27" i="42" s="1"/>
  <c r="O27" i="42" s="1"/>
  <c r="E27" i="42"/>
  <c r="D27" i="42"/>
  <c r="N26" i="42"/>
  <c r="O26" i="42"/>
  <c r="N25" i="42"/>
  <c r="O25" i="42"/>
  <c r="N24" i="42"/>
  <c r="O24" i="42"/>
  <c r="N23" i="42"/>
  <c r="O23" i="42"/>
  <c r="N22" i="42"/>
  <c r="O22" i="42"/>
  <c r="N21" i="42"/>
  <c r="O21" i="42" s="1"/>
  <c r="N20" i="42"/>
  <c r="O20" i="42"/>
  <c r="N19" i="42"/>
  <c r="O19" i="42"/>
  <c r="M18" i="42"/>
  <c r="L18" i="42"/>
  <c r="K18" i="42"/>
  <c r="J18" i="42"/>
  <c r="I18" i="42"/>
  <c r="H18" i="42"/>
  <c r="N18" i="42" s="1"/>
  <c r="O18" i="42" s="1"/>
  <c r="G18" i="42"/>
  <c r="F18" i="42"/>
  <c r="E18" i="42"/>
  <c r="D18" i="42"/>
  <c r="N17" i="42"/>
  <c r="O17" i="42"/>
  <c r="N16" i="42"/>
  <c r="O16" i="42"/>
  <c r="N15" i="42"/>
  <c r="O15" i="42"/>
  <c r="N14" i="42"/>
  <c r="O14" i="42"/>
  <c r="N13" i="42"/>
  <c r="O13" i="42" s="1"/>
  <c r="M12" i="42"/>
  <c r="L12" i="42"/>
  <c r="K12" i="42"/>
  <c r="J12" i="42"/>
  <c r="J38" i="42" s="1"/>
  <c r="I12" i="42"/>
  <c r="H12" i="42"/>
  <c r="G12" i="42"/>
  <c r="F12" i="42"/>
  <c r="E12" i="42"/>
  <c r="D12" i="42"/>
  <c r="D38" i="42" s="1"/>
  <c r="N11" i="42"/>
  <c r="O11" i="42" s="1"/>
  <c r="N10" i="42"/>
  <c r="O10" i="42"/>
  <c r="N9" i="42"/>
  <c r="O9" i="42"/>
  <c r="N8" i="42"/>
  <c r="O8" i="42"/>
  <c r="N7" i="42"/>
  <c r="O7" i="42"/>
  <c r="N6" i="42"/>
  <c r="O6" i="42"/>
  <c r="M5" i="42"/>
  <c r="M38" i="42" s="1"/>
  <c r="L5" i="42"/>
  <c r="L38" i="42" s="1"/>
  <c r="K5" i="42"/>
  <c r="K38" i="42" s="1"/>
  <c r="J5" i="42"/>
  <c r="I5" i="42"/>
  <c r="I38" i="42" s="1"/>
  <c r="H5" i="42"/>
  <c r="H38" i="42" s="1"/>
  <c r="G5" i="42"/>
  <c r="G38" i="42" s="1"/>
  <c r="F5" i="42"/>
  <c r="F38" i="42" s="1"/>
  <c r="E5" i="42"/>
  <c r="E38" i="42" s="1"/>
  <c r="D5" i="42"/>
  <c r="N35" i="41"/>
  <c r="O35" i="41"/>
  <c r="N34" i="41"/>
  <c r="O34" i="41"/>
  <c r="N33" i="41"/>
  <c r="O33" i="41" s="1"/>
  <c r="N32" i="41"/>
  <c r="O32" i="41"/>
  <c r="M31" i="41"/>
  <c r="L31" i="41"/>
  <c r="K31" i="41"/>
  <c r="J31" i="41"/>
  <c r="I31" i="41"/>
  <c r="H31" i="41"/>
  <c r="G31" i="41"/>
  <c r="F31" i="41"/>
  <c r="N31" i="41" s="1"/>
  <c r="O31" i="41" s="1"/>
  <c r="E31" i="41"/>
  <c r="D31" i="41"/>
  <c r="N30" i="41"/>
  <c r="O30" i="41"/>
  <c r="M29" i="41"/>
  <c r="L29" i="41"/>
  <c r="K29" i="41"/>
  <c r="J29" i="41"/>
  <c r="I29" i="41"/>
  <c r="H29" i="41"/>
  <c r="G29" i="41"/>
  <c r="F29" i="41"/>
  <c r="N29" i="41" s="1"/>
  <c r="O29" i="41" s="1"/>
  <c r="E29" i="41"/>
  <c r="D29" i="41"/>
  <c r="N28" i="41"/>
  <c r="O28" i="41"/>
  <c r="M27" i="41"/>
  <c r="L27" i="41"/>
  <c r="K27" i="41"/>
  <c r="J27" i="41"/>
  <c r="I27" i="41"/>
  <c r="H27" i="41"/>
  <c r="G27" i="41"/>
  <c r="F27" i="41"/>
  <c r="N27" i="41" s="1"/>
  <c r="O27" i="41" s="1"/>
  <c r="E27" i="41"/>
  <c r="D27" i="41"/>
  <c r="N26" i="41"/>
  <c r="O26" i="41"/>
  <c r="N25" i="41"/>
  <c r="O25" i="41"/>
  <c r="N24" i="41"/>
  <c r="O24" i="41"/>
  <c r="N23" i="41"/>
  <c r="O23" i="41"/>
  <c r="N22" i="41"/>
  <c r="O22" i="41"/>
  <c r="N21" i="41"/>
  <c r="O21" i="41" s="1"/>
  <c r="N20" i="41"/>
  <c r="O20" i="41"/>
  <c r="M19" i="41"/>
  <c r="L19" i="41"/>
  <c r="L36" i="41" s="1"/>
  <c r="K19" i="41"/>
  <c r="J19" i="41"/>
  <c r="I19" i="41"/>
  <c r="H19" i="41"/>
  <c r="G19" i="41"/>
  <c r="F19" i="41"/>
  <c r="F36" i="41" s="1"/>
  <c r="E19" i="41"/>
  <c r="D19" i="41"/>
  <c r="N18" i="41"/>
  <c r="O18" i="41"/>
  <c r="N17" i="41"/>
  <c r="O17" i="41"/>
  <c r="N16" i="41"/>
  <c r="O16" i="41"/>
  <c r="N15" i="41"/>
  <c r="O15" i="41"/>
  <c r="N14" i="41"/>
  <c r="O14" i="41"/>
  <c r="N13" i="41"/>
  <c r="O13" i="41" s="1"/>
  <c r="M12" i="41"/>
  <c r="L12" i="41"/>
  <c r="K12" i="41"/>
  <c r="J12" i="41"/>
  <c r="I12" i="41"/>
  <c r="H12" i="41"/>
  <c r="G12" i="41"/>
  <c r="F12" i="41"/>
  <c r="E12" i="41"/>
  <c r="D12" i="41"/>
  <c r="N12" i="41" s="1"/>
  <c r="O12" i="41" s="1"/>
  <c r="N11" i="41"/>
  <c r="O11" i="41" s="1"/>
  <c r="N10" i="41"/>
  <c r="O10" i="41"/>
  <c r="N9" i="41"/>
  <c r="O9" i="41"/>
  <c r="N8" i="41"/>
  <c r="O8" i="41"/>
  <c r="N7" i="41"/>
  <c r="O7" i="41"/>
  <c r="N6" i="41"/>
  <c r="O6" i="41"/>
  <c r="M5" i="41"/>
  <c r="M36" i="41" s="1"/>
  <c r="L5" i="41"/>
  <c r="K5" i="41"/>
  <c r="K36" i="41" s="1"/>
  <c r="J5" i="41"/>
  <c r="J36" i="41" s="1"/>
  <c r="I5" i="41"/>
  <c r="I36" i="41" s="1"/>
  <c r="H5" i="41"/>
  <c r="H36" i="41" s="1"/>
  <c r="G5" i="41"/>
  <c r="G36" i="41" s="1"/>
  <c r="F5" i="41"/>
  <c r="E5" i="41"/>
  <c r="E36" i="41" s="1"/>
  <c r="D5" i="41"/>
  <c r="D36" i="41" s="1"/>
  <c r="N36" i="40"/>
  <c r="O36" i="40"/>
  <c r="N35" i="40"/>
  <c r="O35" i="40"/>
  <c r="N34" i="40"/>
  <c r="O34" i="40" s="1"/>
  <c r="N33" i="40"/>
  <c r="O33" i="40"/>
  <c r="N32" i="40"/>
  <c r="O32" i="40"/>
  <c r="M31" i="40"/>
  <c r="L31" i="40"/>
  <c r="K31" i="40"/>
  <c r="J31" i="40"/>
  <c r="I31" i="40"/>
  <c r="H31" i="40"/>
  <c r="N31" i="40" s="1"/>
  <c r="O31" i="40" s="1"/>
  <c r="G31" i="40"/>
  <c r="F31" i="40"/>
  <c r="E31" i="40"/>
  <c r="D31" i="40"/>
  <c r="N30" i="40"/>
  <c r="O30" i="40"/>
  <c r="M29" i="40"/>
  <c r="L29" i="40"/>
  <c r="K29" i="40"/>
  <c r="J29" i="40"/>
  <c r="I29" i="40"/>
  <c r="H29" i="40"/>
  <c r="N29" i="40" s="1"/>
  <c r="O29" i="40" s="1"/>
  <c r="G29" i="40"/>
  <c r="F29" i="40"/>
  <c r="E29" i="40"/>
  <c r="D29" i="40"/>
  <c r="N28" i="40"/>
  <c r="O28" i="40"/>
  <c r="M27" i="40"/>
  <c r="L27" i="40"/>
  <c r="K27" i="40"/>
  <c r="J27" i="40"/>
  <c r="I27" i="40"/>
  <c r="H27" i="40"/>
  <c r="N27" i="40" s="1"/>
  <c r="O27" i="40" s="1"/>
  <c r="G27" i="40"/>
  <c r="F27" i="40"/>
  <c r="E27" i="40"/>
  <c r="D27" i="40"/>
  <c r="N26" i="40"/>
  <c r="O26" i="40"/>
  <c r="N25" i="40"/>
  <c r="O25" i="40"/>
  <c r="N24" i="40"/>
  <c r="O24" i="40"/>
  <c r="N23" i="40"/>
  <c r="O23" i="40"/>
  <c r="N22" i="40"/>
  <c r="O22" i="40" s="1"/>
  <c r="N21" i="40"/>
  <c r="O21" i="40"/>
  <c r="N20" i="40"/>
  <c r="O20" i="40"/>
  <c r="M19" i="40"/>
  <c r="L19" i="40"/>
  <c r="K19" i="40"/>
  <c r="J19" i="40"/>
  <c r="I19" i="40"/>
  <c r="H19" i="40"/>
  <c r="G19" i="40"/>
  <c r="F19" i="40"/>
  <c r="E19" i="40"/>
  <c r="D19" i="40"/>
  <c r="N18" i="40"/>
  <c r="O18" i="40"/>
  <c r="N17" i="40"/>
  <c r="O17" i="40"/>
  <c r="N16" i="40"/>
  <c r="O16" i="40"/>
  <c r="N15" i="40"/>
  <c r="O15" i="40"/>
  <c r="N14" i="40"/>
  <c r="O14" i="40" s="1"/>
  <c r="N13" i="40"/>
  <c r="O13" i="40"/>
  <c r="M12" i="40"/>
  <c r="L12" i="40"/>
  <c r="L37" i="40" s="1"/>
  <c r="K12" i="40"/>
  <c r="J12" i="40"/>
  <c r="I12" i="40"/>
  <c r="H12" i="40"/>
  <c r="G12" i="40"/>
  <c r="F12" i="40"/>
  <c r="F37" i="40" s="1"/>
  <c r="E12" i="40"/>
  <c r="D12" i="40"/>
  <c r="N11" i="40"/>
  <c r="O11" i="40"/>
  <c r="N10" i="40"/>
  <c r="O10" i="40"/>
  <c r="N9" i="40"/>
  <c r="O9" i="40"/>
  <c r="N8" i="40"/>
  <c r="O8" i="40"/>
  <c r="N7" i="40"/>
  <c r="O7" i="40"/>
  <c r="N6" i="40"/>
  <c r="O6" i="40" s="1"/>
  <c r="M5" i="40"/>
  <c r="M37" i="40" s="1"/>
  <c r="L5" i="40"/>
  <c r="K5" i="40"/>
  <c r="K37" i="40" s="1"/>
  <c r="J5" i="40"/>
  <c r="J37" i="40" s="1"/>
  <c r="I5" i="40"/>
  <c r="I37" i="40" s="1"/>
  <c r="H5" i="40"/>
  <c r="H37" i="40" s="1"/>
  <c r="G5" i="40"/>
  <c r="G37" i="40" s="1"/>
  <c r="F5" i="40"/>
  <c r="E5" i="40"/>
  <c r="E37" i="40" s="1"/>
  <c r="D5" i="40"/>
  <c r="D37" i="40" s="1"/>
  <c r="N38" i="39"/>
  <c r="O38" i="39" s="1"/>
  <c r="M37" i="39"/>
  <c r="L37" i="39"/>
  <c r="K37" i="39"/>
  <c r="J37" i="39"/>
  <c r="I37" i="39"/>
  <c r="H37" i="39"/>
  <c r="G37" i="39"/>
  <c r="F37" i="39"/>
  <c r="E37" i="39"/>
  <c r="D37" i="39"/>
  <c r="N37" i="39" s="1"/>
  <c r="O37" i="39" s="1"/>
  <c r="N36" i="39"/>
  <c r="O36" i="39" s="1"/>
  <c r="N35" i="39"/>
  <c r="O35" i="39"/>
  <c r="N34" i="39"/>
  <c r="O34" i="39"/>
  <c r="N33" i="39"/>
  <c r="O33" i="39"/>
  <c r="M32" i="39"/>
  <c r="L32" i="39"/>
  <c r="K32" i="39"/>
  <c r="J32" i="39"/>
  <c r="I32" i="39"/>
  <c r="H32" i="39"/>
  <c r="G32" i="39"/>
  <c r="F32" i="39"/>
  <c r="E32" i="39"/>
  <c r="D32" i="39"/>
  <c r="N32" i="39" s="1"/>
  <c r="O32" i="39" s="1"/>
  <c r="N31" i="39"/>
  <c r="O31" i="39"/>
  <c r="M30" i="39"/>
  <c r="L30" i="39"/>
  <c r="K30" i="39"/>
  <c r="J30" i="39"/>
  <c r="I30" i="39"/>
  <c r="H30" i="39"/>
  <c r="G30" i="39"/>
  <c r="F30" i="39"/>
  <c r="E30" i="39"/>
  <c r="D30" i="39"/>
  <c r="N30" i="39" s="1"/>
  <c r="O30" i="39" s="1"/>
  <c r="N29" i="39"/>
  <c r="O29" i="39"/>
  <c r="N28" i="39"/>
  <c r="O28" i="39"/>
  <c r="M27" i="39"/>
  <c r="L27" i="39"/>
  <c r="K27" i="39"/>
  <c r="J27" i="39"/>
  <c r="I27" i="39"/>
  <c r="H27" i="39"/>
  <c r="G27" i="39"/>
  <c r="F27" i="39"/>
  <c r="N27" i="39" s="1"/>
  <c r="O27" i="39" s="1"/>
  <c r="E27" i="39"/>
  <c r="D27" i="39"/>
  <c r="N26" i="39"/>
  <c r="O26" i="39"/>
  <c r="N25" i="39"/>
  <c r="O25" i="39"/>
  <c r="N24" i="39"/>
  <c r="O24" i="39" s="1"/>
  <c r="N23" i="39"/>
  <c r="O23" i="39"/>
  <c r="N22" i="39"/>
  <c r="O22" i="39"/>
  <c r="N21" i="39"/>
  <c r="O21" i="39"/>
  <c r="N20" i="39"/>
  <c r="O20" i="39"/>
  <c r="M19" i="39"/>
  <c r="L19" i="39"/>
  <c r="L39" i="39" s="1"/>
  <c r="K19" i="39"/>
  <c r="J19" i="39"/>
  <c r="I19" i="39"/>
  <c r="H19" i="39"/>
  <c r="G19" i="39"/>
  <c r="F19" i="39"/>
  <c r="N19" i="39" s="1"/>
  <c r="O19" i="39" s="1"/>
  <c r="E19" i="39"/>
  <c r="D19" i="39"/>
  <c r="N18" i="39"/>
  <c r="O18" i="39"/>
  <c r="N17" i="39"/>
  <c r="O17" i="39"/>
  <c r="N16" i="39"/>
  <c r="O16" i="39" s="1"/>
  <c r="N15" i="39"/>
  <c r="O15" i="39"/>
  <c r="N14" i="39"/>
  <c r="O14" i="39"/>
  <c r="N13" i="39"/>
  <c r="O13" i="39"/>
  <c r="M12" i="39"/>
  <c r="L12" i="39"/>
  <c r="K12" i="39"/>
  <c r="J12" i="39"/>
  <c r="J39" i="39" s="1"/>
  <c r="I12" i="39"/>
  <c r="H12" i="39"/>
  <c r="G12" i="39"/>
  <c r="F12" i="39"/>
  <c r="E12" i="39"/>
  <c r="D12" i="39"/>
  <c r="N12" i="39" s="1"/>
  <c r="O12" i="39" s="1"/>
  <c r="N11" i="39"/>
  <c r="O11" i="39"/>
  <c r="N10" i="39"/>
  <c r="O10" i="39"/>
  <c r="N9" i="39"/>
  <c r="O9" i="39"/>
  <c r="N8" i="39"/>
  <c r="O8" i="39" s="1"/>
  <c r="N7" i="39"/>
  <c r="O7" i="39"/>
  <c r="N6" i="39"/>
  <c r="O6" i="39"/>
  <c r="M5" i="39"/>
  <c r="L5" i="39"/>
  <c r="K5" i="39"/>
  <c r="J5" i="39"/>
  <c r="I5" i="39"/>
  <c r="H5" i="39"/>
  <c r="N5" i="39" s="1"/>
  <c r="O5" i="39" s="1"/>
  <c r="G5" i="39"/>
  <c r="F5" i="39"/>
  <c r="E5" i="39"/>
  <c r="D5" i="39"/>
  <c r="N40" i="38"/>
  <c r="O40" i="38" s="1"/>
  <c r="N39" i="38"/>
  <c r="O39" i="38" s="1"/>
  <c r="N38" i="38"/>
  <c r="O38" i="38" s="1"/>
  <c r="N37" i="38"/>
  <c r="O37" i="38" s="1"/>
  <c r="N36" i="38"/>
  <c r="O36" i="38"/>
  <c r="N35" i="38"/>
  <c r="O35" i="38" s="1"/>
  <c r="N34" i="38"/>
  <c r="O34" i="38" s="1"/>
  <c r="M33" i="38"/>
  <c r="L33" i="38"/>
  <c r="K33" i="38"/>
  <c r="J33" i="38"/>
  <c r="I33" i="38"/>
  <c r="N33" i="38" s="1"/>
  <c r="O33" i="38" s="1"/>
  <c r="H33" i="38"/>
  <c r="G33" i="38"/>
  <c r="F33" i="38"/>
  <c r="E33" i="38"/>
  <c r="D33" i="38"/>
  <c r="N32" i="38"/>
  <c r="O32" i="38" s="1"/>
  <c r="M31" i="38"/>
  <c r="L31" i="38"/>
  <c r="K31" i="38"/>
  <c r="J31" i="38"/>
  <c r="I31" i="38"/>
  <c r="N31" i="38" s="1"/>
  <c r="O31" i="38" s="1"/>
  <c r="H31" i="38"/>
  <c r="G31" i="38"/>
  <c r="F31" i="38"/>
  <c r="E31" i="38"/>
  <c r="D31" i="38"/>
  <c r="N30" i="38"/>
  <c r="O30" i="38" s="1"/>
  <c r="N29" i="38"/>
  <c r="O29" i="38" s="1"/>
  <c r="N28" i="38"/>
  <c r="O28" i="38" s="1"/>
  <c r="M27" i="38"/>
  <c r="L27" i="38"/>
  <c r="K27" i="38"/>
  <c r="J27" i="38"/>
  <c r="I27" i="38"/>
  <c r="H27" i="38"/>
  <c r="G27" i="38"/>
  <c r="G41" i="38" s="1"/>
  <c r="F27" i="38"/>
  <c r="E27" i="38"/>
  <c r="D27" i="38"/>
  <c r="N26" i="38"/>
  <c r="O26" i="38" s="1"/>
  <c r="N25" i="38"/>
  <c r="O25" i="38" s="1"/>
  <c r="N24" i="38"/>
  <c r="O24" i="38"/>
  <c r="N23" i="38"/>
  <c r="O23" i="38" s="1"/>
  <c r="N22" i="38"/>
  <c r="O22" i="38" s="1"/>
  <c r="N21" i="38"/>
  <c r="O21" i="38" s="1"/>
  <c r="N20" i="38"/>
  <c r="O20" i="38" s="1"/>
  <c r="N19" i="38"/>
  <c r="O19" i="38" s="1"/>
  <c r="N18" i="38"/>
  <c r="O18" i="38"/>
  <c r="M17" i="38"/>
  <c r="L17" i="38"/>
  <c r="K17" i="38"/>
  <c r="K41" i="38" s="1"/>
  <c r="J17" i="38"/>
  <c r="I17" i="38"/>
  <c r="H17" i="38"/>
  <c r="G17" i="38"/>
  <c r="F17" i="38"/>
  <c r="E17" i="38"/>
  <c r="N17" i="38" s="1"/>
  <c r="O17" i="38" s="1"/>
  <c r="D17" i="38"/>
  <c r="N16" i="38"/>
  <c r="O16" i="38"/>
  <c r="N15" i="38"/>
  <c r="O15" i="38" s="1"/>
  <c r="N14" i="38"/>
  <c r="O14" i="38" s="1"/>
  <c r="N13" i="38"/>
  <c r="O13" i="38" s="1"/>
  <c r="M12" i="38"/>
  <c r="L12" i="38"/>
  <c r="L41" i="38"/>
  <c r="K12" i="38"/>
  <c r="J12" i="38"/>
  <c r="I12" i="38"/>
  <c r="H12" i="38"/>
  <c r="N12" i="38" s="1"/>
  <c r="O12" i="38" s="1"/>
  <c r="G12" i="38"/>
  <c r="F12" i="38"/>
  <c r="E12" i="38"/>
  <c r="D12" i="38"/>
  <c r="N11" i="38"/>
  <c r="O11" i="38"/>
  <c r="N10" i="38"/>
  <c r="O10" i="38" s="1"/>
  <c r="N9" i="38"/>
  <c r="O9" i="38"/>
  <c r="N8" i="38"/>
  <c r="O8" i="38"/>
  <c r="N7" i="38"/>
  <c r="O7" i="38"/>
  <c r="N6" i="38"/>
  <c r="O6" i="38" s="1"/>
  <c r="M5" i="38"/>
  <c r="M41" i="38"/>
  <c r="L5" i="38"/>
  <c r="K5" i="38"/>
  <c r="J5" i="38"/>
  <c r="J41" i="38" s="1"/>
  <c r="I5" i="38"/>
  <c r="N5" i="38" s="1"/>
  <c r="O5" i="38" s="1"/>
  <c r="H5" i="38"/>
  <c r="H41" i="38" s="1"/>
  <c r="G5" i="38"/>
  <c r="F5" i="38"/>
  <c r="F41" i="38"/>
  <c r="E5" i="38"/>
  <c r="E41" i="38" s="1"/>
  <c r="D5" i="38"/>
  <c r="D41" i="38"/>
  <c r="N37" i="37"/>
  <c r="O37" i="37"/>
  <c r="N36" i="37"/>
  <c r="O36" i="37" s="1"/>
  <c r="N35" i="37"/>
  <c r="O35" i="37" s="1"/>
  <c r="N34" i="37"/>
  <c r="O34" i="37"/>
  <c r="N33" i="37"/>
  <c r="O33" i="37" s="1"/>
  <c r="N32" i="37"/>
  <c r="O32" i="37"/>
  <c r="M31" i="37"/>
  <c r="L31" i="37"/>
  <c r="K31" i="37"/>
  <c r="J31" i="37"/>
  <c r="I31" i="37"/>
  <c r="H31" i="37"/>
  <c r="G31" i="37"/>
  <c r="F31" i="37"/>
  <c r="N31" i="37" s="1"/>
  <c r="O31" i="37" s="1"/>
  <c r="E31" i="37"/>
  <c r="D31" i="37"/>
  <c r="N30" i="37"/>
  <c r="O30" i="37"/>
  <c r="M29" i="37"/>
  <c r="L29" i="37"/>
  <c r="K29" i="37"/>
  <c r="J29" i="37"/>
  <c r="I29" i="37"/>
  <c r="H29" i="37"/>
  <c r="G29" i="37"/>
  <c r="F29" i="37"/>
  <c r="N29" i="37" s="1"/>
  <c r="O29" i="37" s="1"/>
  <c r="E29" i="37"/>
  <c r="D29" i="37"/>
  <c r="N28" i="37"/>
  <c r="O28" i="37"/>
  <c r="N27" i="37"/>
  <c r="O27" i="37" s="1"/>
  <c r="M26" i="37"/>
  <c r="L26" i="37"/>
  <c r="K26" i="37"/>
  <c r="J26" i="37"/>
  <c r="I26" i="37"/>
  <c r="H26" i="37"/>
  <c r="G26" i="37"/>
  <c r="F26" i="37"/>
  <c r="E26" i="37"/>
  <c r="N26" i="37" s="1"/>
  <c r="O26" i="37" s="1"/>
  <c r="D26" i="37"/>
  <c r="N25" i="37"/>
  <c r="O25" i="37" s="1"/>
  <c r="N24" i="37"/>
  <c r="O24" i="37" s="1"/>
  <c r="N23" i="37"/>
  <c r="O23" i="37" s="1"/>
  <c r="N22" i="37"/>
  <c r="O22" i="37"/>
  <c r="N21" i="37"/>
  <c r="O21" i="37" s="1"/>
  <c r="N20" i="37"/>
  <c r="O20" i="37" s="1"/>
  <c r="M19" i="37"/>
  <c r="L19" i="37"/>
  <c r="K19" i="37"/>
  <c r="J19" i="37"/>
  <c r="I19" i="37"/>
  <c r="H19" i="37"/>
  <c r="G19" i="37"/>
  <c r="F19" i="37"/>
  <c r="E19" i="37"/>
  <c r="D19" i="37"/>
  <c r="N18" i="37"/>
  <c r="O18" i="37" s="1"/>
  <c r="N17" i="37"/>
  <c r="O17" i="37" s="1"/>
  <c r="N16" i="37"/>
  <c r="O16" i="37" s="1"/>
  <c r="N15" i="37"/>
  <c r="O15" i="37"/>
  <c r="N14" i="37"/>
  <c r="O14" i="37" s="1"/>
  <c r="N13" i="37"/>
  <c r="O13" i="37" s="1"/>
  <c r="M12" i="37"/>
  <c r="L12" i="37"/>
  <c r="K12" i="37"/>
  <c r="J12" i="37"/>
  <c r="I12" i="37"/>
  <c r="H12" i="37"/>
  <c r="G12" i="37"/>
  <c r="F12" i="37"/>
  <c r="F38" i="37" s="1"/>
  <c r="E12" i="37"/>
  <c r="E38" i="37"/>
  <c r="D12" i="37"/>
  <c r="N11" i="37"/>
  <c r="O11" i="37" s="1"/>
  <c r="N10" i="37"/>
  <c r="O10" i="37" s="1"/>
  <c r="N9" i="37"/>
  <c r="O9" i="37" s="1"/>
  <c r="N8" i="37"/>
  <c r="O8" i="37"/>
  <c r="N7" i="37"/>
  <c r="O7" i="37" s="1"/>
  <c r="N6" i="37"/>
  <c r="O6" i="37" s="1"/>
  <c r="M5" i="37"/>
  <c r="M38" i="37" s="1"/>
  <c r="L5" i="37"/>
  <c r="L38" i="37" s="1"/>
  <c r="K5" i="37"/>
  <c r="K38" i="37" s="1"/>
  <c r="J5" i="37"/>
  <c r="N5" i="37" s="1"/>
  <c r="O5" i="37" s="1"/>
  <c r="I5" i="37"/>
  <c r="I38" i="37" s="1"/>
  <c r="H5" i="37"/>
  <c r="H38" i="37"/>
  <c r="G5" i="37"/>
  <c r="G38" i="37"/>
  <c r="F5" i="37"/>
  <c r="E5" i="37"/>
  <c r="D5" i="37"/>
  <c r="D38" i="37" s="1"/>
  <c r="N44" i="36"/>
  <c r="O44" i="36"/>
  <c r="N43" i="36"/>
  <c r="O43" i="36" s="1"/>
  <c r="M42" i="36"/>
  <c r="L42" i="36"/>
  <c r="K42" i="36"/>
  <c r="J42" i="36"/>
  <c r="N42" i="36" s="1"/>
  <c r="O42" i="36" s="1"/>
  <c r="I42" i="36"/>
  <c r="H42" i="36"/>
  <c r="G42" i="36"/>
  <c r="F42" i="36"/>
  <c r="E42" i="36"/>
  <c r="D42" i="36"/>
  <c r="N41" i="36"/>
  <c r="O41" i="36"/>
  <c r="N40" i="36"/>
  <c r="O40" i="36"/>
  <c r="N39" i="36"/>
  <c r="O39" i="36"/>
  <c r="N38" i="36"/>
  <c r="O38" i="36" s="1"/>
  <c r="N37" i="36"/>
  <c r="O37" i="36"/>
  <c r="M36" i="36"/>
  <c r="L36" i="36"/>
  <c r="K36" i="36"/>
  <c r="J36" i="36"/>
  <c r="I36" i="36"/>
  <c r="H36" i="36"/>
  <c r="N36" i="36" s="1"/>
  <c r="O36" i="36" s="1"/>
  <c r="G36" i="36"/>
  <c r="F36" i="36"/>
  <c r="E36" i="36"/>
  <c r="D36" i="36"/>
  <c r="N35" i="36"/>
  <c r="O35" i="36" s="1"/>
  <c r="N34" i="36"/>
  <c r="O34" i="36"/>
  <c r="M33" i="36"/>
  <c r="L33" i="36"/>
  <c r="L45" i="36" s="1"/>
  <c r="K33" i="36"/>
  <c r="J33" i="36"/>
  <c r="I33" i="36"/>
  <c r="H33" i="36"/>
  <c r="G33" i="36"/>
  <c r="F33" i="36"/>
  <c r="F45" i="36" s="1"/>
  <c r="E33" i="36"/>
  <c r="D33" i="36"/>
  <c r="N32" i="36"/>
  <c r="O32" i="36"/>
  <c r="N31" i="36"/>
  <c r="O31" i="36" s="1"/>
  <c r="N30" i="36"/>
  <c r="O30" i="36" s="1"/>
  <c r="N29" i="36"/>
  <c r="O29" i="36"/>
  <c r="N28" i="36"/>
  <c r="O28" i="36" s="1"/>
  <c r="N27" i="36"/>
  <c r="O27" i="36"/>
  <c r="N26" i="36"/>
  <c r="O26" i="36"/>
  <c r="M25" i="36"/>
  <c r="L25" i="36"/>
  <c r="K25" i="36"/>
  <c r="J25" i="36"/>
  <c r="I25" i="36"/>
  <c r="H25" i="36"/>
  <c r="G25" i="36"/>
  <c r="F25" i="36"/>
  <c r="E25" i="36"/>
  <c r="D25" i="36"/>
  <c r="N25" i="36" s="1"/>
  <c r="O25" i="36" s="1"/>
  <c r="N24" i="36"/>
  <c r="O24" i="36"/>
  <c r="N23" i="36"/>
  <c r="O23" i="36" s="1"/>
  <c r="N22" i="36"/>
  <c r="O22" i="36" s="1"/>
  <c r="N21" i="36"/>
  <c r="O21" i="36"/>
  <c r="N20" i="36"/>
  <c r="O20" i="36" s="1"/>
  <c r="N19" i="36"/>
  <c r="O19" i="36"/>
  <c r="N18" i="36"/>
  <c r="O18" i="36"/>
  <c r="M17" i="36"/>
  <c r="L17" i="36"/>
  <c r="K17" i="36"/>
  <c r="J17" i="36"/>
  <c r="I17" i="36"/>
  <c r="I45" i="36" s="1"/>
  <c r="H17" i="36"/>
  <c r="G17" i="36"/>
  <c r="F17" i="36"/>
  <c r="E17" i="36"/>
  <c r="N17" i="36" s="1"/>
  <c r="O17" i="36" s="1"/>
  <c r="D17" i="36"/>
  <c r="N16" i="36"/>
  <c r="O16" i="36"/>
  <c r="N15" i="36"/>
  <c r="O15" i="36"/>
  <c r="N14" i="36"/>
  <c r="O14" i="36" s="1"/>
  <c r="N13" i="36"/>
  <c r="O13" i="36"/>
  <c r="M12" i="36"/>
  <c r="M45" i="36" s="1"/>
  <c r="L12" i="36"/>
  <c r="K12" i="36"/>
  <c r="J12" i="36"/>
  <c r="I12" i="36"/>
  <c r="H12" i="36"/>
  <c r="G12" i="36"/>
  <c r="F12" i="36"/>
  <c r="E12" i="36"/>
  <c r="E45" i="36" s="1"/>
  <c r="D12" i="36"/>
  <c r="N11" i="36"/>
  <c r="O11" i="36"/>
  <c r="N10" i="36"/>
  <c r="O10" i="36"/>
  <c r="N9" i="36"/>
  <c r="O9" i="36" s="1"/>
  <c r="N8" i="36"/>
  <c r="O8" i="36" s="1"/>
  <c r="N7" i="36"/>
  <c r="O7" i="36"/>
  <c r="N6" i="36"/>
  <c r="O6" i="36" s="1"/>
  <c r="M5" i="36"/>
  <c r="L5" i="36"/>
  <c r="K5" i="36"/>
  <c r="J5" i="36"/>
  <c r="J45" i="36" s="1"/>
  <c r="I5" i="36"/>
  <c r="H5" i="36"/>
  <c r="G5" i="36"/>
  <c r="F5" i="36"/>
  <c r="E5" i="36"/>
  <c r="D5" i="36"/>
  <c r="N5" i="36" s="1"/>
  <c r="O5" i="36" s="1"/>
  <c r="N42" i="35"/>
  <c r="O42" i="35" s="1"/>
  <c r="M41" i="35"/>
  <c r="L41" i="35"/>
  <c r="K41" i="35"/>
  <c r="J41" i="35"/>
  <c r="I41" i="35"/>
  <c r="H41" i="35"/>
  <c r="G41" i="35"/>
  <c r="F41" i="35"/>
  <c r="E41" i="35"/>
  <c r="D41" i="35"/>
  <c r="N41" i="35" s="1"/>
  <c r="O41" i="35" s="1"/>
  <c r="N40" i="35"/>
  <c r="O40" i="35" s="1"/>
  <c r="N39" i="35"/>
  <c r="O39" i="35"/>
  <c r="N38" i="35"/>
  <c r="O38" i="35"/>
  <c r="N37" i="35"/>
  <c r="O37" i="35" s="1"/>
  <c r="N36" i="35"/>
  <c r="O36" i="35" s="1"/>
  <c r="M35" i="35"/>
  <c r="L35" i="35"/>
  <c r="K35" i="35"/>
  <c r="J35" i="35"/>
  <c r="I35" i="35"/>
  <c r="H35" i="35"/>
  <c r="G35" i="35"/>
  <c r="F35" i="35"/>
  <c r="N35" i="35" s="1"/>
  <c r="O35" i="35" s="1"/>
  <c r="E35" i="35"/>
  <c r="D35" i="35"/>
  <c r="N34" i="35"/>
  <c r="O34" i="35"/>
  <c r="M33" i="35"/>
  <c r="L33" i="35"/>
  <c r="K33" i="35"/>
  <c r="J33" i="35"/>
  <c r="I33" i="35"/>
  <c r="H33" i="35"/>
  <c r="N33" i="35" s="1"/>
  <c r="O33" i="35" s="1"/>
  <c r="G33" i="35"/>
  <c r="F33" i="35"/>
  <c r="E33" i="35"/>
  <c r="D33" i="35"/>
  <c r="N32" i="35"/>
  <c r="O32" i="35" s="1"/>
  <c r="N31" i="35"/>
  <c r="O31" i="35"/>
  <c r="N30" i="35"/>
  <c r="O30" i="35"/>
  <c r="N29" i="35"/>
  <c r="O29" i="35" s="1"/>
  <c r="N28" i="35"/>
  <c r="O28" i="35" s="1"/>
  <c r="M27" i="35"/>
  <c r="L27" i="35"/>
  <c r="K27" i="35"/>
  <c r="J27" i="35"/>
  <c r="I27" i="35"/>
  <c r="H27" i="35"/>
  <c r="G27" i="35"/>
  <c r="G43" i="35" s="1"/>
  <c r="F27" i="35"/>
  <c r="E27" i="35"/>
  <c r="D27" i="35"/>
  <c r="N27" i="35" s="1"/>
  <c r="O27" i="35" s="1"/>
  <c r="N26" i="35"/>
  <c r="O26" i="35"/>
  <c r="N25" i="35"/>
  <c r="O25" i="35" s="1"/>
  <c r="N24" i="35"/>
  <c r="O24" i="35"/>
  <c r="N23" i="35"/>
  <c r="O23" i="35"/>
  <c r="N22" i="35"/>
  <c r="O22" i="35" s="1"/>
  <c r="N21" i="35"/>
  <c r="O21" i="35" s="1"/>
  <c r="N20" i="35"/>
  <c r="O20" i="35"/>
  <c r="N19" i="35"/>
  <c r="O19" i="35" s="1"/>
  <c r="M18" i="35"/>
  <c r="L18" i="35"/>
  <c r="K18" i="35"/>
  <c r="J18" i="35"/>
  <c r="N18" i="35" s="1"/>
  <c r="O18" i="35" s="1"/>
  <c r="I18" i="35"/>
  <c r="H18" i="35"/>
  <c r="G18" i="35"/>
  <c r="F18" i="35"/>
  <c r="E18" i="35"/>
  <c r="D18" i="35"/>
  <c r="N17" i="35"/>
  <c r="O17" i="35" s="1"/>
  <c r="N16" i="35"/>
  <c r="O16" i="35" s="1"/>
  <c r="N15" i="35"/>
  <c r="O15" i="35"/>
  <c r="N14" i="35"/>
  <c r="O14" i="35"/>
  <c r="N13" i="35"/>
  <c r="O13" i="35" s="1"/>
  <c r="M12" i="35"/>
  <c r="L12" i="35"/>
  <c r="K12" i="35"/>
  <c r="J12" i="35"/>
  <c r="I12" i="35"/>
  <c r="I43" i="35" s="1"/>
  <c r="H12" i="35"/>
  <c r="G12" i="35"/>
  <c r="F12" i="35"/>
  <c r="E12" i="35"/>
  <c r="D12" i="35"/>
  <c r="N11" i="35"/>
  <c r="O11" i="35"/>
  <c r="N10" i="35"/>
  <c r="O10" i="35"/>
  <c r="N9" i="35"/>
  <c r="O9" i="35" s="1"/>
  <c r="N8" i="35"/>
  <c r="O8" i="35" s="1"/>
  <c r="N7" i="35"/>
  <c r="O7" i="35"/>
  <c r="N6" i="35"/>
  <c r="O6" i="35" s="1"/>
  <c r="M5" i="35"/>
  <c r="M43" i="35"/>
  <c r="L5" i="35"/>
  <c r="L43" i="35" s="1"/>
  <c r="K5" i="35"/>
  <c r="K43" i="35" s="1"/>
  <c r="J5" i="35"/>
  <c r="J43" i="35" s="1"/>
  <c r="I5" i="35"/>
  <c r="H5" i="35"/>
  <c r="H43" i="35" s="1"/>
  <c r="G5" i="35"/>
  <c r="F5" i="35"/>
  <c r="N5" i="35" s="1"/>
  <c r="O5" i="35" s="1"/>
  <c r="E5" i="35"/>
  <c r="D5" i="35"/>
  <c r="N35" i="34"/>
  <c r="O35" i="34"/>
  <c r="N34" i="34"/>
  <c r="O34" i="34"/>
  <c r="N33" i="34"/>
  <c r="O33" i="34" s="1"/>
  <c r="N32" i="34"/>
  <c r="O32" i="34" s="1"/>
  <c r="M31" i="34"/>
  <c r="L31" i="34"/>
  <c r="K31" i="34"/>
  <c r="J31" i="34"/>
  <c r="I31" i="34"/>
  <c r="H31" i="34"/>
  <c r="H36" i="34" s="1"/>
  <c r="G31" i="34"/>
  <c r="F31" i="34"/>
  <c r="N31" i="34" s="1"/>
  <c r="O31" i="34" s="1"/>
  <c r="E31" i="34"/>
  <c r="D31" i="34"/>
  <c r="N30" i="34"/>
  <c r="O30" i="34"/>
  <c r="M29" i="34"/>
  <c r="L29" i="34"/>
  <c r="K29" i="34"/>
  <c r="J29" i="34"/>
  <c r="I29" i="34"/>
  <c r="I36" i="34" s="1"/>
  <c r="H29" i="34"/>
  <c r="G29" i="34"/>
  <c r="F29" i="34"/>
  <c r="E29" i="34"/>
  <c r="D29" i="34"/>
  <c r="N28" i="34"/>
  <c r="O28" i="34"/>
  <c r="N27" i="34"/>
  <c r="O27" i="34" s="1"/>
  <c r="N26" i="34"/>
  <c r="O26" i="34" s="1"/>
  <c r="M25" i="34"/>
  <c r="L25" i="34"/>
  <c r="K25" i="34"/>
  <c r="J25" i="34"/>
  <c r="I25" i="34"/>
  <c r="H25" i="34"/>
  <c r="G25" i="34"/>
  <c r="F25" i="34"/>
  <c r="E25" i="34"/>
  <c r="D25" i="34"/>
  <c r="N25" i="34" s="1"/>
  <c r="O25" i="34" s="1"/>
  <c r="N24" i="34"/>
  <c r="O24" i="34"/>
  <c r="N23" i="34"/>
  <c r="O23" i="34" s="1"/>
  <c r="N22" i="34"/>
  <c r="O22" i="34"/>
  <c r="N21" i="34"/>
  <c r="O21" i="34" s="1"/>
  <c r="N20" i="34"/>
  <c r="O20" i="34"/>
  <c r="N19" i="34"/>
  <c r="O19" i="34"/>
  <c r="N18" i="34"/>
  <c r="O18" i="34"/>
  <c r="M17" i="34"/>
  <c r="L17" i="34"/>
  <c r="K17" i="34"/>
  <c r="J17" i="34"/>
  <c r="I17" i="34"/>
  <c r="H17" i="34"/>
  <c r="G17" i="34"/>
  <c r="F17" i="34"/>
  <c r="E17" i="34"/>
  <c r="D17" i="34"/>
  <c r="N17" i="34" s="1"/>
  <c r="O17" i="34" s="1"/>
  <c r="N16" i="34"/>
  <c r="O16" i="34"/>
  <c r="N15" i="34"/>
  <c r="O15" i="34" s="1"/>
  <c r="N14" i="34"/>
  <c r="O14" i="34"/>
  <c r="N13" i="34"/>
  <c r="O13" i="34" s="1"/>
  <c r="M12" i="34"/>
  <c r="L12" i="34"/>
  <c r="K12" i="34"/>
  <c r="J12" i="34"/>
  <c r="I12" i="34"/>
  <c r="H12" i="34"/>
  <c r="G12" i="34"/>
  <c r="F12" i="34"/>
  <c r="E12" i="34"/>
  <c r="D12" i="34"/>
  <c r="N12" i="34" s="1"/>
  <c r="O12" i="34" s="1"/>
  <c r="N11" i="34"/>
  <c r="O11" i="34"/>
  <c r="N10" i="34"/>
  <c r="O10" i="34"/>
  <c r="N9" i="34"/>
  <c r="O9" i="34"/>
  <c r="N8" i="34"/>
  <c r="O8" i="34" s="1"/>
  <c r="N7" i="34"/>
  <c r="O7" i="34"/>
  <c r="N6" i="34"/>
  <c r="O6" i="34" s="1"/>
  <c r="M5" i="34"/>
  <c r="L5" i="34"/>
  <c r="L36" i="34" s="1"/>
  <c r="K5" i="34"/>
  <c r="K36" i="34"/>
  <c r="J5" i="34"/>
  <c r="J36" i="34" s="1"/>
  <c r="I5" i="34"/>
  <c r="H5" i="34"/>
  <c r="G5" i="34"/>
  <c r="G36" i="34"/>
  <c r="F5" i="34"/>
  <c r="F36" i="34" s="1"/>
  <c r="E5" i="34"/>
  <c r="D5" i="34"/>
  <c r="N40" i="33"/>
  <c r="O40" i="33" s="1"/>
  <c r="N29" i="33"/>
  <c r="O29" i="33" s="1"/>
  <c r="N30" i="33"/>
  <c r="O30" i="33"/>
  <c r="N21" i="33"/>
  <c r="O21" i="33"/>
  <c r="N22" i="33"/>
  <c r="O22" i="33" s="1"/>
  <c r="N23" i="33"/>
  <c r="O23" i="33"/>
  <c r="N24" i="33"/>
  <c r="O24" i="33" s="1"/>
  <c r="N25" i="33"/>
  <c r="O25" i="33" s="1"/>
  <c r="N26" i="33"/>
  <c r="O26" i="33"/>
  <c r="N27" i="33"/>
  <c r="O27" i="33"/>
  <c r="E28" i="33"/>
  <c r="N28" i="33" s="1"/>
  <c r="O28" i="33" s="1"/>
  <c r="F28" i="33"/>
  <c r="G28" i="33"/>
  <c r="H28" i="33"/>
  <c r="I28" i="33"/>
  <c r="J28" i="33"/>
  <c r="K28" i="33"/>
  <c r="K41" i="33" s="1"/>
  <c r="L28" i="33"/>
  <c r="M28" i="33"/>
  <c r="D28" i="33"/>
  <c r="E19" i="33"/>
  <c r="F19" i="33"/>
  <c r="F41" i="33" s="1"/>
  <c r="G19" i="33"/>
  <c r="H19" i="33"/>
  <c r="I19" i="33"/>
  <c r="J19" i="33"/>
  <c r="K19" i="33"/>
  <c r="L19" i="33"/>
  <c r="M19" i="33"/>
  <c r="D19" i="33"/>
  <c r="E12" i="33"/>
  <c r="F12" i="33"/>
  <c r="N12" i="33"/>
  <c r="O12" i="33" s="1"/>
  <c r="G12" i="33"/>
  <c r="H12" i="33"/>
  <c r="I12" i="33"/>
  <c r="I41" i="33" s="1"/>
  <c r="J12" i="33"/>
  <c r="J41" i="33"/>
  <c r="K12" i="33"/>
  <c r="L12" i="33"/>
  <c r="M12" i="33"/>
  <c r="D12" i="33"/>
  <c r="E5" i="33"/>
  <c r="N5" i="33" s="1"/>
  <c r="O5" i="33" s="1"/>
  <c r="F5" i="33"/>
  <c r="G5" i="33"/>
  <c r="H5" i="33"/>
  <c r="H41" i="33" s="1"/>
  <c r="I5" i="33"/>
  <c r="J5" i="33"/>
  <c r="K5" i="33"/>
  <c r="L5" i="33"/>
  <c r="L41" i="33" s="1"/>
  <c r="M5" i="33"/>
  <c r="M41" i="33" s="1"/>
  <c r="D5" i="33"/>
  <c r="D41" i="33" s="1"/>
  <c r="E39" i="33"/>
  <c r="F39" i="33"/>
  <c r="N39" i="33" s="1"/>
  <c r="O39" i="33" s="1"/>
  <c r="G39" i="33"/>
  <c r="H39" i="33"/>
  <c r="I39" i="33"/>
  <c r="J39" i="33"/>
  <c r="K39" i="33"/>
  <c r="L39" i="33"/>
  <c r="M39" i="33"/>
  <c r="D39" i="33"/>
  <c r="N36" i="33"/>
  <c r="O36" i="33" s="1"/>
  <c r="N37" i="33"/>
  <c r="N38" i="33"/>
  <c r="O38" i="33" s="1"/>
  <c r="N35" i="33"/>
  <c r="O35" i="33"/>
  <c r="E34" i="33"/>
  <c r="F34" i="33"/>
  <c r="G34" i="33"/>
  <c r="H34" i="33"/>
  <c r="I34" i="33"/>
  <c r="J34" i="33"/>
  <c r="K34" i="33"/>
  <c r="L34" i="33"/>
  <c r="M34" i="33"/>
  <c r="D34" i="33"/>
  <c r="N34" i="33" s="1"/>
  <c r="O34" i="33" s="1"/>
  <c r="E32" i="33"/>
  <c r="N32" i="33" s="1"/>
  <c r="O32" i="33" s="1"/>
  <c r="F32" i="33"/>
  <c r="G32" i="33"/>
  <c r="G41" i="33" s="1"/>
  <c r="H32" i="33"/>
  <c r="I32" i="33"/>
  <c r="J32" i="33"/>
  <c r="K32" i="33"/>
  <c r="L32" i="33"/>
  <c r="M32" i="33"/>
  <c r="D32" i="33"/>
  <c r="N33" i="33"/>
  <c r="O33" i="33"/>
  <c r="N31" i="33"/>
  <c r="O31" i="33" s="1"/>
  <c r="O37" i="33"/>
  <c r="N14" i="33"/>
  <c r="O14" i="33"/>
  <c r="N15" i="33"/>
  <c r="O15" i="33" s="1"/>
  <c r="N16" i="33"/>
  <c r="O16" i="33"/>
  <c r="N17" i="33"/>
  <c r="O17" i="33" s="1"/>
  <c r="N18" i="33"/>
  <c r="O18" i="33" s="1"/>
  <c r="N7" i="33"/>
  <c r="O7" i="33"/>
  <c r="N8" i="33"/>
  <c r="O8" i="33"/>
  <c r="N9" i="33"/>
  <c r="O9" i="33" s="1"/>
  <c r="N10" i="33"/>
  <c r="O10" i="33"/>
  <c r="N11" i="33"/>
  <c r="O11" i="33" s="1"/>
  <c r="N6" i="33"/>
  <c r="O6" i="33" s="1"/>
  <c r="N20" i="33"/>
  <c r="O20" i="33"/>
  <c r="N13" i="33"/>
  <c r="O13" i="33"/>
  <c r="G45" i="36"/>
  <c r="H45" i="36"/>
  <c r="N19" i="37"/>
  <c r="O19" i="37" s="1"/>
  <c r="E43" i="35"/>
  <c r="E36" i="34"/>
  <c r="M36" i="34"/>
  <c r="K45" i="36"/>
  <c r="N27" i="38"/>
  <c r="O27" i="38" s="1"/>
  <c r="I39" i="39"/>
  <c r="K39" i="39"/>
  <c r="E39" i="39"/>
  <c r="M39" i="39"/>
  <c r="F39" i="39"/>
  <c r="G39" i="39"/>
  <c r="N5" i="40"/>
  <c r="O5" i="40" s="1"/>
  <c r="N19" i="40"/>
  <c r="O19" i="40" s="1"/>
  <c r="N12" i="37"/>
  <c r="O12" i="37" s="1"/>
  <c r="N5" i="34"/>
  <c r="O5" i="34" s="1"/>
  <c r="E40" i="43"/>
  <c r="I40" i="43"/>
  <c r="G40" i="43"/>
  <c r="J40" i="43"/>
  <c r="K40" i="43"/>
  <c r="M40" i="43"/>
  <c r="N31" i="43"/>
  <c r="O31" i="43" s="1"/>
  <c r="N29" i="43"/>
  <c r="O29" i="43" s="1"/>
  <c r="E40" i="44"/>
  <c r="G40" i="44"/>
  <c r="I40" i="44"/>
  <c r="K40" i="44"/>
  <c r="L40" i="44"/>
  <c r="M40" i="44"/>
  <c r="N5" i="44"/>
  <c r="O5" i="44" s="1"/>
  <c r="N31" i="44"/>
  <c r="O31" i="44" s="1"/>
  <c r="G38" i="45"/>
  <c r="K38" i="45"/>
  <c r="M38" i="45"/>
  <c r="N36" i="45"/>
  <c r="O36" i="45"/>
  <c r="F38" i="45"/>
  <c r="I38" i="45"/>
  <c r="E38" i="45"/>
  <c r="N33" i="45"/>
  <c r="O33" i="45" s="1"/>
  <c r="D38" i="45"/>
  <c r="N38" i="45" s="1"/>
  <c r="O38" i="45" s="1"/>
  <c r="O25" i="46"/>
  <c r="P25" i="46" s="1"/>
  <c r="F38" i="46"/>
  <c r="D38" i="46"/>
  <c r="O12" i="46"/>
  <c r="P12" i="46" s="1"/>
  <c r="H38" i="46"/>
  <c r="J38" i="46"/>
  <c r="L38" i="46"/>
  <c r="M38" i="46"/>
  <c r="I38" i="46"/>
  <c r="E38" i="46"/>
  <c r="O38" i="46" s="1"/>
  <c r="P38" i="46" s="1"/>
  <c r="O35" i="47" l="1"/>
  <c r="P35" i="47" s="1"/>
  <c r="N37" i="40"/>
  <c r="O37" i="40" s="1"/>
  <c r="N36" i="41"/>
  <c r="O36" i="41" s="1"/>
  <c r="N41" i="33"/>
  <c r="O41" i="33" s="1"/>
  <c r="N41" i="38"/>
  <c r="O41" i="38" s="1"/>
  <c r="N38" i="42"/>
  <c r="O38" i="42" s="1"/>
  <c r="N29" i="34"/>
  <c r="O29" i="34" s="1"/>
  <c r="N12" i="35"/>
  <c r="O12" i="35" s="1"/>
  <c r="O5" i="46"/>
  <c r="P5" i="46" s="1"/>
  <c r="N12" i="42"/>
  <c r="O12" i="42" s="1"/>
  <c r="D39" i="39"/>
  <c r="E41" i="33"/>
  <c r="I41" i="38"/>
  <c r="F40" i="44"/>
  <c r="N40" i="44" s="1"/>
  <c r="O40" i="44" s="1"/>
  <c r="N5" i="43"/>
  <c r="O5" i="43" s="1"/>
  <c r="D43" i="35"/>
  <c r="H39" i="39"/>
  <c r="N5" i="41"/>
  <c r="O5" i="41" s="1"/>
  <c r="N19" i="33"/>
  <c r="O19" i="33" s="1"/>
  <c r="D45" i="36"/>
  <c r="N45" i="36" s="1"/>
  <c r="O45" i="36" s="1"/>
  <c r="D36" i="34"/>
  <c r="N36" i="34" s="1"/>
  <c r="O36" i="34" s="1"/>
  <c r="N33" i="36"/>
  <c r="O33" i="36" s="1"/>
  <c r="N27" i="45"/>
  <c r="O27" i="45" s="1"/>
  <c r="N29" i="44"/>
  <c r="O29" i="44" s="1"/>
  <c r="O32" i="46"/>
  <c r="P32" i="46" s="1"/>
  <c r="N12" i="40"/>
  <c r="O12" i="40" s="1"/>
  <c r="N12" i="36"/>
  <c r="O12" i="36" s="1"/>
  <c r="J38" i="37"/>
  <c r="N38" i="37" s="1"/>
  <c r="O38" i="37" s="1"/>
  <c r="F43" i="35"/>
  <c r="N5" i="42"/>
  <c r="O5" i="42" s="1"/>
  <c r="N19" i="41"/>
  <c r="O19" i="41" s="1"/>
  <c r="N19" i="43"/>
  <c r="O19" i="43" s="1"/>
  <c r="F40" i="43"/>
  <c r="N40" i="43" s="1"/>
  <c r="O40" i="43" s="1"/>
  <c r="N43" i="35" l="1"/>
  <c r="O43" i="35" s="1"/>
  <c r="N39" i="39"/>
  <c r="O39" i="39" s="1"/>
</calcChain>
</file>

<file path=xl/sharedStrings.xml><?xml version="1.0" encoding="utf-8"?>
<sst xmlns="http://schemas.openxmlformats.org/spreadsheetml/2006/main" count="827" uniqueCount="142">
  <si>
    <t>Building Permits</t>
  </si>
  <si>
    <t>Other Charges for Services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</si>
  <si>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</si>
  <si>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</si>
  <si>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</si>
  <si>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</si>
  <si>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</si>
  <si>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</si>
  <si>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</si>
  <si>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</si>
  <si>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</si>
  <si>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Local Option Taxes</t>
  </si>
  <si>
    <t>Utility Service Tax - Electricity</t>
  </si>
  <si>
    <t>Utility Service Tax - Propane</t>
  </si>
  <si>
    <t>Communications Services Taxes</t>
  </si>
  <si>
    <t>Local Business Tax</t>
  </si>
  <si>
    <t>Permits, Fees, and Special Assessments</t>
  </si>
  <si>
    <t>Franchise Fee - Electricity</t>
  </si>
  <si>
    <t>Franchise Fee - Solid Waste</t>
  </si>
  <si>
    <t>Impact Fees - Commercial - Transportation</t>
  </si>
  <si>
    <t>Special Assessments - Charges for Public Services</t>
  </si>
  <si>
    <t>Other Permits, Fees, and Special Assessments</t>
  </si>
  <si>
    <t>Federal Grant - General Government</t>
  </si>
  <si>
    <t>Intergovernmental Revenue</t>
  </si>
  <si>
    <t>State Grant - Public Safety</t>
  </si>
  <si>
    <t>State Shared Revenues - General Gov't - Revenue Sharing Proceeds</t>
  </si>
  <si>
    <t>State Shared Revenues - General Gov't - Mobile Home License Tax</t>
  </si>
  <si>
    <t>State Shared Revenues - General Gov't - Alcoholic Beverage License Tax</t>
  </si>
  <si>
    <t>State Shared Revenues - General Gov't - Local Gov't Half-Cent Sales Tax</t>
  </si>
  <si>
    <t>Shared Revenue from Other Local Units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</si>
  <si>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</si>
  <si>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</si>
  <si>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</si>
  <si>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</si>
  <si>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</si>
  <si>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</si>
  <si>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</si>
  <si>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State Shared Revenues - General Gov't - Other General Government</t>
  </si>
  <si>
    <t>Physical Environment - Water / Sewer Combination Utility</t>
  </si>
  <si>
    <t>Physical Environment - Other Physical Environment Charges</t>
  </si>
  <si>
    <t>Total - All Account Codes</t>
  </si>
  <si>
    <t>Local Fiscal Year Ended September 30, 2009</t>
  </si>
  <si>
    <t>Court-Ordered Judgments and Fines - As Decided by Traffic Court</t>
  </si>
  <si>
    <t>Interest and Other Earnings - Interest</t>
  </si>
  <si>
    <t>Rents and Royalties</t>
  </si>
  <si>
    <t>Contributions and Donations from Private Sources</t>
  </si>
  <si>
    <t>Other Miscellaneous Revenues - Other</t>
  </si>
  <si>
    <t>Proceeds - Installment Purchases and Capital Lease Proceeds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</si>
  <si>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</si>
  <si>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</si>
  <si>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</si>
  <si>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</si>
  <si>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</si>
  <si>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</si>
  <si>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</si>
  <si>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Malabar Revenues Reported by Account Code and Fund Type</t>
  </si>
  <si>
    <t>Local Fiscal Year Ended September 30, 2010</t>
  </si>
  <si>
    <t>Utility Service Tax - Gas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</si>
  <si>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</si>
  <si>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</si>
  <si>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</si>
  <si>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First Local Option Fuel Tax (1 to 6 Cents)</t>
  </si>
  <si>
    <t>Federal Grant - Transportation - Other Transportation</t>
  </si>
  <si>
    <t>State Shared Revenues - Transportation - Other Transportation</t>
  </si>
  <si>
    <t>Payments from Other Local Units in Lieu of Taxes</t>
  </si>
  <si>
    <t>Physical Environment - Water Utility</t>
  </si>
  <si>
    <t>Physical Environment - Sewer / Wastewater Utility</t>
  </si>
  <si>
    <t>Interest and Other Earnings - Net Increase (Decrease) in Fair Value of Investments</t>
  </si>
  <si>
    <t>Other Miscellaneous Revenues - Settlements</t>
  </si>
  <si>
    <t>Proprietary Non-Operating Sources - Capital Contributions from Other Public Source</t>
  </si>
  <si>
    <t>2011 Municipal Population:</t>
  </si>
  <si>
    <t>Local Fiscal Year Ended September 30, 2012</t>
  </si>
  <si>
    <t>General Gov't (Not Court-Related) - Administrative Service Fees</t>
  </si>
  <si>
    <t>Human Services - Other Human Services Charges</t>
  </si>
  <si>
    <t>Fines - Local Ordinance Violations</t>
  </si>
  <si>
    <t>Special Items (Gain)</t>
  </si>
  <si>
    <t>2012 Municipal Population:</t>
  </si>
  <si>
    <t>Local Fiscal Year Ended September 30, 2013</t>
  </si>
  <si>
    <t>Communications Services Taxes (Chapter 202, F.S.)</t>
  </si>
  <si>
    <t>Local Business Tax (Chapter 205, F.S.)</t>
  </si>
  <si>
    <t>Franchise Fee - Gas</t>
  </si>
  <si>
    <t>State Shared Revenues - General Government - Revenue Sharing Proceeds</t>
  </si>
  <si>
    <t>State Shared Revenues - General Government - Mobile Home License Tax</t>
  </si>
  <si>
    <t>State Shared Revenues - General Government - Alcoholic Beverage License Tax</t>
  </si>
  <si>
    <t>State Shared Revenues - General Government - Local Government Half-Cent Sales Tax</t>
  </si>
  <si>
    <t>Sales - Sale of Surplus Materials and Scrap</t>
  </si>
  <si>
    <t>2013 Municipal Population:</t>
  </si>
  <si>
    <t>Local Fiscal Year Ended September 30, 2008</t>
  </si>
  <si>
    <t>Permits and Franchise Fees</t>
  </si>
  <si>
    <t>Other Permits and Fees</t>
  </si>
  <si>
    <t>State Grant - Physical Environment - Other Physical Environment</t>
  </si>
  <si>
    <t>Impact Fees - Transportation</t>
  </si>
  <si>
    <t>Sale of Surplus Materials and Scrap</t>
  </si>
  <si>
    <t>2008 Municipal Population:</t>
  </si>
  <si>
    <t>Local Fiscal Year Ended September 30, 2014</t>
  </si>
  <si>
    <t>Franchise Fee - Water</t>
  </si>
  <si>
    <t>Special Assessments - Capital Improvement</t>
  </si>
  <si>
    <t>Non-Operating - Inter-Fund Group Transfers In</t>
  </si>
  <si>
    <t>2014 Municipal Population:</t>
  </si>
  <si>
    <t>Local Fiscal Year Ended September 30, 2015</t>
  </si>
  <si>
    <t>2015 Municipal Population:</t>
  </si>
  <si>
    <t>Local Fiscal Year Ended September 30, 2016</t>
  </si>
  <si>
    <t>2016 Municipal Population:</t>
  </si>
  <si>
    <t>Local Fiscal Year Ended September 30, 2017</t>
  </si>
  <si>
    <t>State Grant - Culture / Recreation</t>
  </si>
  <si>
    <t>General Government - Internal Service Fund Fees and Charges</t>
  </si>
  <si>
    <t>Proprietary Non-Operating - State Grants and Donations</t>
  </si>
  <si>
    <t>2017 Municipal Population:</t>
  </si>
  <si>
    <t>Local Fiscal Year Ended September 30, 2018</t>
  </si>
  <si>
    <t>Impact Fees - Residential - Transportation</t>
  </si>
  <si>
    <t>Federal Grant - Human Services - Public Assistance</t>
  </si>
  <si>
    <t>Proceeds - Debt Proceeds</t>
  </si>
  <si>
    <t>Proprietary Non-Operating - Other Non-Operating Sources</t>
  </si>
  <si>
    <t>2018 Municipal Population:</t>
  </si>
  <si>
    <t>Local Fiscal Year Ended September 30, 2019</t>
  </si>
  <si>
    <t>Proprietary Non-Operating - Federal Grants and Donations</t>
  </si>
  <si>
    <t>2019 Municipal Population:</t>
  </si>
  <si>
    <t>Local Fiscal Year Ended September 30, 2020</t>
  </si>
  <si>
    <t>Federal Grant - Economic Environment</t>
  </si>
  <si>
    <t>General Government - Other General Government Charges and Fees</t>
  </si>
  <si>
    <t>Culture / Recreation - Other Culture / Recreation Charges</t>
  </si>
  <si>
    <t>Court-Ordered Judgments and Fines - Other Court-Ordered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</si>
  <si>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</si>
  <si>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</si>
  <si>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</si>
  <si>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</si>
  <si>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</si>
  <si>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</si>
  <si>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</si>
  <si>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State Communications Services Taxes</t>
  </si>
  <si>
    <t>Building Permits (Buildling Permit Fees)</t>
  </si>
  <si>
    <t>Other Fees and Special Assessments</t>
  </si>
  <si>
    <t>Intergovernmental Revenues</t>
  </si>
  <si>
    <t>State Shared Revenues - General Government - Local Government Half-Cent Sales Tax Program</t>
  </si>
  <si>
    <t>State Shared Revenues - General Government - Other General Government</t>
  </si>
  <si>
    <t>Public Safety - Other Public Safety Charges and Fees</t>
  </si>
  <si>
    <t>Other Judgments, Fines, and Forfeits</t>
  </si>
  <si>
    <t>Sales - Disposition of Fixed Assets</t>
  </si>
  <si>
    <t>2021 Municipal Population:</t>
  </si>
  <si>
    <t>Local Fiscal Year Ended September 30, 2022</t>
  </si>
  <si>
    <t>Federal Grant - American Rescue Plan Act Funds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</si>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</sst>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164" fontId="3" fillId="0" borderId="8" xfId="0" applyNumberFormat="1" applyFont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2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37" fontId="8" fillId="2" borderId="14" xfId="0" applyNumberFormat="1" applyFont="1" applyFill="1" applyBorder="1" applyAlignment="1" applyProtection="1">
      <alignment horizontal="center" vertical="center" wrapText="1"/>
    </xf>
    <xf numFmtId="0" fontId="9" fillId="2" borderId="15" xfId="0" applyFont="1" applyFill="1" applyBorder="1" applyAlignment="1" applyProtection="1">
      <alignment horizontal="center" vertical="center"/>
    </xf>
    <xf numFmtId="0" fontId="9" fillId="2" borderId="16" xfId="0" applyFont="1" applyFill="1" applyBorder="1" applyAlignment="1" applyProtection="1">
      <alignment horizontal="center" vertical="center"/>
    </xf>
    <xf numFmtId="44" fontId="1" fillId="2" borderId="17" xfId="0" applyNumberFormat="1" applyFont="1" applyFill="1" applyBorder="1" applyAlignment="1" applyProtection="1">
      <alignment vertical="center"/>
    </xf>
    <xf numFmtId="164" fontId="7" fillId="0" borderId="8" xfId="0" applyNumberFormat="1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vertical="center"/>
    </xf>
    <xf numFmtId="41" fontId="3" fillId="0" borderId="20" xfId="0" applyNumberFormat="1" applyFont="1" applyBorder="1" applyAlignment="1" applyProtection="1">
      <alignment vertical="center"/>
    </xf>
    <xf numFmtId="42" fontId="1" fillId="2" borderId="8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42" fontId="3" fillId="0" borderId="12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0" fontId="3" fillId="0" borderId="22" xfId="0" applyFont="1" applyBorder="1" applyAlignment="1" applyProtection="1">
      <alignment vertical="center"/>
    </xf>
    <xf numFmtId="164" fontId="3" fillId="0" borderId="23" xfId="0" applyNumberFormat="1" applyFont="1" applyBorder="1" applyAlignment="1" applyProtection="1">
      <alignment horizontal="center" vertical="center"/>
    </xf>
    <xf numFmtId="0" fontId="3" fillId="0" borderId="24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3" fillId="0" borderId="26" xfId="0" applyFont="1" applyBorder="1" applyAlignment="1" applyProtection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10" fillId="0" borderId="29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30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9" xfId="0" applyFont="1" applyFill="1" applyBorder="1" applyAlignment="1" applyProtection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9" fillId="2" borderId="32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center" vertical="center"/>
    </xf>
    <xf numFmtId="0" fontId="9" fillId="2" borderId="33" xfId="0" applyFont="1" applyFill="1" applyBorder="1" applyAlignment="1" applyProtection="1">
      <alignment horizontal="center" vertical="center"/>
    </xf>
    <xf numFmtId="37" fontId="8" fillId="2" borderId="34" xfId="0" applyNumberFormat="1" applyFont="1" applyFill="1" applyBorder="1" applyAlignment="1" applyProtection="1">
      <alignment horizontal="center" vertical="center" wrapText="1"/>
    </xf>
    <xf numFmtId="0" fontId="0" fillId="0" borderId="35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9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8" t="s">
        <v>55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60"/>
      <c r="Q1" s="7"/>
      <c r="R1"/>
    </row>
    <row r="2" spans="1:134" ht="24" thickBot="1">
      <c r="A2" s="61" t="s">
        <v>139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3"/>
      <c r="Q2" s="7"/>
      <c r="R2"/>
    </row>
    <row r="3" spans="1:134" ht="18" customHeight="1">
      <c r="A3" s="64" t="s">
        <v>48</v>
      </c>
      <c r="B3" s="65"/>
      <c r="C3" s="66"/>
      <c r="D3" s="70" t="s">
        <v>30</v>
      </c>
      <c r="E3" s="71"/>
      <c r="F3" s="71"/>
      <c r="G3" s="71"/>
      <c r="H3" s="72"/>
      <c r="I3" s="70" t="s">
        <v>31</v>
      </c>
      <c r="J3" s="72"/>
      <c r="K3" s="70" t="s">
        <v>33</v>
      </c>
      <c r="L3" s="71"/>
      <c r="M3" s="72"/>
      <c r="N3" s="36"/>
      <c r="O3" s="37"/>
      <c r="P3" s="73" t="s">
        <v>124</v>
      </c>
      <c r="Q3" s="11"/>
      <c r="R3"/>
    </row>
    <row r="4" spans="1:134" ht="32.25" customHeight="1" thickBot="1">
      <c r="A4" s="67"/>
      <c r="B4" s="68"/>
      <c r="C4" s="69"/>
      <c r="D4" s="34" t="s">
        <v>5</v>
      </c>
      <c r="E4" s="34" t="s">
        <v>49</v>
      </c>
      <c r="F4" s="34" t="s">
        <v>50</v>
      </c>
      <c r="G4" s="34" t="s">
        <v>51</v>
      </c>
      <c r="H4" s="34" t="s">
        <v>6</v>
      </c>
      <c r="I4" s="34" t="s">
        <v>7</v>
      </c>
      <c r="J4" s="35" t="s">
        <v>52</v>
      </c>
      <c r="K4" s="35" t="s">
        <v>8</v>
      </c>
      <c r="L4" s="35" t="s">
        <v>9</v>
      </c>
      <c r="M4" s="35" t="s">
        <v>125</v>
      </c>
      <c r="N4" s="35" t="s">
        <v>10</v>
      </c>
      <c r="O4" s="35" t="s">
        <v>126</v>
      </c>
      <c r="P4" s="74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127</v>
      </c>
      <c r="B5" s="26"/>
      <c r="C5" s="26"/>
      <c r="D5" s="27">
        <f>SUM(D6:D11)</f>
        <v>1327415</v>
      </c>
      <c r="E5" s="27">
        <f>SUM(E6:E11)</f>
        <v>0</v>
      </c>
      <c r="F5" s="27">
        <f>SUM(F6:F11)</f>
        <v>0</v>
      </c>
      <c r="G5" s="27">
        <f>SUM(G6:G11)</f>
        <v>0</v>
      </c>
      <c r="H5" s="27">
        <f>SUM(H6:H11)</f>
        <v>0</v>
      </c>
      <c r="I5" s="27">
        <f>SUM(I6:I11)</f>
        <v>0</v>
      </c>
      <c r="J5" s="27">
        <f>SUM(J6:J11)</f>
        <v>0</v>
      </c>
      <c r="K5" s="27">
        <f>SUM(K6:K11)</f>
        <v>0</v>
      </c>
      <c r="L5" s="27">
        <f>SUM(L6:L11)</f>
        <v>0</v>
      </c>
      <c r="M5" s="27">
        <f>SUM(M6:M11)</f>
        <v>0</v>
      </c>
      <c r="N5" s="27">
        <f>SUM(N6:N11)</f>
        <v>0</v>
      </c>
      <c r="O5" s="28">
        <f>SUM(D5:N5)</f>
        <v>1327415</v>
      </c>
      <c r="P5" s="33">
        <f>(O5/P$37)</f>
        <v>439.68698244451804</v>
      </c>
      <c r="Q5" s="6"/>
    </row>
    <row r="6" spans="1:134">
      <c r="A6" s="12"/>
      <c r="B6" s="25">
        <v>311</v>
      </c>
      <c r="C6" s="20" t="s">
        <v>3</v>
      </c>
      <c r="D6" s="46">
        <v>730451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730451</v>
      </c>
      <c r="P6" s="47">
        <f>(O6/P$37)</f>
        <v>241.95130838025835</v>
      </c>
      <c r="Q6" s="9"/>
    </row>
    <row r="7" spans="1:134">
      <c r="A7" s="12"/>
      <c r="B7" s="25">
        <v>312.41000000000003</v>
      </c>
      <c r="C7" s="20" t="s">
        <v>128</v>
      </c>
      <c r="D7" s="46">
        <v>122408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1" si="0">SUM(D7:N7)</f>
        <v>122408</v>
      </c>
      <c r="P7" s="47">
        <f>(O7/P$37)</f>
        <v>40.545876117919839</v>
      </c>
      <c r="Q7" s="9"/>
    </row>
    <row r="8" spans="1:134">
      <c r="A8" s="12"/>
      <c r="B8" s="25">
        <v>314.10000000000002</v>
      </c>
      <c r="C8" s="20" t="s">
        <v>12</v>
      </c>
      <c r="D8" s="46">
        <v>329469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329469</v>
      </c>
      <c r="P8" s="47">
        <f>(O8/P$37)</f>
        <v>109.1318317323617</v>
      </c>
      <c r="Q8" s="9"/>
    </row>
    <row r="9" spans="1:134">
      <c r="A9" s="12"/>
      <c r="B9" s="25">
        <v>314.39999999999998</v>
      </c>
      <c r="C9" s="20" t="s">
        <v>57</v>
      </c>
      <c r="D9" s="46">
        <v>17345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17345</v>
      </c>
      <c r="P9" s="47">
        <f>(O9/P$37)</f>
        <v>5.7452798940046375</v>
      </c>
      <c r="Q9" s="9"/>
    </row>
    <row r="10" spans="1:134">
      <c r="A10" s="12"/>
      <c r="B10" s="25">
        <v>315.10000000000002</v>
      </c>
      <c r="C10" s="20" t="s">
        <v>129</v>
      </c>
      <c r="D10" s="46">
        <v>107716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107716</v>
      </c>
      <c r="P10" s="47">
        <f>(O10/P$37)</f>
        <v>35.67936402782378</v>
      </c>
      <c r="Q10" s="9"/>
    </row>
    <row r="11" spans="1:134">
      <c r="A11" s="12"/>
      <c r="B11" s="25">
        <v>316</v>
      </c>
      <c r="C11" s="20" t="s">
        <v>79</v>
      </c>
      <c r="D11" s="46">
        <v>20026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0"/>
        <v>20026</v>
      </c>
      <c r="P11" s="47">
        <f>(O11/P$37)</f>
        <v>6.6333222921497184</v>
      </c>
      <c r="Q11" s="9"/>
    </row>
    <row r="12" spans="1:134" ht="15.75">
      <c r="A12" s="29" t="s">
        <v>16</v>
      </c>
      <c r="B12" s="30"/>
      <c r="C12" s="31"/>
      <c r="D12" s="32">
        <f>SUM(D13:D16)</f>
        <v>531791</v>
      </c>
      <c r="E12" s="32">
        <f>SUM(E13:E16)</f>
        <v>0</v>
      </c>
      <c r="F12" s="32">
        <f>SUM(F13:F16)</f>
        <v>0</v>
      </c>
      <c r="G12" s="32">
        <f>SUM(G13:G16)</f>
        <v>0</v>
      </c>
      <c r="H12" s="32">
        <f>SUM(H13:H16)</f>
        <v>0</v>
      </c>
      <c r="I12" s="32">
        <f>SUM(I13:I16)</f>
        <v>0</v>
      </c>
      <c r="J12" s="32">
        <f>SUM(J13:J16)</f>
        <v>0</v>
      </c>
      <c r="K12" s="32">
        <f>SUM(K13:K16)</f>
        <v>0</v>
      </c>
      <c r="L12" s="32">
        <f>SUM(L13:L16)</f>
        <v>0</v>
      </c>
      <c r="M12" s="32">
        <f>SUM(M13:M16)</f>
        <v>0</v>
      </c>
      <c r="N12" s="32">
        <f>SUM(N13:N16)</f>
        <v>0</v>
      </c>
      <c r="O12" s="44">
        <f>SUM(D12:N12)</f>
        <v>531791</v>
      </c>
      <c r="P12" s="45">
        <f>(O12/P$37)</f>
        <v>176.14806227227558</v>
      </c>
      <c r="Q12" s="10"/>
    </row>
    <row r="13" spans="1:134">
      <c r="A13" s="12"/>
      <c r="B13" s="25">
        <v>322</v>
      </c>
      <c r="C13" s="20" t="s">
        <v>130</v>
      </c>
      <c r="D13" s="46">
        <v>233901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>SUM(D13:N13)</f>
        <v>233901</v>
      </c>
      <c r="P13" s="47">
        <f>(O13/P$37)</f>
        <v>77.476316661146072</v>
      </c>
      <c r="Q13" s="9"/>
    </row>
    <row r="14" spans="1:134">
      <c r="A14" s="12"/>
      <c r="B14" s="25">
        <v>323.10000000000002</v>
      </c>
      <c r="C14" s="20" t="s">
        <v>17</v>
      </c>
      <c r="D14" s="46">
        <v>255364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ref="O14:O16" si="1">SUM(D14:N14)</f>
        <v>255364</v>
      </c>
      <c r="P14" s="47">
        <f>(O14/P$37)</f>
        <v>84.585624378933417</v>
      </c>
      <c r="Q14" s="9"/>
    </row>
    <row r="15" spans="1:134">
      <c r="A15" s="12"/>
      <c r="B15" s="25">
        <v>323.39999999999998</v>
      </c>
      <c r="C15" s="20" t="s">
        <v>80</v>
      </c>
      <c r="D15" s="46">
        <v>7762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1"/>
        <v>7762</v>
      </c>
      <c r="P15" s="47">
        <f>(O15/P$37)</f>
        <v>2.5710500165617756</v>
      </c>
      <c r="Q15" s="9"/>
    </row>
    <row r="16" spans="1:134">
      <c r="A16" s="12"/>
      <c r="B16" s="25">
        <v>323.7</v>
      </c>
      <c r="C16" s="20" t="s">
        <v>18</v>
      </c>
      <c r="D16" s="46">
        <v>34764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1"/>
        <v>34764</v>
      </c>
      <c r="P16" s="47">
        <f>(O16/P$37)</f>
        <v>11.515071215634316</v>
      </c>
      <c r="Q16" s="9"/>
    </row>
    <row r="17" spans="1:17" ht="15.75">
      <c r="A17" s="29" t="s">
        <v>132</v>
      </c>
      <c r="B17" s="30"/>
      <c r="C17" s="31"/>
      <c r="D17" s="32">
        <f>SUM(D18:D23)</f>
        <v>657206</v>
      </c>
      <c r="E17" s="32">
        <f>SUM(E18:E23)</f>
        <v>0</v>
      </c>
      <c r="F17" s="32">
        <f>SUM(F18:F23)</f>
        <v>0</v>
      </c>
      <c r="G17" s="32">
        <f>SUM(G18:G23)</f>
        <v>0</v>
      </c>
      <c r="H17" s="32">
        <f>SUM(H18:H23)</f>
        <v>0</v>
      </c>
      <c r="I17" s="32">
        <f>SUM(I18:I23)</f>
        <v>0</v>
      </c>
      <c r="J17" s="32">
        <f>SUM(J18:J23)</f>
        <v>0</v>
      </c>
      <c r="K17" s="32">
        <f>SUM(K18:K23)</f>
        <v>0</v>
      </c>
      <c r="L17" s="32">
        <f>SUM(L18:L23)</f>
        <v>0</v>
      </c>
      <c r="M17" s="32">
        <f>SUM(M18:M23)</f>
        <v>0</v>
      </c>
      <c r="N17" s="32">
        <f>SUM(N18:N23)</f>
        <v>0</v>
      </c>
      <c r="O17" s="44">
        <f>SUM(D17:N17)</f>
        <v>657206</v>
      </c>
      <c r="P17" s="45">
        <f>(O17/P$37)</f>
        <v>217.68996356409406</v>
      </c>
      <c r="Q17" s="10"/>
    </row>
    <row r="18" spans="1:17">
      <c r="A18" s="12"/>
      <c r="B18" s="25">
        <v>331.51</v>
      </c>
      <c r="C18" s="20" t="s">
        <v>140</v>
      </c>
      <c r="D18" s="46">
        <v>317380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ref="O18:O22" si="2">SUM(D18:N18)</f>
        <v>317380</v>
      </c>
      <c r="P18" s="47">
        <f>(O18/P$37)</f>
        <v>105.12752567075191</v>
      </c>
      <c r="Q18" s="9"/>
    </row>
    <row r="19" spans="1:17">
      <c r="A19" s="12"/>
      <c r="B19" s="25">
        <v>335.14</v>
      </c>
      <c r="C19" s="20" t="s">
        <v>82</v>
      </c>
      <c r="D19" s="46">
        <v>2126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2"/>
        <v>2126</v>
      </c>
      <c r="P19" s="47">
        <f>(O19/P$37)</f>
        <v>0.70420669095727062</v>
      </c>
      <c r="Q19" s="9"/>
    </row>
    <row r="20" spans="1:17">
      <c r="A20" s="12"/>
      <c r="B20" s="25">
        <v>335.15</v>
      </c>
      <c r="C20" s="20" t="s">
        <v>83</v>
      </c>
      <c r="D20" s="46">
        <v>1468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2"/>
        <v>1468</v>
      </c>
      <c r="P20" s="47">
        <f>(O20/P$37)</f>
        <v>0.48625372639947001</v>
      </c>
      <c r="Q20" s="9"/>
    </row>
    <row r="21" spans="1:17">
      <c r="A21" s="12"/>
      <c r="B21" s="25">
        <v>335.18</v>
      </c>
      <c r="C21" s="20" t="s">
        <v>133</v>
      </c>
      <c r="D21" s="46">
        <v>217741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2"/>
        <v>217741</v>
      </c>
      <c r="P21" s="47">
        <f>(O21/P$37)</f>
        <v>72.123550844650552</v>
      </c>
      <c r="Q21" s="9"/>
    </row>
    <row r="22" spans="1:17">
      <c r="A22" s="12"/>
      <c r="B22" s="25">
        <v>335.19</v>
      </c>
      <c r="C22" s="20" t="s">
        <v>134</v>
      </c>
      <c r="D22" s="46">
        <v>116540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2"/>
        <v>116540</v>
      </c>
      <c r="P22" s="47">
        <f>(O22/P$37)</f>
        <v>38.602186154355749</v>
      </c>
      <c r="Q22" s="9"/>
    </row>
    <row r="23" spans="1:17">
      <c r="A23" s="12"/>
      <c r="B23" s="25">
        <v>338</v>
      </c>
      <c r="C23" s="20" t="s">
        <v>29</v>
      </c>
      <c r="D23" s="46">
        <v>1951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>SUM(D23:N23)</f>
        <v>1951</v>
      </c>
      <c r="P23" s="47">
        <f>(O23/P$37)</f>
        <v>0.64624047697913212</v>
      </c>
      <c r="Q23" s="9"/>
    </row>
    <row r="24" spans="1:17" ht="15.75">
      <c r="A24" s="29" t="s">
        <v>34</v>
      </c>
      <c r="B24" s="30"/>
      <c r="C24" s="31"/>
      <c r="D24" s="32">
        <f>SUM(D25:D28)</f>
        <v>178177</v>
      </c>
      <c r="E24" s="32">
        <f>SUM(E25:E28)</f>
        <v>0</v>
      </c>
      <c r="F24" s="32">
        <f>SUM(F25:F28)</f>
        <v>0</v>
      </c>
      <c r="G24" s="32">
        <f>SUM(G25:G28)</f>
        <v>0</v>
      </c>
      <c r="H24" s="32">
        <f>SUM(H25:H28)</f>
        <v>0</v>
      </c>
      <c r="I24" s="32">
        <f>SUM(I25:I28)</f>
        <v>0</v>
      </c>
      <c r="J24" s="32">
        <f>SUM(J25:J28)</f>
        <v>0</v>
      </c>
      <c r="K24" s="32">
        <f>SUM(K25:K28)</f>
        <v>0</v>
      </c>
      <c r="L24" s="32">
        <f>SUM(L25:L28)</f>
        <v>0</v>
      </c>
      <c r="M24" s="32">
        <f>SUM(M25:M28)</f>
        <v>0</v>
      </c>
      <c r="N24" s="32">
        <f>SUM(N25:N28)</f>
        <v>0</v>
      </c>
      <c r="O24" s="32">
        <f>SUM(D24:N24)</f>
        <v>178177</v>
      </c>
      <c r="P24" s="45">
        <f>(O24/P$37)</f>
        <v>59.018549188473003</v>
      </c>
      <c r="Q24" s="10"/>
    </row>
    <row r="25" spans="1:17">
      <c r="A25" s="12"/>
      <c r="B25" s="25">
        <v>341.9</v>
      </c>
      <c r="C25" s="20" t="s">
        <v>119</v>
      </c>
      <c r="D25" s="46">
        <v>50376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ref="O25:O28" si="3">SUM(D25:N25)</f>
        <v>50376</v>
      </c>
      <c r="P25" s="47">
        <f>(O25/P$37)</f>
        <v>16.68631997350116</v>
      </c>
      <c r="Q25" s="9"/>
    </row>
    <row r="26" spans="1:17">
      <c r="A26" s="12"/>
      <c r="B26" s="25">
        <v>342.9</v>
      </c>
      <c r="C26" s="20" t="s">
        <v>135</v>
      </c>
      <c r="D26" s="46">
        <v>180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3"/>
        <v>180</v>
      </c>
      <c r="P26" s="47">
        <f>(O26/P$37)</f>
        <v>5.9622391520370986E-2</v>
      </c>
      <c r="Q26" s="9"/>
    </row>
    <row r="27" spans="1:17">
      <c r="A27" s="12"/>
      <c r="B27" s="25">
        <v>343.9</v>
      </c>
      <c r="C27" s="20" t="s">
        <v>39</v>
      </c>
      <c r="D27" s="46">
        <v>123541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3"/>
        <v>123541</v>
      </c>
      <c r="P27" s="47">
        <f>(O27/P$37)</f>
        <v>40.921165948989731</v>
      </c>
      <c r="Q27" s="9"/>
    </row>
    <row r="28" spans="1:17">
      <c r="A28" s="12"/>
      <c r="B28" s="25">
        <v>347.9</v>
      </c>
      <c r="C28" s="20" t="s">
        <v>120</v>
      </c>
      <c r="D28" s="46">
        <v>4080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3"/>
        <v>4080</v>
      </c>
      <c r="P28" s="47">
        <f>(O28/P$37)</f>
        <v>1.3514408744617423</v>
      </c>
      <c r="Q28" s="9"/>
    </row>
    <row r="29" spans="1:17" ht="15.75">
      <c r="A29" s="29" t="s">
        <v>35</v>
      </c>
      <c r="B29" s="30"/>
      <c r="C29" s="31"/>
      <c r="D29" s="32">
        <f>SUM(D30:D30)</f>
        <v>3363</v>
      </c>
      <c r="E29" s="32">
        <f>SUM(E30:E30)</f>
        <v>0</v>
      </c>
      <c r="F29" s="32">
        <f>SUM(F30:F30)</f>
        <v>0</v>
      </c>
      <c r="G29" s="32">
        <f>SUM(G30:G30)</f>
        <v>0</v>
      </c>
      <c r="H29" s="32">
        <f>SUM(H30:H30)</f>
        <v>0</v>
      </c>
      <c r="I29" s="32">
        <f>SUM(I30:I30)</f>
        <v>0</v>
      </c>
      <c r="J29" s="32">
        <f>SUM(J30:J30)</f>
        <v>0</v>
      </c>
      <c r="K29" s="32">
        <f>SUM(K30:K30)</f>
        <v>0</v>
      </c>
      <c r="L29" s="32">
        <f>SUM(L30:L30)</f>
        <v>0</v>
      </c>
      <c r="M29" s="32">
        <f>SUM(M30:M30)</f>
        <v>0</v>
      </c>
      <c r="N29" s="32">
        <f>SUM(N30:N30)</f>
        <v>0</v>
      </c>
      <c r="O29" s="32">
        <f>SUM(D29:N29)</f>
        <v>3363</v>
      </c>
      <c r="P29" s="45">
        <f>(O29/P$37)</f>
        <v>1.1139450149055978</v>
      </c>
      <c r="Q29" s="10"/>
    </row>
    <row r="30" spans="1:17">
      <c r="A30" s="13"/>
      <c r="B30" s="39">
        <v>359</v>
      </c>
      <c r="C30" s="21" t="s">
        <v>136</v>
      </c>
      <c r="D30" s="46">
        <v>3363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ref="O30" si="4">SUM(D30:N30)</f>
        <v>3363</v>
      </c>
      <c r="P30" s="47">
        <f>(O30/P$37)</f>
        <v>1.1139450149055978</v>
      </c>
      <c r="Q30" s="9"/>
    </row>
    <row r="31" spans="1:17" ht="15.75">
      <c r="A31" s="29" t="s">
        <v>4</v>
      </c>
      <c r="B31" s="30"/>
      <c r="C31" s="31"/>
      <c r="D31" s="32">
        <f>SUM(D32:D34)</f>
        <v>17277</v>
      </c>
      <c r="E31" s="32">
        <f>SUM(E32:E34)</f>
        <v>0</v>
      </c>
      <c r="F31" s="32">
        <f>SUM(F32:F34)</f>
        <v>0</v>
      </c>
      <c r="G31" s="32">
        <f>SUM(G32:G34)</f>
        <v>0</v>
      </c>
      <c r="H31" s="32">
        <f>SUM(H32:H34)</f>
        <v>0</v>
      </c>
      <c r="I31" s="32">
        <f>SUM(I32:I34)</f>
        <v>0</v>
      </c>
      <c r="J31" s="32">
        <f>SUM(J32:J34)</f>
        <v>0</v>
      </c>
      <c r="K31" s="32">
        <f>SUM(K32:K34)</f>
        <v>0</v>
      </c>
      <c r="L31" s="32">
        <f>SUM(L32:L34)</f>
        <v>0</v>
      </c>
      <c r="M31" s="32">
        <f>SUM(M32:M34)</f>
        <v>0</v>
      </c>
      <c r="N31" s="32">
        <f>SUM(N32:N34)</f>
        <v>0</v>
      </c>
      <c r="O31" s="32">
        <f>SUM(D31:N31)</f>
        <v>17277</v>
      </c>
      <c r="P31" s="45">
        <f>(O31/P$37)</f>
        <v>5.7227558794302746</v>
      </c>
      <c r="Q31" s="10"/>
    </row>
    <row r="32" spans="1:17">
      <c r="A32" s="12"/>
      <c r="B32" s="25">
        <v>361.1</v>
      </c>
      <c r="C32" s="20" t="s">
        <v>43</v>
      </c>
      <c r="D32" s="46">
        <v>386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>SUM(D32:N32)</f>
        <v>386</v>
      </c>
      <c r="P32" s="47">
        <f>(O32/P$37)</f>
        <v>0.12785690626035112</v>
      </c>
      <c r="Q32" s="9"/>
    </row>
    <row r="33" spans="1:120">
      <c r="A33" s="12"/>
      <c r="B33" s="25">
        <v>361.3</v>
      </c>
      <c r="C33" s="20" t="s">
        <v>67</v>
      </c>
      <c r="D33" s="46">
        <v>-41095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ref="O33:O34" si="5">SUM(D33:N33)</f>
        <v>-41095</v>
      </c>
      <c r="P33" s="47">
        <f>(O33/P$37)</f>
        <v>-13.612123219609142</v>
      </c>
      <c r="Q33" s="9"/>
    </row>
    <row r="34" spans="1:120" ht="15.75" thickBot="1">
      <c r="A34" s="12"/>
      <c r="B34" s="25">
        <v>369.9</v>
      </c>
      <c r="C34" s="20" t="s">
        <v>46</v>
      </c>
      <c r="D34" s="46">
        <v>57986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5"/>
        <v>57986</v>
      </c>
      <c r="P34" s="47">
        <f>(O34/P$37)</f>
        <v>19.207022192779068</v>
      </c>
      <c r="Q34" s="9"/>
    </row>
    <row r="35" spans="1:120" ht="16.5" thickBot="1">
      <c r="A35" s="14" t="s">
        <v>40</v>
      </c>
      <c r="B35" s="23"/>
      <c r="C35" s="22"/>
      <c r="D35" s="15">
        <f>SUM(D5,D12,D17,D24,D29,D31)</f>
        <v>2715229</v>
      </c>
      <c r="E35" s="15">
        <f t="shared" ref="E35:N35" si="6">SUM(E5,E12,E17,E24,E29,E31)</f>
        <v>0</v>
      </c>
      <c r="F35" s="15">
        <f t="shared" si="6"/>
        <v>0</v>
      </c>
      <c r="G35" s="15">
        <f t="shared" si="6"/>
        <v>0</v>
      </c>
      <c r="H35" s="15">
        <f t="shared" si="6"/>
        <v>0</v>
      </c>
      <c r="I35" s="15">
        <f t="shared" si="6"/>
        <v>0</v>
      </c>
      <c r="J35" s="15">
        <f t="shared" si="6"/>
        <v>0</v>
      </c>
      <c r="K35" s="15">
        <f t="shared" si="6"/>
        <v>0</v>
      </c>
      <c r="L35" s="15">
        <f t="shared" si="6"/>
        <v>0</v>
      </c>
      <c r="M35" s="15">
        <f t="shared" si="6"/>
        <v>0</v>
      </c>
      <c r="N35" s="15">
        <f t="shared" si="6"/>
        <v>0</v>
      </c>
      <c r="O35" s="15">
        <f>SUM(D35:N35)</f>
        <v>2715229</v>
      </c>
      <c r="P35" s="38">
        <f>(O35/P$37)</f>
        <v>899.38025836369661</v>
      </c>
      <c r="Q35" s="6"/>
      <c r="R35" s="2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</row>
    <row r="36" spans="1:120">
      <c r="A36" s="16"/>
      <c r="B36" s="18"/>
      <c r="C36" s="18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9"/>
    </row>
    <row r="37" spans="1:120">
      <c r="A37" s="40"/>
      <c r="B37" s="41"/>
      <c r="C37" s="41"/>
      <c r="D37" s="42"/>
      <c r="E37" s="42"/>
      <c r="F37" s="42"/>
      <c r="G37" s="42"/>
      <c r="H37" s="42"/>
      <c r="I37" s="42"/>
      <c r="J37" s="42"/>
      <c r="K37" s="42"/>
      <c r="L37" s="42"/>
      <c r="M37" s="51" t="s">
        <v>141</v>
      </c>
      <c r="N37" s="51"/>
      <c r="O37" s="51"/>
      <c r="P37" s="43">
        <v>3019</v>
      </c>
    </row>
    <row r="38" spans="1:120">
      <c r="A38" s="52"/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4"/>
    </row>
    <row r="39" spans="1:120" ht="15.75" customHeight="1" thickBot="1">
      <c r="A39" s="55" t="s">
        <v>59</v>
      </c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7"/>
    </row>
  </sheetData>
  <mergeCells count="10">
    <mergeCell ref="M37:O37"/>
    <mergeCell ref="A38:P38"/>
    <mergeCell ref="A39:P39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55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77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48</v>
      </c>
      <c r="B3" s="65"/>
      <c r="C3" s="66"/>
      <c r="D3" s="70" t="s">
        <v>30</v>
      </c>
      <c r="E3" s="71"/>
      <c r="F3" s="71"/>
      <c r="G3" s="71"/>
      <c r="H3" s="72"/>
      <c r="I3" s="70" t="s">
        <v>31</v>
      </c>
      <c r="J3" s="72"/>
      <c r="K3" s="70" t="s">
        <v>33</v>
      </c>
      <c r="L3" s="72"/>
      <c r="M3" s="36"/>
      <c r="N3" s="37"/>
      <c r="O3" s="73" t="s">
        <v>53</v>
      </c>
      <c r="P3" s="11"/>
      <c r="Q3"/>
    </row>
    <row r="4" spans="1:133" ht="32.25" customHeight="1" thickBot="1">
      <c r="A4" s="67"/>
      <c r="B4" s="68"/>
      <c r="C4" s="69"/>
      <c r="D4" s="34" t="s">
        <v>5</v>
      </c>
      <c r="E4" s="34" t="s">
        <v>49</v>
      </c>
      <c r="F4" s="34" t="s">
        <v>50</v>
      </c>
      <c r="G4" s="34" t="s">
        <v>51</v>
      </c>
      <c r="H4" s="34" t="s">
        <v>6</v>
      </c>
      <c r="I4" s="34" t="s">
        <v>7</v>
      </c>
      <c r="J4" s="35" t="s">
        <v>52</v>
      </c>
      <c r="K4" s="35" t="s">
        <v>8</v>
      </c>
      <c r="L4" s="35" t="s">
        <v>9</v>
      </c>
      <c r="M4" s="35" t="s">
        <v>10</v>
      </c>
      <c r="N4" s="35" t="s">
        <v>32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SUM(D6:D11)</f>
        <v>766181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38" si="1">SUM(D5:M5)</f>
        <v>766181</v>
      </c>
      <c r="O5" s="33">
        <f t="shared" ref="O5:O38" si="2">(N5/O$40)</f>
        <v>276.99963846710051</v>
      </c>
      <c r="P5" s="6"/>
    </row>
    <row r="6" spans="1:133">
      <c r="A6" s="12"/>
      <c r="B6" s="25">
        <v>311</v>
      </c>
      <c r="C6" s="20" t="s">
        <v>3</v>
      </c>
      <c r="D6" s="46">
        <v>288130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288130</v>
      </c>
      <c r="O6" s="47">
        <f t="shared" si="2"/>
        <v>104.16847433116413</v>
      </c>
      <c r="P6" s="9"/>
    </row>
    <row r="7" spans="1:133">
      <c r="A7" s="12"/>
      <c r="B7" s="25">
        <v>312.41000000000003</v>
      </c>
      <c r="C7" s="20" t="s">
        <v>61</v>
      </c>
      <c r="D7" s="46">
        <v>92189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92189</v>
      </c>
      <c r="O7" s="47">
        <f t="shared" si="2"/>
        <v>33.329356471438899</v>
      </c>
      <c r="P7" s="9"/>
    </row>
    <row r="8" spans="1:133">
      <c r="A8" s="12"/>
      <c r="B8" s="25">
        <v>314.10000000000002</v>
      </c>
      <c r="C8" s="20" t="s">
        <v>12</v>
      </c>
      <c r="D8" s="46">
        <v>248057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248057</v>
      </c>
      <c r="O8" s="47">
        <f t="shared" si="2"/>
        <v>89.680766449746926</v>
      </c>
      <c r="P8" s="9"/>
    </row>
    <row r="9" spans="1:133">
      <c r="A9" s="12"/>
      <c r="B9" s="25">
        <v>314.39999999999998</v>
      </c>
      <c r="C9" s="20" t="s">
        <v>57</v>
      </c>
      <c r="D9" s="46">
        <v>9668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9668</v>
      </c>
      <c r="O9" s="47">
        <f t="shared" si="2"/>
        <v>3.4953000723065797</v>
      </c>
      <c r="P9" s="9"/>
    </row>
    <row r="10" spans="1:133">
      <c r="A10" s="12"/>
      <c r="B10" s="25">
        <v>315</v>
      </c>
      <c r="C10" s="20" t="s">
        <v>78</v>
      </c>
      <c r="D10" s="46">
        <v>111495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111495</v>
      </c>
      <c r="O10" s="47">
        <f t="shared" si="2"/>
        <v>40.309110629067249</v>
      </c>
      <c r="P10" s="9"/>
    </row>
    <row r="11" spans="1:133">
      <c r="A11" s="12"/>
      <c r="B11" s="25">
        <v>316</v>
      </c>
      <c r="C11" s="20" t="s">
        <v>79</v>
      </c>
      <c r="D11" s="46">
        <v>16642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16642</v>
      </c>
      <c r="O11" s="47">
        <f t="shared" si="2"/>
        <v>6.0166305133767173</v>
      </c>
      <c r="P11" s="9"/>
    </row>
    <row r="12" spans="1:133" ht="15.75">
      <c r="A12" s="29" t="s">
        <v>16</v>
      </c>
      <c r="B12" s="30"/>
      <c r="C12" s="31"/>
      <c r="D12" s="32">
        <f t="shared" ref="D12:M12" si="3">SUM(D13:D18)</f>
        <v>299687</v>
      </c>
      <c r="E12" s="32">
        <f t="shared" si="3"/>
        <v>66353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366040</v>
      </c>
      <c r="O12" s="45">
        <f t="shared" si="2"/>
        <v>132.33550253073031</v>
      </c>
      <c r="P12" s="10"/>
    </row>
    <row r="13" spans="1:133">
      <c r="A13" s="12"/>
      <c r="B13" s="25">
        <v>322</v>
      </c>
      <c r="C13" s="20" t="s">
        <v>0</v>
      </c>
      <c r="D13" s="46">
        <v>76380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76380</v>
      </c>
      <c r="O13" s="47">
        <f t="shared" si="2"/>
        <v>27.613882863340564</v>
      </c>
      <c r="P13" s="9"/>
    </row>
    <row r="14" spans="1:133">
      <c r="A14" s="12"/>
      <c r="B14" s="25">
        <v>323.10000000000002</v>
      </c>
      <c r="C14" s="20" t="s">
        <v>17</v>
      </c>
      <c r="D14" s="46">
        <v>190111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190111</v>
      </c>
      <c r="O14" s="47">
        <f t="shared" si="2"/>
        <v>68.731381055676067</v>
      </c>
      <c r="P14" s="9"/>
    </row>
    <row r="15" spans="1:133">
      <c r="A15" s="12"/>
      <c r="B15" s="25">
        <v>323.39999999999998</v>
      </c>
      <c r="C15" s="20" t="s">
        <v>80</v>
      </c>
      <c r="D15" s="46">
        <v>3994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3994</v>
      </c>
      <c r="O15" s="47">
        <f t="shared" si="2"/>
        <v>1.4439624005784526</v>
      </c>
      <c r="P15" s="9"/>
    </row>
    <row r="16" spans="1:133">
      <c r="A16" s="12"/>
      <c r="B16" s="25">
        <v>323.7</v>
      </c>
      <c r="C16" s="20" t="s">
        <v>18</v>
      </c>
      <c r="D16" s="46">
        <v>26682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26682</v>
      </c>
      <c r="O16" s="47">
        <f t="shared" si="2"/>
        <v>9.64642082429501</v>
      </c>
      <c r="P16" s="9"/>
    </row>
    <row r="17" spans="1:16">
      <c r="A17" s="12"/>
      <c r="B17" s="25">
        <v>325.2</v>
      </c>
      <c r="C17" s="20" t="s">
        <v>20</v>
      </c>
      <c r="D17" s="46">
        <v>0</v>
      </c>
      <c r="E17" s="46">
        <v>66353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66353</v>
      </c>
      <c r="O17" s="47">
        <f t="shared" si="2"/>
        <v>23.988792480115691</v>
      </c>
      <c r="P17" s="9"/>
    </row>
    <row r="18" spans="1:16">
      <c r="A18" s="12"/>
      <c r="B18" s="25">
        <v>329</v>
      </c>
      <c r="C18" s="20" t="s">
        <v>21</v>
      </c>
      <c r="D18" s="46">
        <v>2520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2520</v>
      </c>
      <c r="O18" s="47">
        <f t="shared" si="2"/>
        <v>0.91106290672451196</v>
      </c>
      <c r="P18" s="9"/>
    </row>
    <row r="19" spans="1:16" ht="15.75">
      <c r="A19" s="29" t="s">
        <v>23</v>
      </c>
      <c r="B19" s="30"/>
      <c r="C19" s="31"/>
      <c r="D19" s="32">
        <f t="shared" ref="D19:M19" si="4">SUM(D20:D25)</f>
        <v>202161</v>
      </c>
      <c r="E19" s="32">
        <f t="shared" si="4"/>
        <v>0</v>
      </c>
      <c r="F19" s="32">
        <f t="shared" si="4"/>
        <v>0</v>
      </c>
      <c r="G19" s="32">
        <f t="shared" si="4"/>
        <v>0</v>
      </c>
      <c r="H19" s="32">
        <f t="shared" si="4"/>
        <v>0</v>
      </c>
      <c r="I19" s="32">
        <f t="shared" si="4"/>
        <v>0</v>
      </c>
      <c r="J19" s="32">
        <f t="shared" si="4"/>
        <v>0</v>
      </c>
      <c r="K19" s="32">
        <f t="shared" si="4"/>
        <v>0</v>
      </c>
      <c r="L19" s="32">
        <f t="shared" si="4"/>
        <v>0</v>
      </c>
      <c r="M19" s="32">
        <f t="shared" si="4"/>
        <v>0</v>
      </c>
      <c r="N19" s="44">
        <f t="shared" si="1"/>
        <v>202161</v>
      </c>
      <c r="O19" s="45">
        <f t="shared" si="2"/>
        <v>73.087852494577007</v>
      </c>
      <c r="P19" s="10"/>
    </row>
    <row r="20" spans="1:16">
      <c r="A20" s="12"/>
      <c r="B20" s="25">
        <v>335.12</v>
      </c>
      <c r="C20" s="20" t="s">
        <v>81</v>
      </c>
      <c r="D20" s="46">
        <v>61579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61579</v>
      </c>
      <c r="O20" s="47">
        <f t="shared" si="2"/>
        <v>22.26283441793203</v>
      </c>
      <c r="P20" s="9"/>
    </row>
    <row r="21" spans="1:16">
      <c r="A21" s="12"/>
      <c r="B21" s="25">
        <v>335.14</v>
      </c>
      <c r="C21" s="20" t="s">
        <v>82</v>
      </c>
      <c r="D21" s="46">
        <v>1850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1850</v>
      </c>
      <c r="O21" s="47">
        <f t="shared" si="2"/>
        <v>0.66883586406362983</v>
      </c>
      <c r="P21" s="9"/>
    </row>
    <row r="22" spans="1:16">
      <c r="A22" s="12"/>
      <c r="B22" s="25">
        <v>335.15</v>
      </c>
      <c r="C22" s="20" t="s">
        <v>83</v>
      </c>
      <c r="D22" s="46">
        <v>832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832</v>
      </c>
      <c r="O22" s="47">
        <f t="shared" si="2"/>
        <v>0.30079537237888648</v>
      </c>
      <c r="P22" s="9"/>
    </row>
    <row r="23" spans="1:16">
      <c r="A23" s="12"/>
      <c r="B23" s="25">
        <v>335.18</v>
      </c>
      <c r="C23" s="20" t="s">
        <v>84</v>
      </c>
      <c r="D23" s="46">
        <v>132872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132872</v>
      </c>
      <c r="O23" s="47">
        <f t="shared" si="2"/>
        <v>48.037599421547363</v>
      </c>
      <c r="P23" s="9"/>
    </row>
    <row r="24" spans="1:16">
      <c r="A24" s="12"/>
      <c r="B24" s="25">
        <v>335.49</v>
      </c>
      <c r="C24" s="20" t="s">
        <v>63</v>
      </c>
      <c r="D24" s="46">
        <v>4646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4646</v>
      </c>
      <c r="O24" s="47">
        <f t="shared" si="2"/>
        <v>1.6796818510484455</v>
      </c>
      <c r="P24" s="9"/>
    </row>
    <row r="25" spans="1:16">
      <c r="A25" s="12"/>
      <c r="B25" s="25">
        <v>338</v>
      </c>
      <c r="C25" s="20" t="s">
        <v>29</v>
      </c>
      <c r="D25" s="46">
        <v>382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382</v>
      </c>
      <c r="O25" s="47">
        <f t="shared" si="2"/>
        <v>0.13810556760665221</v>
      </c>
      <c r="P25" s="9"/>
    </row>
    <row r="26" spans="1:16" ht="15.75">
      <c r="A26" s="29" t="s">
        <v>34</v>
      </c>
      <c r="B26" s="30"/>
      <c r="C26" s="31"/>
      <c r="D26" s="32">
        <f t="shared" ref="D26:M26" si="5">SUM(D27:D28)</f>
        <v>37115</v>
      </c>
      <c r="E26" s="32">
        <f t="shared" si="5"/>
        <v>0</v>
      </c>
      <c r="F26" s="32">
        <f t="shared" si="5"/>
        <v>0</v>
      </c>
      <c r="G26" s="32">
        <f t="shared" si="5"/>
        <v>0</v>
      </c>
      <c r="H26" s="32">
        <f t="shared" si="5"/>
        <v>0</v>
      </c>
      <c r="I26" s="32">
        <f t="shared" si="5"/>
        <v>0</v>
      </c>
      <c r="J26" s="32">
        <f t="shared" si="5"/>
        <v>0</v>
      </c>
      <c r="K26" s="32">
        <f t="shared" si="5"/>
        <v>0</v>
      </c>
      <c r="L26" s="32">
        <f t="shared" si="5"/>
        <v>0</v>
      </c>
      <c r="M26" s="32">
        <f t="shared" si="5"/>
        <v>0</v>
      </c>
      <c r="N26" s="32">
        <f t="shared" si="1"/>
        <v>37115</v>
      </c>
      <c r="O26" s="45">
        <f t="shared" si="2"/>
        <v>13.418293564714389</v>
      </c>
      <c r="P26" s="10"/>
    </row>
    <row r="27" spans="1:16">
      <c r="A27" s="12"/>
      <c r="B27" s="25">
        <v>343.9</v>
      </c>
      <c r="C27" s="20" t="s">
        <v>39</v>
      </c>
      <c r="D27" s="46">
        <v>2690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2690</v>
      </c>
      <c r="O27" s="47">
        <f t="shared" si="2"/>
        <v>0.97252349963846707</v>
      </c>
      <c r="P27" s="9"/>
    </row>
    <row r="28" spans="1:16">
      <c r="A28" s="12"/>
      <c r="B28" s="25">
        <v>349</v>
      </c>
      <c r="C28" s="20" t="s">
        <v>1</v>
      </c>
      <c r="D28" s="46">
        <v>34425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34425</v>
      </c>
      <c r="O28" s="47">
        <f t="shared" si="2"/>
        <v>12.445770065075921</v>
      </c>
      <c r="P28" s="9"/>
    </row>
    <row r="29" spans="1:16" ht="15.75">
      <c r="A29" s="29" t="s">
        <v>35</v>
      </c>
      <c r="B29" s="30"/>
      <c r="C29" s="31"/>
      <c r="D29" s="32">
        <f t="shared" ref="D29:M29" si="6">SUM(D30:D30)</f>
        <v>321</v>
      </c>
      <c r="E29" s="32">
        <f t="shared" si="6"/>
        <v>0</v>
      </c>
      <c r="F29" s="32">
        <f t="shared" si="6"/>
        <v>0</v>
      </c>
      <c r="G29" s="32">
        <f t="shared" si="6"/>
        <v>0</v>
      </c>
      <c r="H29" s="32">
        <f t="shared" si="6"/>
        <v>0</v>
      </c>
      <c r="I29" s="32">
        <f t="shared" si="6"/>
        <v>0</v>
      </c>
      <c r="J29" s="32">
        <f t="shared" si="6"/>
        <v>0</v>
      </c>
      <c r="K29" s="32">
        <f t="shared" si="6"/>
        <v>0</v>
      </c>
      <c r="L29" s="32">
        <f t="shared" si="6"/>
        <v>0</v>
      </c>
      <c r="M29" s="32">
        <f t="shared" si="6"/>
        <v>0</v>
      </c>
      <c r="N29" s="32">
        <f t="shared" si="1"/>
        <v>321</v>
      </c>
      <c r="O29" s="45">
        <f t="shared" si="2"/>
        <v>0.11605206073752712</v>
      </c>
      <c r="P29" s="10"/>
    </row>
    <row r="30" spans="1:16">
      <c r="A30" s="13"/>
      <c r="B30" s="39">
        <v>351.5</v>
      </c>
      <c r="C30" s="21" t="s">
        <v>42</v>
      </c>
      <c r="D30" s="46">
        <v>321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321</v>
      </c>
      <c r="O30" s="47">
        <f t="shared" si="2"/>
        <v>0.11605206073752712</v>
      </c>
      <c r="P30" s="9"/>
    </row>
    <row r="31" spans="1:16" ht="15.75">
      <c r="A31" s="29" t="s">
        <v>4</v>
      </c>
      <c r="B31" s="30"/>
      <c r="C31" s="31"/>
      <c r="D31" s="32">
        <f t="shared" ref="D31:M31" si="7">SUM(D32:D37)</f>
        <v>18635</v>
      </c>
      <c r="E31" s="32">
        <f t="shared" si="7"/>
        <v>0</v>
      </c>
      <c r="F31" s="32">
        <f t="shared" si="7"/>
        <v>0</v>
      </c>
      <c r="G31" s="32">
        <f t="shared" si="7"/>
        <v>0</v>
      </c>
      <c r="H31" s="32">
        <f t="shared" si="7"/>
        <v>0</v>
      </c>
      <c r="I31" s="32">
        <f t="shared" si="7"/>
        <v>0</v>
      </c>
      <c r="J31" s="32">
        <f t="shared" si="7"/>
        <v>0</v>
      </c>
      <c r="K31" s="32">
        <f t="shared" si="7"/>
        <v>0</v>
      </c>
      <c r="L31" s="32">
        <f t="shared" si="7"/>
        <v>0</v>
      </c>
      <c r="M31" s="32">
        <f t="shared" si="7"/>
        <v>0</v>
      </c>
      <c r="N31" s="32">
        <f t="shared" si="1"/>
        <v>18635</v>
      </c>
      <c r="O31" s="45">
        <f t="shared" si="2"/>
        <v>6.7371655820679681</v>
      </c>
      <c r="P31" s="10"/>
    </row>
    <row r="32" spans="1:16">
      <c r="A32" s="12"/>
      <c r="B32" s="25">
        <v>361.1</v>
      </c>
      <c r="C32" s="20" t="s">
        <v>43</v>
      </c>
      <c r="D32" s="46">
        <v>618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"/>
        <v>618</v>
      </c>
      <c r="O32" s="47">
        <f t="shared" si="2"/>
        <v>0.22342733188720174</v>
      </c>
      <c r="P32" s="9"/>
    </row>
    <row r="33" spans="1:119">
      <c r="A33" s="12"/>
      <c r="B33" s="25">
        <v>361.3</v>
      </c>
      <c r="C33" s="20" t="s">
        <v>67</v>
      </c>
      <c r="D33" s="46">
        <v>756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"/>
        <v>756</v>
      </c>
      <c r="O33" s="47">
        <f t="shared" si="2"/>
        <v>0.27331887201735355</v>
      </c>
      <c r="P33" s="9"/>
    </row>
    <row r="34" spans="1:119">
      <c r="A34" s="12"/>
      <c r="B34" s="25">
        <v>365</v>
      </c>
      <c r="C34" s="20" t="s">
        <v>85</v>
      </c>
      <c r="D34" s="46">
        <v>2550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"/>
        <v>2550</v>
      </c>
      <c r="O34" s="47">
        <f t="shared" si="2"/>
        <v>0.9219088937093276</v>
      </c>
      <c r="P34" s="9"/>
    </row>
    <row r="35" spans="1:119">
      <c r="A35" s="12"/>
      <c r="B35" s="25">
        <v>366</v>
      </c>
      <c r="C35" s="20" t="s">
        <v>45</v>
      </c>
      <c r="D35" s="46">
        <v>8100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"/>
        <v>8100</v>
      </c>
      <c r="O35" s="47">
        <f t="shared" si="2"/>
        <v>2.9284164859002169</v>
      </c>
      <c r="P35" s="9"/>
    </row>
    <row r="36" spans="1:119">
      <c r="A36" s="12"/>
      <c r="B36" s="25">
        <v>369.3</v>
      </c>
      <c r="C36" s="20" t="s">
        <v>68</v>
      </c>
      <c r="D36" s="46">
        <v>3500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"/>
        <v>3500</v>
      </c>
      <c r="O36" s="47">
        <f t="shared" si="2"/>
        <v>1.2653651482284889</v>
      </c>
      <c r="P36" s="9"/>
    </row>
    <row r="37" spans="1:119" ht="15.75" thickBot="1">
      <c r="A37" s="12"/>
      <c r="B37" s="25">
        <v>369.9</v>
      </c>
      <c r="C37" s="20" t="s">
        <v>46</v>
      </c>
      <c r="D37" s="46">
        <v>3111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"/>
        <v>3111</v>
      </c>
      <c r="O37" s="47">
        <f t="shared" si="2"/>
        <v>1.1247288503253796</v>
      </c>
      <c r="P37" s="9"/>
    </row>
    <row r="38" spans="1:119" ht="16.5" thickBot="1">
      <c r="A38" s="14" t="s">
        <v>40</v>
      </c>
      <c r="B38" s="23"/>
      <c r="C38" s="22"/>
      <c r="D38" s="15">
        <f>SUM(D5,D12,D19,D26,D29,D31)</f>
        <v>1324100</v>
      </c>
      <c r="E38" s="15">
        <f t="shared" ref="E38:M38" si="8">SUM(E5,E12,E19,E26,E29,E31)</f>
        <v>66353</v>
      </c>
      <c r="F38" s="15">
        <f t="shared" si="8"/>
        <v>0</v>
      </c>
      <c r="G38" s="15">
        <f t="shared" si="8"/>
        <v>0</v>
      </c>
      <c r="H38" s="15">
        <f t="shared" si="8"/>
        <v>0</v>
      </c>
      <c r="I38" s="15">
        <f t="shared" si="8"/>
        <v>0</v>
      </c>
      <c r="J38" s="15">
        <f t="shared" si="8"/>
        <v>0</v>
      </c>
      <c r="K38" s="15">
        <f t="shared" si="8"/>
        <v>0</v>
      </c>
      <c r="L38" s="15">
        <f t="shared" si="8"/>
        <v>0</v>
      </c>
      <c r="M38" s="15">
        <f t="shared" si="8"/>
        <v>0</v>
      </c>
      <c r="N38" s="15">
        <f t="shared" si="1"/>
        <v>1390453</v>
      </c>
      <c r="O38" s="38">
        <f t="shared" si="2"/>
        <v>502.69450469992768</v>
      </c>
      <c r="P38" s="6"/>
      <c r="Q38" s="2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</row>
    <row r="39" spans="1:119">
      <c r="A39" s="16"/>
      <c r="B39" s="18"/>
      <c r="C39" s="18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9"/>
    </row>
    <row r="40" spans="1:119">
      <c r="A40" s="40"/>
      <c r="B40" s="41"/>
      <c r="C40" s="41"/>
      <c r="D40" s="42"/>
      <c r="E40" s="42"/>
      <c r="F40" s="42"/>
      <c r="G40" s="42"/>
      <c r="H40" s="42"/>
      <c r="I40" s="42"/>
      <c r="J40" s="42"/>
      <c r="K40" s="42"/>
      <c r="L40" s="51" t="s">
        <v>86</v>
      </c>
      <c r="M40" s="51"/>
      <c r="N40" s="51"/>
      <c r="O40" s="43">
        <v>2766</v>
      </c>
    </row>
    <row r="41" spans="1:119">
      <c r="A41" s="52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4"/>
    </row>
    <row r="42" spans="1:119" ht="15.75" customHeight="1" thickBot="1">
      <c r="A42" s="55" t="s">
        <v>59</v>
      </c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7"/>
    </row>
  </sheetData>
  <mergeCells count="10">
    <mergeCell ref="L40:N40"/>
    <mergeCell ref="A41:O41"/>
    <mergeCell ref="A42:O4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55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71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48</v>
      </c>
      <c r="B3" s="65"/>
      <c r="C3" s="66"/>
      <c r="D3" s="70" t="s">
        <v>30</v>
      </c>
      <c r="E3" s="71"/>
      <c r="F3" s="71"/>
      <c r="G3" s="71"/>
      <c r="H3" s="72"/>
      <c r="I3" s="70" t="s">
        <v>31</v>
      </c>
      <c r="J3" s="72"/>
      <c r="K3" s="70" t="s">
        <v>33</v>
      </c>
      <c r="L3" s="72"/>
      <c r="M3" s="36"/>
      <c r="N3" s="37"/>
      <c r="O3" s="73" t="s">
        <v>53</v>
      </c>
      <c r="P3" s="11"/>
      <c r="Q3"/>
    </row>
    <row r="4" spans="1:133" ht="32.25" customHeight="1" thickBot="1">
      <c r="A4" s="67"/>
      <c r="B4" s="68"/>
      <c r="C4" s="69"/>
      <c r="D4" s="34" t="s">
        <v>5</v>
      </c>
      <c r="E4" s="34" t="s">
        <v>49</v>
      </c>
      <c r="F4" s="34" t="s">
        <v>50</v>
      </c>
      <c r="G4" s="34" t="s">
        <v>51</v>
      </c>
      <c r="H4" s="34" t="s">
        <v>6</v>
      </c>
      <c r="I4" s="34" t="s">
        <v>7</v>
      </c>
      <c r="J4" s="35" t="s">
        <v>52</v>
      </c>
      <c r="K4" s="35" t="s">
        <v>8</v>
      </c>
      <c r="L4" s="35" t="s">
        <v>9</v>
      </c>
      <c r="M4" s="35" t="s">
        <v>10</v>
      </c>
      <c r="N4" s="35" t="s">
        <v>32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SUM(D6:D11)</f>
        <v>744037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5" si="1">SUM(D5:M5)</f>
        <v>744037</v>
      </c>
      <c r="O5" s="33">
        <f t="shared" ref="O5:O45" si="2">(N5/O$47)</f>
        <v>271.74470416362306</v>
      </c>
      <c r="P5" s="6"/>
    </row>
    <row r="6" spans="1:133">
      <c r="A6" s="12"/>
      <c r="B6" s="25">
        <v>311</v>
      </c>
      <c r="C6" s="20" t="s">
        <v>3</v>
      </c>
      <c r="D6" s="46">
        <v>283698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283698</v>
      </c>
      <c r="O6" s="47">
        <f t="shared" si="2"/>
        <v>103.61504747991235</v>
      </c>
      <c r="P6" s="9"/>
    </row>
    <row r="7" spans="1:133">
      <c r="A7" s="12"/>
      <c r="B7" s="25">
        <v>312.41000000000003</v>
      </c>
      <c r="C7" s="20" t="s">
        <v>61</v>
      </c>
      <c r="D7" s="46">
        <v>97980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97980</v>
      </c>
      <c r="O7" s="47">
        <f t="shared" si="2"/>
        <v>35.785244704163624</v>
      </c>
      <c r="P7" s="9"/>
    </row>
    <row r="8" spans="1:133">
      <c r="A8" s="12"/>
      <c r="B8" s="25">
        <v>314.10000000000002</v>
      </c>
      <c r="C8" s="20" t="s">
        <v>12</v>
      </c>
      <c r="D8" s="46">
        <v>219299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219299</v>
      </c>
      <c r="O8" s="47">
        <f t="shared" si="2"/>
        <v>80.094594594594597</v>
      </c>
      <c r="P8" s="9"/>
    </row>
    <row r="9" spans="1:133">
      <c r="A9" s="12"/>
      <c r="B9" s="25">
        <v>314.39999999999998</v>
      </c>
      <c r="C9" s="20" t="s">
        <v>57</v>
      </c>
      <c r="D9" s="46">
        <v>9861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9861</v>
      </c>
      <c r="O9" s="47">
        <f t="shared" si="2"/>
        <v>3.6015339663988311</v>
      </c>
      <c r="P9" s="9"/>
    </row>
    <row r="10" spans="1:133">
      <c r="A10" s="12"/>
      <c r="B10" s="25">
        <v>315</v>
      </c>
      <c r="C10" s="20" t="s">
        <v>14</v>
      </c>
      <c r="D10" s="46">
        <v>111667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111667</v>
      </c>
      <c r="O10" s="47">
        <f t="shared" si="2"/>
        <v>40.784149013878746</v>
      </c>
      <c r="P10" s="9"/>
    </row>
    <row r="11" spans="1:133">
      <c r="A11" s="12"/>
      <c r="B11" s="25">
        <v>316</v>
      </c>
      <c r="C11" s="20" t="s">
        <v>15</v>
      </c>
      <c r="D11" s="46">
        <v>21532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21532</v>
      </c>
      <c r="O11" s="47">
        <f t="shared" si="2"/>
        <v>7.8641344046749451</v>
      </c>
      <c r="P11" s="9"/>
    </row>
    <row r="12" spans="1:133" ht="15.75">
      <c r="A12" s="29" t="s">
        <v>16</v>
      </c>
      <c r="B12" s="30"/>
      <c r="C12" s="31"/>
      <c r="D12" s="32">
        <f t="shared" ref="D12:M12" si="3">SUM(D13:D16)</f>
        <v>247035</v>
      </c>
      <c r="E12" s="32">
        <f t="shared" si="3"/>
        <v>64727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311762</v>
      </c>
      <c r="O12" s="45">
        <f t="shared" si="2"/>
        <v>113.86486486486487</v>
      </c>
      <c r="P12" s="10"/>
    </row>
    <row r="13" spans="1:133">
      <c r="A13" s="12"/>
      <c r="B13" s="25">
        <v>322</v>
      </c>
      <c r="C13" s="20" t="s">
        <v>0</v>
      </c>
      <c r="D13" s="46">
        <v>34879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34879</v>
      </c>
      <c r="O13" s="47">
        <f t="shared" si="2"/>
        <v>12.738860482103725</v>
      </c>
      <c r="P13" s="9"/>
    </row>
    <row r="14" spans="1:133">
      <c r="A14" s="12"/>
      <c r="B14" s="25">
        <v>323.10000000000002</v>
      </c>
      <c r="C14" s="20" t="s">
        <v>17</v>
      </c>
      <c r="D14" s="46">
        <v>186807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186807</v>
      </c>
      <c r="O14" s="47">
        <f t="shared" si="2"/>
        <v>68.227538349159971</v>
      </c>
      <c r="P14" s="9"/>
    </row>
    <row r="15" spans="1:133">
      <c r="A15" s="12"/>
      <c r="B15" s="25">
        <v>323.7</v>
      </c>
      <c r="C15" s="20" t="s">
        <v>18</v>
      </c>
      <c r="D15" s="46">
        <v>25349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25349</v>
      </c>
      <c r="O15" s="47">
        <f t="shared" si="2"/>
        <v>9.2582176771365958</v>
      </c>
      <c r="P15" s="9"/>
    </row>
    <row r="16" spans="1:133">
      <c r="A16" s="12"/>
      <c r="B16" s="25">
        <v>325.2</v>
      </c>
      <c r="C16" s="20" t="s">
        <v>20</v>
      </c>
      <c r="D16" s="46">
        <v>0</v>
      </c>
      <c r="E16" s="46">
        <v>64727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64727</v>
      </c>
      <c r="O16" s="47">
        <f t="shared" si="2"/>
        <v>23.640248356464571</v>
      </c>
      <c r="P16" s="9"/>
    </row>
    <row r="17" spans="1:16" ht="15.75">
      <c r="A17" s="29" t="s">
        <v>23</v>
      </c>
      <c r="B17" s="30"/>
      <c r="C17" s="31"/>
      <c r="D17" s="32">
        <f t="shared" ref="D17:M17" si="4">SUM(D18:D24)</f>
        <v>197358</v>
      </c>
      <c r="E17" s="32">
        <f t="shared" si="4"/>
        <v>43</v>
      </c>
      <c r="F17" s="32">
        <f t="shared" si="4"/>
        <v>0</v>
      </c>
      <c r="G17" s="32">
        <f t="shared" si="4"/>
        <v>0</v>
      </c>
      <c r="H17" s="32">
        <f t="shared" si="4"/>
        <v>0</v>
      </c>
      <c r="I17" s="32">
        <f t="shared" si="4"/>
        <v>0</v>
      </c>
      <c r="J17" s="32">
        <f t="shared" si="4"/>
        <v>0</v>
      </c>
      <c r="K17" s="32">
        <f t="shared" si="4"/>
        <v>0</v>
      </c>
      <c r="L17" s="32">
        <f t="shared" si="4"/>
        <v>0</v>
      </c>
      <c r="M17" s="32">
        <f t="shared" si="4"/>
        <v>0</v>
      </c>
      <c r="N17" s="44">
        <f t="shared" si="1"/>
        <v>197401</v>
      </c>
      <c r="O17" s="45">
        <f t="shared" si="2"/>
        <v>72.096785975164352</v>
      </c>
      <c r="P17" s="10"/>
    </row>
    <row r="18" spans="1:16">
      <c r="A18" s="12"/>
      <c r="B18" s="25">
        <v>335.12</v>
      </c>
      <c r="C18" s="20" t="s">
        <v>25</v>
      </c>
      <c r="D18" s="46">
        <v>61229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61229</v>
      </c>
      <c r="O18" s="47">
        <f t="shared" si="2"/>
        <v>22.362673484295104</v>
      </c>
      <c r="P18" s="9"/>
    </row>
    <row r="19" spans="1:16">
      <c r="A19" s="12"/>
      <c r="B19" s="25">
        <v>335.14</v>
      </c>
      <c r="C19" s="20" t="s">
        <v>26</v>
      </c>
      <c r="D19" s="46">
        <v>2249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2249</v>
      </c>
      <c r="O19" s="47">
        <f t="shared" si="2"/>
        <v>0.82140248356464574</v>
      </c>
      <c r="P19" s="9"/>
    </row>
    <row r="20" spans="1:16">
      <c r="A20" s="12"/>
      <c r="B20" s="25">
        <v>335.15</v>
      </c>
      <c r="C20" s="20" t="s">
        <v>27</v>
      </c>
      <c r="D20" s="46">
        <v>832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832</v>
      </c>
      <c r="O20" s="47">
        <f t="shared" si="2"/>
        <v>0.30387143900657415</v>
      </c>
      <c r="P20" s="9"/>
    </row>
    <row r="21" spans="1:16">
      <c r="A21" s="12"/>
      <c r="B21" s="25">
        <v>335.18</v>
      </c>
      <c r="C21" s="20" t="s">
        <v>28</v>
      </c>
      <c r="D21" s="46">
        <v>127653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127653</v>
      </c>
      <c r="O21" s="47">
        <f t="shared" si="2"/>
        <v>46.622717311906499</v>
      </c>
      <c r="P21" s="9"/>
    </row>
    <row r="22" spans="1:16">
      <c r="A22" s="12"/>
      <c r="B22" s="25">
        <v>335.49</v>
      </c>
      <c r="C22" s="20" t="s">
        <v>63</v>
      </c>
      <c r="D22" s="46">
        <v>4511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4511</v>
      </c>
      <c r="O22" s="47">
        <f t="shared" si="2"/>
        <v>1.6475529583637691</v>
      </c>
      <c r="P22" s="9"/>
    </row>
    <row r="23" spans="1:16">
      <c r="A23" s="12"/>
      <c r="B23" s="25">
        <v>338</v>
      </c>
      <c r="C23" s="20" t="s">
        <v>29</v>
      </c>
      <c r="D23" s="46">
        <v>884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884</v>
      </c>
      <c r="O23" s="47">
        <f t="shared" si="2"/>
        <v>0.32286340394448504</v>
      </c>
      <c r="P23" s="9"/>
    </row>
    <row r="24" spans="1:16">
      <c r="A24" s="12"/>
      <c r="B24" s="25">
        <v>339</v>
      </c>
      <c r="C24" s="20" t="s">
        <v>64</v>
      </c>
      <c r="D24" s="46">
        <v>0</v>
      </c>
      <c r="E24" s="46">
        <v>43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43</v>
      </c>
      <c r="O24" s="47">
        <f t="shared" si="2"/>
        <v>1.5704894083272462E-2</v>
      </c>
      <c r="P24" s="9"/>
    </row>
    <row r="25" spans="1:16" ht="15.75">
      <c r="A25" s="29" t="s">
        <v>34</v>
      </c>
      <c r="B25" s="30"/>
      <c r="C25" s="31"/>
      <c r="D25" s="32">
        <f t="shared" ref="D25:M25" si="5">SUM(D26:D32)</f>
        <v>40707</v>
      </c>
      <c r="E25" s="32">
        <f t="shared" si="5"/>
        <v>0</v>
      </c>
      <c r="F25" s="32">
        <f t="shared" si="5"/>
        <v>0</v>
      </c>
      <c r="G25" s="32">
        <f t="shared" si="5"/>
        <v>0</v>
      </c>
      <c r="H25" s="32">
        <f t="shared" si="5"/>
        <v>0</v>
      </c>
      <c r="I25" s="32">
        <f t="shared" si="5"/>
        <v>174449</v>
      </c>
      <c r="J25" s="32">
        <f t="shared" si="5"/>
        <v>0</v>
      </c>
      <c r="K25" s="32">
        <f t="shared" si="5"/>
        <v>0</v>
      </c>
      <c r="L25" s="32">
        <f t="shared" si="5"/>
        <v>0</v>
      </c>
      <c r="M25" s="32">
        <f t="shared" si="5"/>
        <v>0</v>
      </c>
      <c r="N25" s="32">
        <f t="shared" si="1"/>
        <v>215156</v>
      </c>
      <c r="O25" s="45">
        <f t="shared" si="2"/>
        <v>78.581446311176038</v>
      </c>
      <c r="P25" s="10"/>
    </row>
    <row r="26" spans="1:16">
      <c r="A26" s="12"/>
      <c r="B26" s="25">
        <v>341.3</v>
      </c>
      <c r="C26" s="20" t="s">
        <v>72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196</v>
      </c>
      <c r="J26" s="46">
        <v>0</v>
      </c>
      <c r="K26" s="46">
        <v>0</v>
      </c>
      <c r="L26" s="46">
        <v>0</v>
      </c>
      <c r="M26" s="46">
        <v>0</v>
      </c>
      <c r="N26" s="46">
        <f t="shared" ref="N26:N32" si="6">SUM(D26:M26)</f>
        <v>196</v>
      </c>
      <c r="O26" s="47">
        <f t="shared" si="2"/>
        <v>7.1585098612125642E-2</v>
      </c>
      <c r="P26" s="9"/>
    </row>
    <row r="27" spans="1:16">
      <c r="A27" s="12"/>
      <c r="B27" s="25">
        <v>343.3</v>
      </c>
      <c r="C27" s="20" t="s">
        <v>65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82990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82990</v>
      </c>
      <c r="O27" s="47">
        <f t="shared" si="2"/>
        <v>30.31044558071585</v>
      </c>
      <c r="P27" s="9"/>
    </row>
    <row r="28" spans="1:16">
      <c r="A28" s="12"/>
      <c r="B28" s="25">
        <v>343.5</v>
      </c>
      <c r="C28" s="20" t="s">
        <v>66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80255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80255</v>
      </c>
      <c r="O28" s="47">
        <f t="shared" si="2"/>
        <v>29.311541271000731</v>
      </c>
      <c r="P28" s="9"/>
    </row>
    <row r="29" spans="1:16">
      <c r="A29" s="12"/>
      <c r="B29" s="25">
        <v>343.6</v>
      </c>
      <c r="C29" s="20" t="s">
        <v>38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10911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10911</v>
      </c>
      <c r="O29" s="47">
        <f t="shared" si="2"/>
        <v>3.9850255661066472</v>
      </c>
      <c r="P29" s="9"/>
    </row>
    <row r="30" spans="1:16">
      <c r="A30" s="12"/>
      <c r="B30" s="25">
        <v>343.9</v>
      </c>
      <c r="C30" s="20" t="s">
        <v>39</v>
      </c>
      <c r="D30" s="46">
        <v>1904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1904</v>
      </c>
      <c r="O30" s="47">
        <f t="shared" si="2"/>
        <v>0.69539810080350617</v>
      </c>
      <c r="P30" s="9"/>
    </row>
    <row r="31" spans="1:16">
      <c r="A31" s="12"/>
      <c r="B31" s="25">
        <v>346.9</v>
      </c>
      <c r="C31" s="20" t="s">
        <v>73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97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97</v>
      </c>
      <c r="O31" s="47">
        <f t="shared" si="2"/>
        <v>3.5427319211102995E-2</v>
      </c>
      <c r="P31" s="9"/>
    </row>
    <row r="32" spans="1:16">
      <c r="A32" s="12"/>
      <c r="B32" s="25">
        <v>349</v>
      </c>
      <c r="C32" s="20" t="s">
        <v>1</v>
      </c>
      <c r="D32" s="46">
        <v>38803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38803</v>
      </c>
      <c r="O32" s="47">
        <f t="shared" si="2"/>
        <v>14.172023374726077</v>
      </c>
      <c r="P32" s="9"/>
    </row>
    <row r="33" spans="1:119" ht="15.75">
      <c r="A33" s="29" t="s">
        <v>35</v>
      </c>
      <c r="B33" s="30"/>
      <c r="C33" s="31"/>
      <c r="D33" s="32">
        <f t="shared" ref="D33:M33" si="7">SUM(D34:D35)</f>
        <v>337</v>
      </c>
      <c r="E33" s="32">
        <f t="shared" si="7"/>
        <v>0</v>
      </c>
      <c r="F33" s="32">
        <f t="shared" si="7"/>
        <v>0</v>
      </c>
      <c r="G33" s="32">
        <f t="shared" si="7"/>
        <v>0</v>
      </c>
      <c r="H33" s="32">
        <f t="shared" si="7"/>
        <v>0</v>
      </c>
      <c r="I33" s="32">
        <f t="shared" si="7"/>
        <v>0</v>
      </c>
      <c r="J33" s="32">
        <f t="shared" si="7"/>
        <v>0</v>
      </c>
      <c r="K33" s="32">
        <f t="shared" si="7"/>
        <v>0</v>
      </c>
      <c r="L33" s="32">
        <f t="shared" si="7"/>
        <v>0</v>
      </c>
      <c r="M33" s="32">
        <f t="shared" si="7"/>
        <v>0</v>
      </c>
      <c r="N33" s="32">
        <f t="shared" ref="N33:N45" si="8">SUM(D33:M33)</f>
        <v>337</v>
      </c>
      <c r="O33" s="45">
        <f t="shared" si="2"/>
        <v>0.12308254200146092</v>
      </c>
      <c r="P33" s="10"/>
    </row>
    <row r="34" spans="1:119">
      <c r="A34" s="13"/>
      <c r="B34" s="39">
        <v>351.5</v>
      </c>
      <c r="C34" s="21" t="s">
        <v>42</v>
      </c>
      <c r="D34" s="46">
        <v>193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193</v>
      </c>
      <c r="O34" s="47">
        <f t="shared" si="2"/>
        <v>7.0489408327246164E-2</v>
      </c>
      <c r="P34" s="9"/>
    </row>
    <row r="35" spans="1:119">
      <c r="A35" s="13"/>
      <c r="B35" s="39">
        <v>354</v>
      </c>
      <c r="C35" s="21" t="s">
        <v>74</v>
      </c>
      <c r="D35" s="46">
        <v>144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144</v>
      </c>
      <c r="O35" s="47">
        <f t="shared" si="2"/>
        <v>5.2593133674214754E-2</v>
      </c>
      <c r="P35" s="9"/>
    </row>
    <row r="36" spans="1:119" ht="15.75">
      <c r="A36" s="29" t="s">
        <v>4</v>
      </c>
      <c r="B36" s="30"/>
      <c r="C36" s="31"/>
      <c r="D36" s="32">
        <f t="shared" ref="D36:M36" si="9">SUM(D37:D41)</f>
        <v>10998</v>
      </c>
      <c r="E36" s="32">
        <f t="shared" si="9"/>
        <v>0</v>
      </c>
      <c r="F36" s="32">
        <f t="shared" si="9"/>
        <v>0</v>
      </c>
      <c r="G36" s="32">
        <f t="shared" si="9"/>
        <v>0</v>
      </c>
      <c r="H36" s="32">
        <f t="shared" si="9"/>
        <v>0</v>
      </c>
      <c r="I36" s="32">
        <f t="shared" si="9"/>
        <v>141</v>
      </c>
      <c r="J36" s="32">
        <f t="shared" si="9"/>
        <v>0</v>
      </c>
      <c r="K36" s="32">
        <f t="shared" si="9"/>
        <v>0</v>
      </c>
      <c r="L36" s="32">
        <f t="shared" si="9"/>
        <v>0</v>
      </c>
      <c r="M36" s="32">
        <f t="shared" si="9"/>
        <v>0</v>
      </c>
      <c r="N36" s="32">
        <f t="shared" si="8"/>
        <v>11139</v>
      </c>
      <c r="O36" s="45">
        <f t="shared" si="2"/>
        <v>4.0682980277574874</v>
      </c>
      <c r="P36" s="10"/>
    </row>
    <row r="37" spans="1:119">
      <c r="A37" s="12"/>
      <c r="B37" s="25">
        <v>361.1</v>
      </c>
      <c r="C37" s="20" t="s">
        <v>43</v>
      </c>
      <c r="D37" s="46">
        <v>1127</v>
      </c>
      <c r="E37" s="46">
        <v>0</v>
      </c>
      <c r="F37" s="46">
        <v>0</v>
      </c>
      <c r="G37" s="46">
        <v>0</v>
      </c>
      <c r="H37" s="46">
        <v>0</v>
      </c>
      <c r="I37" s="46">
        <v>141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1268</v>
      </c>
      <c r="O37" s="47">
        <f t="shared" si="2"/>
        <v>0.46311176040905772</v>
      </c>
      <c r="P37" s="9"/>
    </row>
    <row r="38" spans="1:119">
      <c r="A38" s="12"/>
      <c r="B38" s="25">
        <v>361.3</v>
      </c>
      <c r="C38" s="20" t="s">
        <v>67</v>
      </c>
      <c r="D38" s="46">
        <v>3378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3378</v>
      </c>
      <c r="O38" s="47">
        <f t="shared" si="2"/>
        <v>1.2337472607742879</v>
      </c>
      <c r="P38" s="9"/>
    </row>
    <row r="39" spans="1:119">
      <c r="A39" s="12"/>
      <c r="B39" s="25">
        <v>366</v>
      </c>
      <c r="C39" s="20" t="s">
        <v>45</v>
      </c>
      <c r="D39" s="46">
        <v>1160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1160</v>
      </c>
      <c r="O39" s="47">
        <f t="shared" si="2"/>
        <v>0.42366691015339664</v>
      </c>
      <c r="P39" s="9"/>
    </row>
    <row r="40" spans="1:119">
      <c r="A40" s="12"/>
      <c r="B40" s="25">
        <v>369.3</v>
      </c>
      <c r="C40" s="20" t="s">
        <v>68</v>
      </c>
      <c r="D40" s="46">
        <v>3018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3018</v>
      </c>
      <c r="O40" s="47">
        <f t="shared" si="2"/>
        <v>1.1022644265887509</v>
      </c>
      <c r="P40" s="9"/>
    </row>
    <row r="41" spans="1:119">
      <c r="A41" s="12"/>
      <c r="B41" s="25">
        <v>369.9</v>
      </c>
      <c r="C41" s="20" t="s">
        <v>46</v>
      </c>
      <c r="D41" s="46">
        <v>2315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2315</v>
      </c>
      <c r="O41" s="47">
        <f t="shared" si="2"/>
        <v>0.8455076698319941</v>
      </c>
      <c r="P41" s="9"/>
    </row>
    <row r="42" spans="1:119" ht="15.75">
      <c r="A42" s="29" t="s">
        <v>36</v>
      </c>
      <c r="B42" s="30"/>
      <c r="C42" s="31"/>
      <c r="D42" s="32">
        <f t="shared" ref="D42:M42" si="10">SUM(D43:D44)</f>
        <v>209521</v>
      </c>
      <c r="E42" s="32">
        <f t="shared" si="10"/>
        <v>0</v>
      </c>
      <c r="F42" s="32">
        <f t="shared" si="10"/>
        <v>0</v>
      </c>
      <c r="G42" s="32">
        <f t="shared" si="10"/>
        <v>0</v>
      </c>
      <c r="H42" s="32">
        <f t="shared" si="10"/>
        <v>0</v>
      </c>
      <c r="I42" s="32">
        <f t="shared" si="10"/>
        <v>70056</v>
      </c>
      <c r="J42" s="32">
        <f t="shared" si="10"/>
        <v>0</v>
      </c>
      <c r="K42" s="32">
        <f t="shared" si="10"/>
        <v>0</v>
      </c>
      <c r="L42" s="32">
        <f t="shared" si="10"/>
        <v>0</v>
      </c>
      <c r="M42" s="32">
        <f t="shared" si="10"/>
        <v>0</v>
      </c>
      <c r="N42" s="32">
        <f t="shared" si="8"/>
        <v>279577</v>
      </c>
      <c r="O42" s="45">
        <f t="shared" si="2"/>
        <v>102.10993425858291</v>
      </c>
      <c r="P42" s="9"/>
    </row>
    <row r="43" spans="1:119">
      <c r="A43" s="12"/>
      <c r="B43" s="25">
        <v>389.7</v>
      </c>
      <c r="C43" s="20" t="s">
        <v>69</v>
      </c>
      <c r="D43" s="46">
        <v>209521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209521</v>
      </c>
      <c r="O43" s="47">
        <f t="shared" si="2"/>
        <v>76.523374726077435</v>
      </c>
      <c r="P43" s="9"/>
    </row>
    <row r="44" spans="1:119" ht="15.75" thickBot="1">
      <c r="A44" s="48"/>
      <c r="B44" s="49">
        <v>393</v>
      </c>
      <c r="C44" s="50" t="s">
        <v>75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70056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70056</v>
      </c>
      <c r="O44" s="47">
        <f t="shared" si="2"/>
        <v>25.586559532505479</v>
      </c>
      <c r="P44" s="9"/>
    </row>
    <row r="45" spans="1:119" ht="16.5" thickBot="1">
      <c r="A45" s="14" t="s">
        <v>40</v>
      </c>
      <c r="B45" s="23"/>
      <c r="C45" s="22"/>
      <c r="D45" s="15">
        <f t="shared" ref="D45:M45" si="11">SUM(D5,D12,D17,D25,D33,D36,D42)</f>
        <v>1449993</v>
      </c>
      <c r="E45" s="15">
        <f t="shared" si="11"/>
        <v>64770</v>
      </c>
      <c r="F45" s="15">
        <f t="shared" si="11"/>
        <v>0</v>
      </c>
      <c r="G45" s="15">
        <f t="shared" si="11"/>
        <v>0</v>
      </c>
      <c r="H45" s="15">
        <f t="shared" si="11"/>
        <v>0</v>
      </c>
      <c r="I45" s="15">
        <f t="shared" si="11"/>
        <v>244646</v>
      </c>
      <c r="J45" s="15">
        <f t="shared" si="11"/>
        <v>0</v>
      </c>
      <c r="K45" s="15">
        <f t="shared" si="11"/>
        <v>0</v>
      </c>
      <c r="L45" s="15">
        <f t="shared" si="11"/>
        <v>0</v>
      </c>
      <c r="M45" s="15">
        <f t="shared" si="11"/>
        <v>0</v>
      </c>
      <c r="N45" s="15">
        <f t="shared" si="8"/>
        <v>1759409</v>
      </c>
      <c r="O45" s="38">
        <f t="shared" si="2"/>
        <v>642.58911614317014</v>
      </c>
      <c r="P45" s="6"/>
      <c r="Q45" s="2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</row>
    <row r="46" spans="1:119">
      <c r="A46" s="16"/>
      <c r="B46" s="18"/>
      <c r="C46" s="18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9"/>
    </row>
    <row r="47" spans="1:119">
      <c r="A47" s="40"/>
      <c r="B47" s="41"/>
      <c r="C47" s="41"/>
      <c r="D47" s="42"/>
      <c r="E47" s="42"/>
      <c r="F47" s="42"/>
      <c r="G47" s="42"/>
      <c r="H47" s="42"/>
      <c r="I47" s="42"/>
      <c r="J47" s="42"/>
      <c r="K47" s="42"/>
      <c r="L47" s="51" t="s">
        <v>76</v>
      </c>
      <c r="M47" s="51"/>
      <c r="N47" s="51"/>
      <c r="O47" s="43">
        <v>2738</v>
      </c>
    </row>
    <row r="48" spans="1:119">
      <c r="A48" s="52"/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4"/>
    </row>
    <row r="49" spans="1:15" ht="15.75" customHeight="1" thickBot="1">
      <c r="A49" s="55" t="s">
        <v>59</v>
      </c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7"/>
    </row>
  </sheetData>
  <mergeCells count="10">
    <mergeCell ref="L47:N47"/>
    <mergeCell ref="A48:O48"/>
    <mergeCell ref="A49:O4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55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60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48</v>
      </c>
      <c r="B3" s="65"/>
      <c r="C3" s="66"/>
      <c r="D3" s="70" t="s">
        <v>30</v>
      </c>
      <c r="E3" s="71"/>
      <c r="F3" s="71"/>
      <c r="G3" s="71"/>
      <c r="H3" s="72"/>
      <c r="I3" s="70" t="s">
        <v>31</v>
      </c>
      <c r="J3" s="72"/>
      <c r="K3" s="70" t="s">
        <v>33</v>
      </c>
      <c r="L3" s="72"/>
      <c r="M3" s="36"/>
      <c r="N3" s="37"/>
      <c r="O3" s="73" t="s">
        <v>53</v>
      </c>
      <c r="P3" s="11"/>
      <c r="Q3"/>
    </row>
    <row r="4" spans="1:133" ht="32.25" customHeight="1" thickBot="1">
      <c r="A4" s="67"/>
      <c r="B4" s="68"/>
      <c r="C4" s="69"/>
      <c r="D4" s="34" t="s">
        <v>5</v>
      </c>
      <c r="E4" s="34" t="s">
        <v>49</v>
      </c>
      <c r="F4" s="34" t="s">
        <v>50</v>
      </c>
      <c r="G4" s="34" t="s">
        <v>51</v>
      </c>
      <c r="H4" s="34" t="s">
        <v>6</v>
      </c>
      <c r="I4" s="34" t="s">
        <v>7</v>
      </c>
      <c r="J4" s="35" t="s">
        <v>52</v>
      </c>
      <c r="K4" s="35" t="s">
        <v>8</v>
      </c>
      <c r="L4" s="35" t="s">
        <v>9</v>
      </c>
      <c r="M4" s="35" t="s">
        <v>10</v>
      </c>
      <c r="N4" s="35" t="s">
        <v>32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SUM(D6:D11)</f>
        <v>797533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43" si="1">SUM(D5:M5)</f>
        <v>797533</v>
      </c>
      <c r="O5" s="33">
        <f t="shared" ref="O5:O43" si="2">(N5/O$45)</f>
        <v>290.012</v>
      </c>
      <c r="P5" s="6"/>
    </row>
    <row r="6" spans="1:133">
      <c r="A6" s="12"/>
      <c r="B6" s="25">
        <v>311</v>
      </c>
      <c r="C6" s="20" t="s">
        <v>3</v>
      </c>
      <c r="D6" s="46">
        <v>347687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347687</v>
      </c>
      <c r="O6" s="47">
        <f t="shared" si="2"/>
        <v>126.43163636363636</v>
      </c>
      <c r="P6" s="9"/>
    </row>
    <row r="7" spans="1:133">
      <c r="A7" s="12"/>
      <c r="B7" s="25">
        <v>312.41000000000003</v>
      </c>
      <c r="C7" s="20" t="s">
        <v>61</v>
      </c>
      <c r="D7" s="46">
        <v>80371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80371</v>
      </c>
      <c r="O7" s="47">
        <f t="shared" si="2"/>
        <v>29.22581818181818</v>
      </c>
      <c r="P7" s="9"/>
    </row>
    <row r="8" spans="1:133">
      <c r="A8" s="12"/>
      <c r="B8" s="25">
        <v>314.10000000000002</v>
      </c>
      <c r="C8" s="20" t="s">
        <v>12</v>
      </c>
      <c r="D8" s="46">
        <v>221787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221787</v>
      </c>
      <c r="O8" s="47">
        <f t="shared" si="2"/>
        <v>80.649818181818176</v>
      </c>
      <c r="P8" s="9"/>
    </row>
    <row r="9" spans="1:133">
      <c r="A9" s="12"/>
      <c r="B9" s="25">
        <v>314.39999999999998</v>
      </c>
      <c r="C9" s="20" t="s">
        <v>57</v>
      </c>
      <c r="D9" s="46">
        <v>6578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6578</v>
      </c>
      <c r="O9" s="47">
        <f t="shared" si="2"/>
        <v>2.3919999999999999</v>
      </c>
      <c r="P9" s="9"/>
    </row>
    <row r="10" spans="1:133">
      <c r="A10" s="12"/>
      <c r="B10" s="25">
        <v>315</v>
      </c>
      <c r="C10" s="20" t="s">
        <v>14</v>
      </c>
      <c r="D10" s="46">
        <v>119122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119122</v>
      </c>
      <c r="O10" s="47">
        <f t="shared" si="2"/>
        <v>43.317090909090908</v>
      </c>
      <c r="P10" s="9"/>
    </row>
    <row r="11" spans="1:133">
      <c r="A11" s="12"/>
      <c r="B11" s="25">
        <v>316</v>
      </c>
      <c r="C11" s="20" t="s">
        <v>15</v>
      </c>
      <c r="D11" s="46">
        <v>21988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21988</v>
      </c>
      <c r="O11" s="47">
        <f t="shared" si="2"/>
        <v>7.9956363636363639</v>
      </c>
      <c r="P11" s="9"/>
    </row>
    <row r="12" spans="1:133" ht="15.75">
      <c r="A12" s="29" t="s">
        <v>16</v>
      </c>
      <c r="B12" s="30"/>
      <c r="C12" s="31"/>
      <c r="D12" s="32">
        <f t="shared" ref="D12:M12" si="3">SUM(D13:D17)</f>
        <v>261556</v>
      </c>
      <c r="E12" s="32">
        <f t="shared" si="3"/>
        <v>56895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318451</v>
      </c>
      <c r="O12" s="45">
        <f t="shared" si="2"/>
        <v>115.80036363636364</v>
      </c>
      <c r="P12" s="10"/>
    </row>
    <row r="13" spans="1:133">
      <c r="A13" s="12"/>
      <c r="B13" s="25">
        <v>322</v>
      </c>
      <c r="C13" s="20" t="s">
        <v>0</v>
      </c>
      <c r="D13" s="46">
        <v>40003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40003</v>
      </c>
      <c r="O13" s="47">
        <f t="shared" si="2"/>
        <v>14.546545454545454</v>
      </c>
      <c r="P13" s="9"/>
    </row>
    <row r="14" spans="1:133">
      <c r="A14" s="12"/>
      <c r="B14" s="25">
        <v>323.10000000000002</v>
      </c>
      <c r="C14" s="20" t="s">
        <v>17</v>
      </c>
      <c r="D14" s="46">
        <v>195544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195544</v>
      </c>
      <c r="O14" s="47">
        <f t="shared" si="2"/>
        <v>71.106909090909085</v>
      </c>
      <c r="P14" s="9"/>
    </row>
    <row r="15" spans="1:133">
      <c r="A15" s="12"/>
      <c r="B15" s="25">
        <v>323.7</v>
      </c>
      <c r="C15" s="20" t="s">
        <v>18</v>
      </c>
      <c r="D15" s="46">
        <v>24384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24384</v>
      </c>
      <c r="O15" s="47">
        <f t="shared" si="2"/>
        <v>8.8669090909090915</v>
      </c>
      <c r="P15" s="9"/>
    </row>
    <row r="16" spans="1:133">
      <c r="A16" s="12"/>
      <c r="B16" s="25">
        <v>325.2</v>
      </c>
      <c r="C16" s="20" t="s">
        <v>20</v>
      </c>
      <c r="D16" s="46">
        <v>0</v>
      </c>
      <c r="E16" s="46">
        <v>56895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56895</v>
      </c>
      <c r="O16" s="47">
        <f t="shared" si="2"/>
        <v>20.689090909090908</v>
      </c>
      <c r="P16" s="9"/>
    </row>
    <row r="17" spans="1:16">
      <c r="A17" s="12"/>
      <c r="B17" s="25">
        <v>329</v>
      </c>
      <c r="C17" s="20" t="s">
        <v>21</v>
      </c>
      <c r="D17" s="46">
        <v>1625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1625</v>
      </c>
      <c r="O17" s="47">
        <f t="shared" si="2"/>
        <v>0.59090909090909094</v>
      </c>
      <c r="P17" s="9"/>
    </row>
    <row r="18" spans="1:16" ht="15.75">
      <c r="A18" s="29" t="s">
        <v>23</v>
      </c>
      <c r="B18" s="30"/>
      <c r="C18" s="31"/>
      <c r="D18" s="32">
        <f t="shared" ref="D18:M18" si="4">SUM(D19:D26)</f>
        <v>256506</v>
      </c>
      <c r="E18" s="32">
        <f t="shared" si="4"/>
        <v>6905</v>
      </c>
      <c r="F18" s="32">
        <f t="shared" si="4"/>
        <v>0</v>
      </c>
      <c r="G18" s="32">
        <f t="shared" si="4"/>
        <v>0</v>
      </c>
      <c r="H18" s="32">
        <f t="shared" si="4"/>
        <v>0</v>
      </c>
      <c r="I18" s="32">
        <f t="shared" si="4"/>
        <v>0</v>
      </c>
      <c r="J18" s="32">
        <f t="shared" si="4"/>
        <v>0</v>
      </c>
      <c r="K18" s="32">
        <f t="shared" si="4"/>
        <v>0</v>
      </c>
      <c r="L18" s="32">
        <f t="shared" si="4"/>
        <v>0</v>
      </c>
      <c r="M18" s="32">
        <f t="shared" si="4"/>
        <v>0</v>
      </c>
      <c r="N18" s="44">
        <f t="shared" si="1"/>
        <v>263411</v>
      </c>
      <c r="O18" s="45">
        <f t="shared" si="2"/>
        <v>95.785818181818186</v>
      </c>
      <c r="P18" s="10"/>
    </row>
    <row r="19" spans="1:16">
      <c r="A19" s="12"/>
      <c r="B19" s="25">
        <v>331.49</v>
      </c>
      <c r="C19" s="20" t="s">
        <v>62</v>
      </c>
      <c r="D19" s="46">
        <v>61846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61846</v>
      </c>
      <c r="O19" s="47">
        <f t="shared" si="2"/>
        <v>22.489454545454546</v>
      </c>
      <c r="P19" s="9"/>
    </row>
    <row r="20" spans="1:16">
      <c r="A20" s="12"/>
      <c r="B20" s="25">
        <v>335.12</v>
      </c>
      <c r="C20" s="20" t="s">
        <v>25</v>
      </c>
      <c r="D20" s="46">
        <v>58338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58338</v>
      </c>
      <c r="O20" s="47">
        <f t="shared" si="2"/>
        <v>21.213818181818183</v>
      </c>
      <c r="P20" s="9"/>
    </row>
    <row r="21" spans="1:16">
      <c r="A21" s="12"/>
      <c r="B21" s="25">
        <v>335.14</v>
      </c>
      <c r="C21" s="20" t="s">
        <v>26</v>
      </c>
      <c r="D21" s="46">
        <v>1843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1843</v>
      </c>
      <c r="O21" s="47">
        <f t="shared" si="2"/>
        <v>0.67018181818181821</v>
      </c>
      <c r="P21" s="9"/>
    </row>
    <row r="22" spans="1:16">
      <c r="A22" s="12"/>
      <c r="B22" s="25">
        <v>335.15</v>
      </c>
      <c r="C22" s="20" t="s">
        <v>27</v>
      </c>
      <c r="D22" s="46">
        <v>881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881</v>
      </c>
      <c r="O22" s="47">
        <f t="shared" si="2"/>
        <v>0.32036363636363635</v>
      </c>
      <c r="P22" s="9"/>
    </row>
    <row r="23" spans="1:16">
      <c r="A23" s="12"/>
      <c r="B23" s="25">
        <v>335.18</v>
      </c>
      <c r="C23" s="20" t="s">
        <v>28</v>
      </c>
      <c r="D23" s="46">
        <v>127554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127554</v>
      </c>
      <c r="O23" s="47">
        <f t="shared" si="2"/>
        <v>46.383272727272725</v>
      </c>
      <c r="P23" s="9"/>
    </row>
    <row r="24" spans="1:16">
      <c r="A24" s="12"/>
      <c r="B24" s="25">
        <v>335.49</v>
      </c>
      <c r="C24" s="20" t="s">
        <v>63</v>
      </c>
      <c r="D24" s="46">
        <v>4379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4379</v>
      </c>
      <c r="O24" s="47">
        <f t="shared" si="2"/>
        <v>1.5923636363636364</v>
      </c>
      <c r="P24" s="9"/>
    </row>
    <row r="25" spans="1:16">
      <c r="A25" s="12"/>
      <c r="B25" s="25">
        <v>338</v>
      </c>
      <c r="C25" s="20" t="s">
        <v>29</v>
      </c>
      <c r="D25" s="46">
        <v>1665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1665</v>
      </c>
      <c r="O25" s="47">
        <f t="shared" si="2"/>
        <v>0.60545454545454547</v>
      </c>
      <c r="P25" s="9"/>
    </row>
    <row r="26" spans="1:16">
      <c r="A26" s="12"/>
      <c r="B26" s="25">
        <v>339</v>
      </c>
      <c r="C26" s="20" t="s">
        <v>64</v>
      </c>
      <c r="D26" s="46">
        <v>0</v>
      </c>
      <c r="E26" s="46">
        <v>6905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6905</v>
      </c>
      <c r="O26" s="47">
        <f t="shared" si="2"/>
        <v>2.5109090909090908</v>
      </c>
      <c r="P26" s="9"/>
    </row>
    <row r="27" spans="1:16" ht="15.75">
      <c r="A27" s="29" t="s">
        <v>34</v>
      </c>
      <c r="B27" s="30"/>
      <c r="C27" s="31"/>
      <c r="D27" s="32">
        <f t="shared" ref="D27:M27" si="5">SUM(D28:D32)</f>
        <v>41641</v>
      </c>
      <c r="E27" s="32">
        <f t="shared" si="5"/>
        <v>0</v>
      </c>
      <c r="F27" s="32">
        <f t="shared" si="5"/>
        <v>0</v>
      </c>
      <c r="G27" s="32">
        <f t="shared" si="5"/>
        <v>0</v>
      </c>
      <c r="H27" s="32">
        <f t="shared" si="5"/>
        <v>0</v>
      </c>
      <c r="I27" s="32">
        <f t="shared" si="5"/>
        <v>164695</v>
      </c>
      <c r="J27" s="32">
        <f t="shared" si="5"/>
        <v>0</v>
      </c>
      <c r="K27" s="32">
        <f t="shared" si="5"/>
        <v>0</v>
      </c>
      <c r="L27" s="32">
        <f t="shared" si="5"/>
        <v>0</v>
      </c>
      <c r="M27" s="32">
        <f t="shared" si="5"/>
        <v>0</v>
      </c>
      <c r="N27" s="32">
        <f t="shared" si="1"/>
        <v>206336</v>
      </c>
      <c r="O27" s="45">
        <f t="shared" si="2"/>
        <v>75.031272727272722</v>
      </c>
      <c r="P27" s="10"/>
    </row>
    <row r="28" spans="1:16">
      <c r="A28" s="12"/>
      <c r="B28" s="25">
        <v>343.3</v>
      </c>
      <c r="C28" s="20" t="s">
        <v>65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75950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75950</v>
      </c>
      <c r="O28" s="47">
        <f t="shared" si="2"/>
        <v>27.618181818181817</v>
      </c>
      <c r="P28" s="9"/>
    </row>
    <row r="29" spans="1:16">
      <c r="A29" s="12"/>
      <c r="B29" s="25">
        <v>343.5</v>
      </c>
      <c r="C29" s="20" t="s">
        <v>66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76967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76967</v>
      </c>
      <c r="O29" s="47">
        <f t="shared" si="2"/>
        <v>27.988</v>
      </c>
      <c r="P29" s="9"/>
    </row>
    <row r="30" spans="1:16">
      <c r="A30" s="12"/>
      <c r="B30" s="25">
        <v>343.6</v>
      </c>
      <c r="C30" s="20" t="s">
        <v>38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11778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11778</v>
      </c>
      <c r="O30" s="47">
        <f t="shared" si="2"/>
        <v>4.282909090909091</v>
      </c>
      <c r="P30" s="9"/>
    </row>
    <row r="31" spans="1:16">
      <c r="A31" s="12"/>
      <c r="B31" s="25">
        <v>343.9</v>
      </c>
      <c r="C31" s="20" t="s">
        <v>39</v>
      </c>
      <c r="D31" s="46">
        <v>2062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"/>
        <v>2062</v>
      </c>
      <c r="O31" s="47">
        <f t="shared" si="2"/>
        <v>0.74981818181818183</v>
      </c>
      <c r="P31" s="9"/>
    </row>
    <row r="32" spans="1:16">
      <c r="A32" s="12"/>
      <c r="B32" s="25">
        <v>349</v>
      </c>
      <c r="C32" s="20" t="s">
        <v>1</v>
      </c>
      <c r="D32" s="46">
        <v>39579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"/>
        <v>39579</v>
      </c>
      <c r="O32" s="47">
        <f t="shared" si="2"/>
        <v>14.392363636363637</v>
      </c>
      <c r="P32" s="9"/>
    </row>
    <row r="33" spans="1:119" ht="15.75">
      <c r="A33" s="29" t="s">
        <v>35</v>
      </c>
      <c r="B33" s="30"/>
      <c r="C33" s="31"/>
      <c r="D33" s="32">
        <f t="shared" ref="D33:M33" si="6">SUM(D34:D34)</f>
        <v>249</v>
      </c>
      <c r="E33" s="32">
        <f t="shared" si="6"/>
        <v>0</v>
      </c>
      <c r="F33" s="32">
        <f t="shared" si="6"/>
        <v>0</v>
      </c>
      <c r="G33" s="32">
        <f t="shared" si="6"/>
        <v>0</v>
      </c>
      <c r="H33" s="32">
        <f t="shared" si="6"/>
        <v>0</v>
      </c>
      <c r="I33" s="32">
        <f t="shared" si="6"/>
        <v>0</v>
      </c>
      <c r="J33" s="32">
        <f t="shared" si="6"/>
        <v>0</v>
      </c>
      <c r="K33" s="32">
        <f t="shared" si="6"/>
        <v>0</v>
      </c>
      <c r="L33" s="32">
        <f t="shared" si="6"/>
        <v>0</v>
      </c>
      <c r="M33" s="32">
        <f t="shared" si="6"/>
        <v>0</v>
      </c>
      <c r="N33" s="32">
        <f t="shared" si="1"/>
        <v>249</v>
      </c>
      <c r="O33" s="45">
        <f t="shared" si="2"/>
        <v>9.054545454545454E-2</v>
      </c>
      <c r="P33" s="10"/>
    </row>
    <row r="34" spans="1:119">
      <c r="A34" s="13"/>
      <c r="B34" s="39">
        <v>351.5</v>
      </c>
      <c r="C34" s="21" t="s">
        <v>42</v>
      </c>
      <c r="D34" s="46">
        <v>249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"/>
        <v>249</v>
      </c>
      <c r="O34" s="47">
        <f t="shared" si="2"/>
        <v>9.054545454545454E-2</v>
      </c>
      <c r="P34" s="9"/>
    </row>
    <row r="35" spans="1:119" ht="15.75">
      <c r="A35" s="29" t="s">
        <v>4</v>
      </c>
      <c r="B35" s="30"/>
      <c r="C35" s="31"/>
      <c r="D35" s="32">
        <f t="shared" ref="D35:M35" si="7">SUM(D36:D40)</f>
        <v>15870</v>
      </c>
      <c r="E35" s="32">
        <f t="shared" si="7"/>
        <v>0</v>
      </c>
      <c r="F35" s="32">
        <f t="shared" si="7"/>
        <v>0</v>
      </c>
      <c r="G35" s="32">
        <f t="shared" si="7"/>
        <v>0</v>
      </c>
      <c r="H35" s="32">
        <f t="shared" si="7"/>
        <v>0</v>
      </c>
      <c r="I35" s="32">
        <f t="shared" si="7"/>
        <v>130</v>
      </c>
      <c r="J35" s="32">
        <f t="shared" si="7"/>
        <v>0</v>
      </c>
      <c r="K35" s="32">
        <f t="shared" si="7"/>
        <v>0</v>
      </c>
      <c r="L35" s="32">
        <f t="shared" si="7"/>
        <v>0</v>
      </c>
      <c r="M35" s="32">
        <f t="shared" si="7"/>
        <v>0</v>
      </c>
      <c r="N35" s="32">
        <f t="shared" si="1"/>
        <v>16000</v>
      </c>
      <c r="O35" s="45">
        <f t="shared" si="2"/>
        <v>5.8181818181818183</v>
      </c>
      <c r="P35" s="10"/>
    </row>
    <row r="36" spans="1:119">
      <c r="A36" s="12"/>
      <c r="B36" s="25">
        <v>361.1</v>
      </c>
      <c r="C36" s="20" t="s">
        <v>43</v>
      </c>
      <c r="D36" s="46">
        <v>3719</v>
      </c>
      <c r="E36" s="46">
        <v>0</v>
      </c>
      <c r="F36" s="46">
        <v>0</v>
      </c>
      <c r="G36" s="46">
        <v>0</v>
      </c>
      <c r="H36" s="46">
        <v>0</v>
      </c>
      <c r="I36" s="46">
        <v>130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"/>
        <v>3849</v>
      </c>
      <c r="O36" s="47">
        <f t="shared" si="2"/>
        <v>1.3996363636363636</v>
      </c>
      <c r="P36" s="9"/>
    </row>
    <row r="37" spans="1:119">
      <c r="A37" s="12"/>
      <c r="B37" s="25">
        <v>361.3</v>
      </c>
      <c r="C37" s="20" t="s">
        <v>67</v>
      </c>
      <c r="D37" s="46">
        <v>2137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"/>
        <v>2137</v>
      </c>
      <c r="O37" s="47">
        <f t="shared" si="2"/>
        <v>0.77709090909090905</v>
      </c>
      <c r="P37" s="9"/>
    </row>
    <row r="38" spans="1:119">
      <c r="A38" s="12"/>
      <c r="B38" s="25">
        <v>366</v>
      </c>
      <c r="C38" s="20" t="s">
        <v>45</v>
      </c>
      <c r="D38" s="46">
        <v>1297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"/>
        <v>1297</v>
      </c>
      <c r="O38" s="47">
        <f t="shared" si="2"/>
        <v>0.47163636363636363</v>
      </c>
      <c r="P38" s="9"/>
    </row>
    <row r="39" spans="1:119">
      <c r="A39" s="12"/>
      <c r="B39" s="25">
        <v>369.3</v>
      </c>
      <c r="C39" s="20" t="s">
        <v>68</v>
      </c>
      <c r="D39" s="46">
        <v>7134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"/>
        <v>7134</v>
      </c>
      <c r="O39" s="47">
        <f t="shared" si="2"/>
        <v>2.5941818181818181</v>
      </c>
      <c r="P39" s="9"/>
    </row>
    <row r="40" spans="1:119">
      <c r="A40" s="12"/>
      <c r="B40" s="25">
        <v>369.9</v>
      </c>
      <c r="C40" s="20" t="s">
        <v>46</v>
      </c>
      <c r="D40" s="46">
        <v>1583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"/>
        <v>1583</v>
      </c>
      <c r="O40" s="47">
        <f t="shared" si="2"/>
        <v>0.57563636363636361</v>
      </c>
      <c r="P40" s="9"/>
    </row>
    <row r="41" spans="1:119" ht="15.75">
      <c r="A41" s="29" t="s">
        <v>36</v>
      </c>
      <c r="B41" s="30"/>
      <c r="C41" s="31"/>
      <c r="D41" s="32">
        <f t="shared" ref="D41:M41" si="8">SUM(D42:D42)</f>
        <v>105500</v>
      </c>
      <c r="E41" s="32">
        <f t="shared" si="8"/>
        <v>0</v>
      </c>
      <c r="F41" s="32">
        <f t="shared" si="8"/>
        <v>0</v>
      </c>
      <c r="G41" s="32">
        <f t="shared" si="8"/>
        <v>0</v>
      </c>
      <c r="H41" s="32">
        <f t="shared" si="8"/>
        <v>0</v>
      </c>
      <c r="I41" s="32">
        <f t="shared" si="8"/>
        <v>0</v>
      </c>
      <c r="J41" s="32">
        <f t="shared" si="8"/>
        <v>0</v>
      </c>
      <c r="K41" s="32">
        <f t="shared" si="8"/>
        <v>0</v>
      </c>
      <c r="L41" s="32">
        <f t="shared" si="8"/>
        <v>0</v>
      </c>
      <c r="M41" s="32">
        <f t="shared" si="8"/>
        <v>0</v>
      </c>
      <c r="N41" s="32">
        <f t="shared" si="1"/>
        <v>105500</v>
      </c>
      <c r="O41" s="45">
        <f t="shared" si="2"/>
        <v>38.363636363636367</v>
      </c>
      <c r="P41" s="9"/>
    </row>
    <row r="42" spans="1:119" ht="15.75" thickBot="1">
      <c r="A42" s="12"/>
      <c r="B42" s="25">
        <v>389.7</v>
      </c>
      <c r="C42" s="20" t="s">
        <v>69</v>
      </c>
      <c r="D42" s="46">
        <v>105500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"/>
        <v>105500</v>
      </c>
      <c r="O42" s="47">
        <f t="shared" si="2"/>
        <v>38.363636363636367</v>
      </c>
      <c r="P42" s="9"/>
    </row>
    <row r="43" spans="1:119" ht="16.5" thickBot="1">
      <c r="A43" s="14" t="s">
        <v>40</v>
      </c>
      <c r="B43" s="23"/>
      <c r="C43" s="22"/>
      <c r="D43" s="15">
        <f t="shared" ref="D43:M43" si="9">SUM(D5,D12,D18,D27,D33,D35,D41)</f>
        <v>1478855</v>
      </c>
      <c r="E43" s="15">
        <f t="shared" si="9"/>
        <v>63800</v>
      </c>
      <c r="F43" s="15">
        <f t="shared" si="9"/>
        <v>0</v>
      </c>
      <c r="G43" s="15">
        <f t="shared" si="9"/>
        <v>0</v>
      </c>
      <c r="H43" s="15">
        <f t="shared" si="9"/>
        <v>0</v>
      </c>
      <c r="I43" s="15">
        <f t="shared" si="9"/>
        <v>164825</v>
      </c>
      <c r="J43" s="15">
        <f t="shared" si="9"/>
        <v>0</v>
      </c>
      <c r="K43" s="15">
        <f t="shared" si="9"/>
        <v>0</v>
      </c>
      <c r="L43" s="15">
        <f t="shared" si="9"/>
        <v>0</v>
      </c>
      <c r="M43" s="15">
        <f t="shared" si="9"/>
        <v>0</v>
      </c>
      <c r="N43" s="15">
        <f t="shared" si="1"/>
        <v>1707480</v>
      </c>
      <c r="O43" s="38">
        <f t="shared" si="2"/>
        <v>620.90181818181816</v>
      </c>
      <c r="P43" s="6"/>
      <c r="Q43" s="2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</row>
    <row r="44" spans="1:119">
      <c r="A44" s="16"/>
      <c r="B44" s="18"/>
      <c r="C44" s="18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9"/>
    </row>
    <row r="45" spans="1:119">
      <c r="A45" s="40"/>
      <c r="B45" s="41"/>
      <c r="C45" s="41"/>
      <c r="D45" s="42"/>
      <c r="E45" s="42"/>
      <c r="F45" s="42"/>
      <c r="G45" s="42"/>
      <c r="H45" s="42"/>
      <c r="I45" s="42"/>
      <c r="J45" s="42"/>
      <c r="K45" s="42"/>
      <c r="L45" s="51" t="s">
        <v>70</v>
      </c>
      <c r="M45" s="51"/>
      <c r="N45" s="51"/>
      <c r="O45" s="43">
        <v>2750</v>
      </c>
    </row>
    <row r="46" spans="1:119">
      <c r="A46" s="52"/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4"/>
    </row>
    <row r="47" spans="1:119" ht="15.75" customHeight="1" thickBot="1">
      <c r="A47" s="55" t="s">
        <v>59</v>
      </c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7"/>
    </row>
  </sheetData>
  <mergeCells count="10">
    <mergeCell ref="L45:N45"/>
    <mergeCell ref="A46:O46"/>
    <mergeCell ref="A47:O4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55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56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48</v>
      </c>
      <c r="B3" s="65"/>
      <c r="C3" s="66"/>
      <c r="D3" s="70" t="s">
        <v>30</v>
      </c>
      <c r="E3" s="71"/>
      <c r="F3" s="71"/>
      <c r="G3" s="71"/>
      <c r="H3" s="72"/>
      <c r="I3" s="70" t="s">
        <v>31</v>
      </c>
      <c r="J3" s="72"/>
      <c r="K3" s="70" t="s">
        <v>33</v>
      </c>
      <c r="L3" s="72"/>
      <c r="M3" s="36"/>
      <c r="N3" s="37"/>
      <c r="O3" s="73" t="s">
        <v>53</v>
      </c>
      <c r="P3" s="11"/>
      <c r="Q3"/>
    </row>
    <row r="4" spans="1:133" ht="32.25" customHeight="1" thickBot="1">
      <c r="A4" s="67"/>
      <c r="B4" s="68"/>
      <c r="C4" s="69"/>
      <c r="D4" s="34" t="s">
        <v>5</v>
      </c>
      <c r="E4" s="34" t="s">
        <v>49</v>
      </c>
      <c r="F4" s="34" t="s">
        <v>50</v>
      </c>
      <c r="G4" s="34" t="s">
        <v>51</v>
      </c>
      <c r="H4" s="34" t="s">
        <v>6</v>
      </c>
      <c r="I4" s="34" t="s">
        <v>7</v>
      </c>
      <c r="J4" s="35" t="s">
        <v>52</v>
      </c>
      <c r="K4" s="35" t="s">
        <v>8</v>
      </c>
      <c r="L4" s="35" t="s">
        <v>9</v>
      </c>
      <c r="M4" s="35" t="s">
        <v>10</v>
      </c>
      <c r="N4" s="35" t="s">
        <v>32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SUM(D6:D11)</f>
        <v>851847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36" si="1">SUM(D5:M5)</f>
        <v>851847</v>
      </c>
      <c r="O5" s="33">
        <f t="shared" ref="O5:O36" si="2">(N5/O$38)</f>
        <v>308.97606093579981</v>
      </c>
      <c r="P5" s="6"/>
    </row>
    <row r="6" spans="1:133">
      <c r="A6" s="12"/>
      <c r="B6" s="25">
        <v>311</v>
      </c>
      <c r="C6" s="20" t="s">
        <v>3</v>
      </c>
      <c r="D6" s="46">
        <v>399415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399415</v>
      </c>
      <c r="O6" s="47">
        <f t="shared" si="2"/>
        <v>144.87305041712006</v>
      </c>
      <c r="P6" s="9"/>
    </row>
    <row r="7" spans="1:133">
      <c r="A7" s="12"/>
      <c r="B7" s="25">
        <v>312.10000000000002</v>
      </c>
      <c r="C7" s="20" t="s">
        <v>11</v>
      </c>
      <c r="D7" s="46">
        <v>78686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78686</v>
      </c>
      <c r="O7" s="47">
        <f t="shared" si="2"/>
        <v>28.540442509974611</v>
      </c>
      <c r="P7" s="9"/>
    </row>
    <row r="8" spans="1:133">
      <c r="A8" s="12"/>
      <c r="B8" s="25">
        <v>314.10000000000002</v>
      </c>
      <c r="C8" s="20" t="s">
        <v>12</v>
      </c>
      <c r="D8" s="46">
        <v>225148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225148</v>
      </c>
      <c r="O8" s="47">
        <f t="shared" si="2"/>
        <v>81.66412767500907</v>
      </c>
      <c r="P8" s="9"/>
    </row>
    <row r="9" spans="1:133">
      <c r="A9" s="12"/>
      <c r="B9" s="25">
        <v>314.39999999999998</v>
      </c>
      <c r="C9" s="20" t="s">
        <v>57</v>
      </c>
      <c r="D9" s="46">
        <v>10198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10198</v>
      </c>
      <c r="O9" s="47">
        <f t="shared" si="2"/>
        <v>3.6989481320275663</v>
      </c>
      <c r="P9" s="9"/>
    </row>
    <row r="10" spans="1:133">
      <c r="A10" s="12"/>
      <c r="B10" s="25">
        <v>315</v>
      </c>
      <c r="C10" s="20" t="s">
        <v>14</v>
      </c>
      <c r="D10" s="46">
        <v>117792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117792</v>
      </c>
      <c r="O10" s="47">
        <f t="shared" si="2"/>
        <v>42.724700761697498</v>
      </c>
      <c r="P10" s="9"/>
    </row>
    <row r="11" spans="1:133">
      <c r="A11" s="12"/>
      <c r="B11" s="25">
        <v>316</v>
      </c>
      <c r="C11" s="20" t="s">
        <v>15</v>
      </c>
      <c r="D11" s="46">
        <v>20608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20608</v>
      </c>
      <c r="O11" s="47">
        <f t="shared" si="2"/>
        <v>7.4747914399709829</v>
      </c>
      <c r="P11" s="9"/>
    </row>
    <row r="12" spans="1:133" ht="15.75">
      <c r="A12" s="29" t="s">
        <v>16</v>
      </c>
      <c r="B12" s="30"/>
      <c r="C12" s="31"/>
      <c r="D12" s="32">
        <f t="shared" ref="D12:M12" si="3">SUM(D13:D16)</f>
        <v>258990</v>
      </c>
      <c r="E12" s="32">
        <f t="shared" si="3"/>
        <v>64810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323800</v>
      </c>
      <c r="O12" s="45">
        <f t="shared" si="2"/>
        <v>117.44649981864346</v>
      </c>
      <c r="P12" s="10"/>
    </row>
    <row r="13" spans="1:133">
      <c r="A13" s="12"/>
      <c r="B13" s="25">
        <v>322</v>
      </c>
      <c r="C13" s="20" t="s">
        <v>0</v>
      </c>
      <c r="D13" s="46">
        <v>40592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40592</v>
      </c>
      <c r="O13" s="47">
        <f t="shared" si="2"/>
        <v>14.723249909321726</v>
      </c>
      <c r="P13" s="9"/>
    </row>
    <row r="14" spans="1:133">
      <c r="A14" s="12"/>
      <c r="B14" s="25">
        <v>323.10000000000002</v>
      </c>
      <c r="C14" s="20" t="s">
        <v>17</v>
      </c>
      <c r="D14" s="46">
        <v>198329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198329</v>
      </c>
      <c r="O14" s="47">
        <f t="shared" si="2"/>
        <v>71.936525208560028</v>
      </c>
      <c r="P14" s="9"/>
    </row>
    <row r="15" spans="1:133">
      <c r="A15" s="12"/>
      <c r="B15" s="25">
        <v>323.7</v>
      </c>
      <c r="C15" s="20" t="s">
        <v>18</v>
      </c>
      <c r="D15" s="46">
        <v>20069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20069</v>
      </c>
      <c r="O15" s="47">
        <f t="shared" si="2"/>
        <v>7.2792890823358727</v>
      </c>
      <c r="P15" s="9"/>
    </row>
    <row r="16" spans="1:133">
      <c r="A16" s="12"/>
      <c r="B16" s="25">
        <v>325.2</v>
      </c>
      <c r="C16" s="20" t="s">
        <v>20</v>
      </c>
      <c r="D16" s="46">
        <v>0</v>
      </c>
      <c r="E16" s="46">
        <v>64810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64810</v>
      </c>
      <c r="O16" s="47">
        <f t="shared" si="2"/>
        <v>23.507435618425824</v>
      </c>
      <c r="P16" s="9"/>
    </row>
    <row r="17" spans="1:16" ht="15.75">
      <c r="A17" s="29" t="s">
        <v>23</v>
      </c>
      <c r="B17" s="30"/>
      <c r="C17" s="31"/>
      <c r="D17" s="32">
        <f t="shared" ref="D17:M17" si="4">SUM(D18:D24)</f>
        <v>185286</v>
      </c>
      <c r="E17" s="32">
        <f t="shared" si="4"/>
        <v>0</v>
      </c>
      <c r="F17" s="32">
        <f t="shared" si="4"/>
        <v>0</v>
      </c>
      <c r="G17" s="32">
        <f t="shared" si="4"/>
        <v>0</v>
      </c>
      <c r="H17" s="32">
        <f t="shared" si="4"/>
        <v>0</v>
      </c>
      <c r="I17" s="32">
        <f t="shared" si="4"/>
        <v>0</v>
      </c>
      <c r="J17" s="32">
        <f t="shared" si="4"/>
        <v>0</v>
      </c>
      <c r="K17" s="32">
        <f t="shared" si="4"/>
        <v>0</v>
      </c>
      <c r="L17" s="32">
        <f t="shared" si="4"/>
        <v>0</v>
      </c>
      <c r="M17" s="32">
        <f t="shared" si="4"/>
        <v>0</v>
      </c>
      <c r="N17" s="44">
        <f t="shared" si="1"/>
        <v>185286</v>
      </c>
      <c r="O17" s="45">
        <f t="shared" si="2"/>
        <v>67.205658324265499</v>
      </c>
      <c r="P17" s="10"/>
    </row>
    <row r="18" spans="1:16">
      <c r="A18" s="12"/>
      <c r="B18" s="25">
        <v>334.2</v>
      </c>
      <c r="C18" s="20" t="s">
        <v>24</v>
      </c>
      <c r="D18" s="46">
        <v>-227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-227</v>
      </c>
      <c r="O18" s="47">
        <f t="shared" si="2"/>
        <v>-8.2335872324990927E-2</v>
      </c>
      <c r="P18" s="9"/>
    </row>
    <row r="19" spans="1:16">
      <c r="A19" s="12"/>
      <c r="B19" s="25">
        <v>335.12</v>
      </c>
      <c r="C19" s="20" t="s">
        <v>25</v>
      </c>
      <c r="D19" s="46">
        <v>53440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53440</v>
      </c>
      <c r="O19" s="47">
        <f t="shared" si="2"/>
        <v>19.383387740297426</v>
      </c>
      <c r="P19" s="9"/>
    </row>
    <row r="20" spans="1:16">
      <c r="A20" s="12"/>
      <c r="B20" s="25">
        <v>335.14</v>
      </c>
      <c r="C20" s="20" t="s">
        <v>26</v>
      </c>
      <c r="D20" s="46">
        <v>2500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2500</v>
      </c>
      <c r="O20" s="47">
        <f t="shared" si="2"/>
        <v>0.90678273485672833</v>
      </c>
      <c r="P20" s="9"/>
    </row>
    <row r="21" spans="1:16">
      <c r="A21" s="12"/>
      <c r="B21" s="25">
        <v>335.15</v>
      </c>
      <c r="C21" s="20" t="s">
        <v>27</v>
      </c>
      <c r="D21" s="46">
        <v>1224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1224</v>
      </c>
      <c r="O21" s="47">
        <f t="shared" si="2"/>
        <v>0.44396082698585421</v>
      </c>
      <c r="P21" s="9"/>
    </row>
    <row r="22" spans="1:16">
      <c r="A22" s="12"/>
      <c r="B22" s="25">
        <v>335.18</v>
      </c>
      <c r="C22" s="20" t="s">
        <v>28</v>
      </c>
      <c r="D22" s="46">
        <v>123950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123950</v>
      </c>
      <c r="O22" s="47">
        <f t="shared" si="2"/>
        <v>44.958287994196588</v>
      </c>
      <c r="P22" s="9"/>
    </row>
    <row r="23" spans="1:16">
      <c r="A23" s="12"/>
      <c r="B23" s="25">
        <v>335.19</v>
      </c>
      <c r="C23" s="20" t="s">
        <v>37</v>
      </c>
      <c r="D23" s="46">
        <v>4252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4252</v>
      </c>
      <c r="O23" s="47">
        <f t="shared" si="2"/>
        <v>1.5422560754443235</v>
      </c>
      <c r="P23" s="9"/>
    </row>
    <row r="24" spans="1:16">
      <c r="A24" s="12"/>
      <c r="B24" s="25">
        <v>338</v>
      </c>
      <c r="C24" s="20" t="s">
        <v>29</v>
      </c>
      <c r="D24" s="46">
        <v>147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147</v>
      </c>
      <c r="O24" s="47">
        <f t="shared" si="2"/>
        <v>5.3318824809575623E-2</v>
      </c>
      <c r="P24" s="9"/>
    </row>
    <row r="25" spans="1:16" ht="15.75">
      <c r="A25" s="29" t="s">
        <v>34</v>
      </c>
      <c r="B25" s="30"/>
      <c r="C25" s="31"/>
      <c r="D25" s="32">
        <f t="shared" ref="D25:M25" si="5">SUM(D26:D28)</f>
        <v>44708</v>
      </c>
      <c r="E25" s="32">
        <f t="shared" si="5"/>
        <v>0</v>
      </c>
      <c r="F25" s="32">
        <f t="shared" si="5"/>
        <v>0</v>
      </c>
      <c r="G25" s="32">
        <f t="shared" si="5"/>
        <v>0</v>
      </c>
      <c r="H25" s="32">
        <f t="shared" si="5"/>
        <v>0</v>
      </c>
      <c r="I25" s="32">
        <f t="shared" si="5"/>
        <v>164001</v>
      </c>
      <c r="J25" s="32">
        <f t="shared" si="5"/>
        <v>0</v>
      </c>
      <c r="K25" s="32">
        <f t="shared" si="5"/>
        <v>0</v>
      </c>
      <c r="L25" s="32">
        <f t="shared" si="5"/>
        <v>0</v>
      </c>
      <c r="M25" s="32">
        <f t="shared" si="5"/>
        <v>0</v>
      </c>
      <c r="N25" s="32">
        <f t="shared" si="1"/>
        <v>208709</v>
      </c>
      <c r="O25" s="45">
        <f t="shared" si="2"/>
        <v>75.701487123685169</v>
      </c>
      <c r="P25" s="10"/>
    </row>
    <row r="26" spans="1:16">
      <c r="A26" s="12"/>
      <c r="B26" s="25">
        <v>343.6</v>
      </c>
      <c r="C26" s="20" t="s">
        <v>38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164001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164001</v>
      </c>
      <c r="O26" s="47">
        <f t="shared" si="2"/>
        <v>59.48531011969532</v>
      </c>
      <c r="P26" s="9"/>
    </row>
    <row r="27" spans="1:16">
      <c r="A27" s="12"/>
      <c r="B27" s="25">
        <v>343.9</v>
      </c>
      <c r="C27" s="20" t="s">
        <v>39</v>
      </c>
      <c r="D27" s="46">
        <v>1705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1705</v>
      </c>
      <c r="O27" s="47">
        <f t="shared" si="2"/>
        <v>0.61842582517228872</v>
      </c>
      <c r="P27" s="9"/>
    </row>
    <row r="28" spans="1:16">
      <c r="A28" s="12"/>
      <c r="B28" s="25">
        <v>349</v>
      </c>
      <c r="C28" s="20" t="s">
        <v>1</v>
      </c>
      <c r="D28" s="46">
        <v>43003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43003</v>
      </c>
      <c r="O28" s="47">
        <f t="shared" si="2"/>
        <v>15.597751178817555</v>
      </c>
      <c r="P28" s="9"/>
    </row>
    <row r="29" spans="1:16" ht="15.75">
      <c r="A29" s="29" t="s">
        <v>35</v>
      </c>
      <c r="B29" s="30"/>
      <c r="C29" s="31"/>
      <c r="D29" s="32">
        <f t="shared" ref="D29:M29" si="6">SUM(D30:D30)</f>
        <v>325</v>
      </c>
      <c r="E29" s="32">
        <f t="shared" si="6"/>
        <v>0</v>
      </c>
      <c r="F29" s="32">
        <f t="shared" si="6"/>
        <v>0</v>
      </c>
      <c r="G29" s="32">
        <f t="shared" si="6"/>
        <v>0</v>
      </c>
      <c r="H29" s="32">
        <f t="shared" si="6"/>
        <v>0</v>
      </c>
      <c r="I29" s="32">
        <f t="shared" si="6"/>
        <v>0</v>
      </c>
      <c r="J29" s="32">
        <f t="shared" si="6"/>
        <v>0</v>
      </c>
      <c r="K29" s="32">
        <f t="shared" si="6"/>
        <v>0</v>
      </c>
      <c r="L29" s="32">
        <f t="shared" si="6"/>
        <v>0</v>
      </c>
      <c r="M29" s="32">
        <f t="shared" si="6"/>
        <v>0</v>
      </c>
      <c r="N29" s="32">
        <f t="shared" si="1"/>
        <v>325</v>
      </c>
      <c r="O29" s="45">
        <f t="shared" si="2"/>
        <v>0.11788175553137469</v>
      </c>
      <c r="P29" s="10"/>
    </row>
    <row r="30" spans="1:16">
      <c r="A30" s="13"/>
      <c r="B30" s="39">
        <v>351.5</v>
      </c>
      <c r="C30" s="21" t="s">
        <v>42</v>
      </c>
      <c r="D30" s="46">
        <v>325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325</v>
      </c>
      <c r="O30" s="47">
        <f t="shared" si="2"/>
        <v>0.11788175553137469</v>
      </c>
      <c r="P30" s="9"/>
    </row>
    <row r="31" spans="1:16" ht="15.75">
      <c r="A31" s="29" t="s">
        <v>4</v>
      </c>
      <c r="B31" s="30"/>
      <c r="C31" s="31"/>
      <c r="D31" s="32">
        <f t="shared" ref="D31:M31" si="7">SUM(D32:D35)</f>
        <v>37912</v>
      </c>
      <c r="E31" s="32">
        <f t="shared" si="7"/>
        <v>0</v>
      </c>
      <c r="F31" s="32">
        <f t="shared" si="7"/>
        <v>0</v>
      </c>
      <c r="G31" s="32">
        <f t="shared" si="7"/>
        <v>0</v>
      </c>
      <c r="H31" s="32">
        <f t="shared" si="7"/>
        <v>0</v>
      </c>
      <c r="I31" s="32">
        <f t="shared" si="7"/>
        <v>58</v>
      </c>
      <c r="J31" s="32">
        <f t="shared" si="7"/>
        <v>0</v>
      </c>
      <c r="K31" s="32">
        <f t="shared" si="7"/>
        <v>0</v>
      </c>
      <c r="L31" s="32">
        <f t="shared" si="7"/>
        <v>0</v>
      </c>
      <c r="M31" s="32">
        <f t="shared" si="7"/>
        <v>0</v>
      </c>
      <c r="N31" s="32">
        <f t="shared" si="1"/>
        <v>37970</v>
      </c>
      <c r="O31" s="45">
        <f t="shared" si="2"/>
        <v>13.77221617700399</v>
      </c>
      <c r="P31" s="10"/>
    </row>
    <row r="32" spans="1:16">
      <c r="A32" s="12"/>
      <c r="B32" s="25">
        <v>361.1</v>
      </c>
      <c r="C32" s="20" t="s">
        <v>43</v>
      </c>
      <c r="D32" s="46">
        <v>10610</v>
      </c>
      <c r="E32" s="46">
        <v>0</v>
      </c>
      <c r="F32" s="46">
        <v>0</v>
      </c>
      <c r="G32" s="46">
        <v>0</v>
      </c>
      <c r="H32" s="46">
        <v>0</v>
      </c>
      <c r="I32" s="46">
        <v>58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"/>
        <v>10668</v>
      </c>
      <c r="O32" s="47">
        <f t="shared" si="2"/>
        <v>3.869423286180631</v>
      </c>
      <c r="P32" s="9"/>
    </row>
    <row r="33" spans="1:119">
      <c r="A33" s="12"/>
      <c r="B33" s="25">
        <v>362</v>
      </c>
      <c r="C33" s="20" t="s">
        <v>44</v>
      </c>
      <c r="D33" s="46">
        <v>14400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"/>
        <v>14400</v>
      </c>
      <c r="O33" s="47">
        <f t="shared" si="2"/>
        <v>5.2230685527747553</v>
      </c>
      <c r="P33" s="9"/>
    </row>
    <row r="34" spans="1:119">
      <c r="A34" s="12"/>
      <c r="B34" s="25">
        <v>366</v>
      </c>
      <c r="C34" s="20" t="s">
        <v>45</v>
      </c>
      <c r="D34" s="46">
        <v>832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"/>
        <v>832</v>
      </c>
      <c r="O34" s="47">
        <f t="shared" si="2"/>
        <v>0.30177729416031918</v>
      </c>
      <c r="P34" s="9"/>
    </row>
    <row r="35" spans="1:119" ht="15.75" thickBot="1">
      <c r="A35" s="12"/>
      <c r="B35" s="25">
        <v>369.9</v>
      </c>
      <c r="C35" s="20" t="s">
        <v>46</v>
      </c>
      <c r="D35" s="46">
        <v>12070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"/>
        <v>12070</v>
      </c>
      <c r="O35" s="47">
        <f t="shared" si="2"/>
        <v>4.3779470438882839</v>
      </c>
      <c r="P35" s="9"/>
    </row>
    <row r="36" spans="1:119" ht="16.5" thickBot="1">
      <c r="A36" s="14" t="s">
        <v>40</v>
      </c>
      <c r="B36" s="23"/>
      <c r="C36" s="22"/>
      <c r="D36" s="15">
        <f>SUM(D5,D12,D17,D25,D29,D31)</f>
        <v>1379068</v>
      </c>
      <c r="E36" s="15">
        <f t="shared" ref="E36:M36" si="8">SUM(E5,E12,E17,E25,E29,E31)</f>
        <v>64810</v>
      </c>
      <c r="F36" s="15">
        <f t="shared" si="8"/>
        <v>0</v>
      </c>
      <c r="G36" s="15">
        <f t="shared" si="8"/>
        <v>0</v>
      </c>
      <c r="H36" s="15">
        <f t="shared" si="8"/>
        <v>0</v>
      </c>
      <c r="I36" s="15">
        <f t="shared" si="8"/>
        <v>164059</v>
      </c>
      <c r="J36" s="15">
        <f t="shared" si="8"/>
        <v>0</v>
      </c>
      <c r="K36" s="15">
        <f t="shared" si="8"/>
        <v>0</v>
      </c>
      <c r="L36" s="15">
        <f t="shared" si="8"/>
        <v>0</v>
      </c>
      <c r="M36" s="15">
        <f t="shared" si="8"/>
        <v>0</v>
      </c>
      <c r="N36" s="15">
        <f t="shared" si="1"/>
        <v>1607937</v>
      </c>
      <c r="O36" s="38">
        <f t="shared" si="2"/>
        <v>583.21980413492929</v>
      </c>
      <c r="P36" s="6"/>
      <c r="Q36" s="2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</row>
    <row r="37" spans="1:119">
      <c r="A37" s="16"/>
      <c r="B37" s="18"/>
      <c r="C37" s="18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9"/>
    </row>
    <row r="38" spans="1:119">
      <c r="A38" s="40"/>
      <c r="B38" s="41"/>
      <c r="C38" s="41"/>
      <c r="D38" s="42"/>
      <c r="E38" s="42"/>
      <c r="F38" s="42"/>
      <c r="G38" s="42"/>
      <c r="H38" s="42"/>
      <c r="I38" s="42"/>
      <c r="J38" s="42"/>
      <c r="K38" s="42"/>
      <c r="L38" s="51" t="s">
        <v>58</v>
      </c>
      <c r="M38" s="51"/>
      <c r="N38" s="51"/>
      <c r="O38" s="43">
        <v>2757</v>
      </c>
    </row>
    <row r="39" spans="1:119">
      <c r="A39" s="52"/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4"/>
    </row>
    <row r="40" spans="1:119" ht="15.75" thickBot="1">
      <c r="A40" s="55" t="s">
        <v>59</v>
      </c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7"/>
    </row>
  </sheetData>
  <mergeCells count="10">
    <mergeCell ref="A40:O40"/>
    <mergeCell ref="L38:N38"/>
    <mergeCell ref="A39:O3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5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55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41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48</v>
      </c>
      <c r="B3" s="65"/>
      <c r="C3" s="66"/>
      <c r="D3" s="70" t="s">
        <v>30</v>
      </c>
      <c r="E3" s="71"/>
      <c r="F3" s="71"/>
      <c r="G3" s="71"/>
      <c r="H3" s="72"/>
      <c r="I3" s="70" t="s">
        <v>31</v>
      </c>
      <c r="J3" s="72"/>
      <c r="K3" s="70" t="s">
        <v>33</v>
      </c>
      <c r="L3" s="72"/>
      <c r="M3" s="36"/>
      <c r="N3" s="37"/>
      <c r="O3" s="73" t="s">
        <v>53</v>
      </c>
      <c r="P3" s="11"/>
      <c r="Q3"/>
    </row>
    <row r="4" spans="1:133" ht="32.25" customHeight="1" thickBot="1">
      <c r="A4" s="67"/>
      <c r="B4" s="68"/>
      <c r="C4" s="69"/>
      <c r="D4" s="34" t="s">
        <v>5</v>
      </c>
      <c r="E4" s="34" t="s">
        <v>49</v>
      </c>
      <c r="F4" s="34" t="s">
        <v>50</v>
      </c>
      <c r="G4" s="34" t="s">
        <v>51</v>
      </c>
      <c r="H4" s="34" t="s">
        <v>6</v>
      </c>
      <c r="I4" s="34" t="s">
        <v>7</v>
      </c>
      <c r="J4" s="35" t="s">
        <v>52</v>
      </c>
      <c r="K4" s="35" t="s">
        <v>8</v>
      </c>
      <c r="L4" s="35" t="s">
        <v>9</v>
      </c>
      <c r="M4" s="35" t="s">
        <v>10</v>
      </c>
      <c r="N4" s="35" t="s">
        <v>32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SUM(D6:D11)</f>
        <v>851971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0" si="1">SUM(D5:M5)</f>
        <v>851971</v>
      </c>
      <c r="O5" s="33">
        <f t="shared" ref="O5:O41" si="2">(N5/O$43)</f>
        <v>295.10599237963282</v>
      </c>
      <c r="P5" s="6"/>
    </row>
    <row r="6" spans="1:133">
      <c r="A6" s="12"/>
      <c r="B6" s="25">
        <v>311</v>
      </c>
      <c r="C6" s="20" t="s">
        <v>3</v>
      </c>
      <c r="D6" s="46">
        <v>388500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388500</v>
      </c>
      <c r="O6" s="47">
        <f t="shared" si="2"/>
        <v>134.56875649463112</v>
      </c>
      <c r="P6" s="9"/>
    </row>
    <row r="7" spans="1:133">
      <c r="A7" s="12"/>
      <c r="B7" s="25">
        <v>312.10000000000002</v>
      </c>
      <c r="C7" s="20" t="s">
        <v>11</v>
      </c>
      <c r="D7" s="46">
        <v>81116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81116</v>
      </c>
      <c r="O7" s="47">
        <f t="shared" si="2"/>
        <v>28.0969864911673</v>
      </c>
      <c r="P7" s="9"/>
    </row>
    <row r="8" spans="1:133">
      <c r="A8" s="12"/>
      <c r="B8" s="25">
        <v>314.10000000000002</v>
      </c>
      <c r="C8" s="20" t="s">
        <v>12</v>
      </c>
      <c r="D8" s="46">
        <v>203045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203045</v>
      </c>
      <c r="O8" s="47">
        <f t="shared" si="2"/>
        <v>70.330793210945615</v>
      </c>
      <c r="P8" s="9"/>
    </row>
    <row r="9" spans="1:133">
      <c r="A9" s="12"/>
      <c r="B9" s="25">
        <v>314.8</v>
      </c>
      <c r="C9" s="20" t="s">
        <v>13</v>
      </c>
      <c r="D9" s="46">
        <v>10275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10275</v>
      </c>
      <c r="O9" s="47">
        <f t="shared" si="2"/>
        <v>3.5590578455143747</v>
      </c>
      <c r="P9" s="9"/>
    </row>
    <row r="10" spans="1:133">
      <c r="A10" s="12"/>
      <c r="B10" s="25">
        <v>315</v>
      </c>
      <c r="C10" s="20" t="s">
        <v>14</v>
      </c>
      <c r="D10" s="46">
        <v>148298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148298</v>
      </c>
      <c r="O10" s="47">
        <f t="shared" si="2"/>
        <v>51.367509525458956</v>
      </c>
      <c r="P10" s="9"/>
    </row>
    <row r="11" spans="1:133">
      <c r="A11" s="12"/>
      <c r="B11" s="25">
        <v>316</v>
      </c>
      <c r="C11" s="20" t="s">
        <v>15</v>
      </c>
      <c r="D11" s="46">
        <v>20737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20737</v>
      </c>
      <c r="O11" s="47">
        <f t="shared" si="2"/>
        <v>7.1828888119154835</v>
      </c>
      <c r="P11" s="9"/>
    </row>
    <row r="12" spans="1:133" ht="15.75">
      <c r="A12" s="29" t="s">
        <v>16</v>
      </c>
      <c r="B12" s="30"/>
      <c r="C12" s="31"/>
      <c r="D12" s="32">
        <f>SUM(D13:D18)</f>
        <v>380137</v>
      </c>
      <c r="E12" s="32">
        <f t="shared" ref="E12:M12" si="3">SUM(E13:E18)</f>
        <v>59645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439782</v>
      </c>
      <c r="O12" s="45">
        <f t="shared" si="2"/>
        <v>152.3318323519224</v>
      </c>
      <c r="P12" s="10"/>
    </row>
    <row r="13" spans="1:133">
      <c r="A13" s="12"/>
      <c r="B13" s="25">
        <v>322</v>
      </c>
      <c r="C13" s="20" t="s">
        <v>0</v>
      </c>
      <c r="D13" s="46">
        <v>24210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24210</v>
      </c>
      <c r="O13" s="47">
        <f t="shared" si="2"/>
        <v>8.385867682715622</v>
      </c>
      <c r="P13" s="9"/>
    </row>
    <row r="14" spans="1:133">
      <c r="A14" s="12"/>
      <c r="B14" s="25">
        <v>323.10000000000002</v>
      </c>
      <c r="C14" s="20" t="s">
        <v>17</v>
      </c>
      <c r="D14" s="46">
        <v>228984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228984</v>
      </c>
      <c r="O14" s="47">
        <f t="shared" si="2"/>
        <v>79.315552476619331</v>
      </c>
      <c r="P14" s="9"/>
    </row>
    <row r="15" spans="1:133">
      <c r="A15" s="12"/>
      <c r="B15" s="25">
        <v>323.7</v>
      </c>
      <c r="C15" s="20" t="s">
        <v>18</v>
      </c>
      <c r="D15" s="46">
        <v>23304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23304</v>
      </c>
      <c r="O15" s="47">
        <f t="shared" si="2"/>
        <v>8.0720471077242806</v>
      </c>
      <c r="P15" s="9"/>
    </row>
    <row r="16" spans="1:133">
      <c r="A16" s="12"/>
      <c r="B16" s="25">
        <v>324.32</v>
      </c>
      <c r="C16" s="20" t="s">
        <v>19</v>
      </c>
      <c r="D16" s="46">
        <v>103339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103339</v>
      </c>
      <c r="O16" s="47">
        <f t="shared" si="2"/>
        <v>35.79459646692068</v>
      </c>
      <c r="P16" s="9"/>
    </row>
    <row r="17" spans="1:16">
      <c r="A17" s="12"/>
      <c r="B17" s="25">
        <v>325.2</v>
      </c>
      <c r="C17" s="20" t="s">
        <v>20</v>
      </c>
      <c r="D17" s="46">
        <v>0</v>
      </c>
      <c r="E17" s="46">
        <v>59645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59645</v>
      </c>
      <c r="O17" s="47">
        <f t="shared" si="2"/>
        <v>20.659854520263249</v>
      </c>
      <c r="P17" s="9"/>
    </row>
    <row r="18" spans="1:16">
      <c r="A18" s="12"/>
      <c r="B18" s="25">
        <v>329</v>
      </c>
      <c r="C18" s="20" t="s">
        <v>21</v>
      </c>
      <c r="D18" s="46">
        <v>300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300</v>
      </c>
      <c r="O18" s="47">
        <f t="shared" si="2"/>
        <v>0.10391409767925182</v>
      </c>
      <c r="P18" s="9"/>
    </row>
    <row r="19" spans="1:16" ht="15.75">
      <c r="A19" s="29" t="s">
        <v>23</v>
      </c>
      <c r="B19" s="30"/>
      <c r="C19" s="31"/>
      <c r="D19" s="32">
        <f t="shared" ref="D19:M19" si="4">SUM(D20:D27)</f>
        <v>219687</v>
      </c>
      <c r="E19" s="32">
        <f t="shared" si="4"/>
        <v>0</v>
      </c>
      <c r="F19" s="32">
        <f t="shared" si="4"/>
        <v>0</v>
      </c>
      <c r="G19" s="32">
        <f t="shared" si="4"/>
        <v>0</v>
      </c>
      <c r="H19" s="32">
        <f t="shared" si="4"/>
        <v>0</v>
      </c>
      <c r="I19" s="32">
        <f t="shared" si="4"/>
        <v>0</v>
      </c>
      <c r="J19" s="32">
        <f t="shared" si="4"/>
        <v>0</v>
      </c>
      <c r="K19" s="32">
        <f t="shared" si="4"/>
        <v>0</v>
      </c>
      <c r="L19" s="32">
        <f t="shared" si="4"/>
        <v>0</v>
      </c>
      <c r="M19" s="32">
        <f t="shared" si="4"/>
        <v>0</v>
      </c>
      <c r="N19" s="44">
        <f t="shared" si="1"/>
        <v>219687</v>
      </c>
      <c r="O19" s="45">
        <f t="shared" si="2"/>
        <v>76.095254589539309</v>
      </c>
      <c r="P19" s="10"/>
    </row>
    <row r="20" spans="1:16">
      <c r="A20" s="12"/>
      <c r="B20" s="25">
        <v>331.1</v>
      </c>
      <c r="C20" s="20" t="s">
        <v>22</v>
      </c>
      <c r="D20" s="46">
        <v>19323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19323</v>
      </c>
      <c r="O20" s="47">
        <f t="shared" si="2"/>
        <v>6.6931070315206096</v>
      </c>
      <c r="P20" s="9"/>
    </row>
    <row r="21" spans="1:16">
      <c r="A21" s="12"/>
      <c r="B21" s="25">
        <v>334.2</v>
      </c>
      <c r="C21" s="20" t="s">
        <v>24</v>
      </c>
      <c r="D21" s="46">
        <v>9109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ref="N21:N26" si="5">SUM(D21:M21)</f>
        <v>9109</v>
      </c>
      <c r="O21" s="47">
        <f t="shared" si="2"/>
        <v>3.1551783858676825</v>
      </c>
      <c r="P21" s="9"/>
    </row>
    <row r="22" spans="1:16">
      <c r="A22" s="12"/>
      <c r="B22" s="25">
        <v>335.12</v>
      </c>
      <c r="C22" s="20" t="s">
        <v>25</v>
      </c>
      <c r="D22" s="46">
        <v>56104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56104</v>
      </c>
      <c r="O22" s="47">
        <f t="shared" si="2"/>
        <v>19.43332178732248</v>
      </c>
      <c r="P22" s="9"/>
    </row>
    <row r="23" spans="1:16">
      <c r="A23" s="12"/>
      <c r="B23" s="25">
        <v>335.14</v>
      </c>
      <c r="C23" s="20" t="s">
        <v>26</v>
      </c>
      <c r="D23" s="46">
        <v>2053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2053</v>
      </c>
      <c r="O23" s="47">
        <f t="shared" si="2"/>
        <v>0.71111880845167996</v>
      </c>
      <c r="P23" s="9"/>
    </row>
    <row r="24" spans="1:16">
      <c r="A24" s="12"/>
      <c r="B24" s="25">
        <v>335.15</v>
      </c>
      <c r="C24" s="20" t="s">
        <v>27</v>
      </c>
      <c r="D24" s="46">
        <v>1479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1479</v>
      </c>
      <c r="O24" s="47">
        <f t="shared" si="2"/>
        <v>0.51229650155871143</v>
      </c>
      <c r="P24" s="9"/>
    </row>
    <row r="25" spans="1:16">
      <c r="A25" s="12"/>
      <c r="B25" s="25">
        <v>335.18</v>
      </c>
      <c r="C25" s="20" t="s">
        <v>28</v>
      </c>
      <c r="D25" s="46">
        <v>124864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124864</v>
      </c>
      <c r="O25" s="47">
        <f t="shared" si="2"/>
        <v>43.250432975406994</v>
      </c>
      <c r="P25" s="9"/>
    </row>
    <row r="26" spans="1:16">
      <c r="A26" s="12"/>
      <c r="B26" s="25">
        <v>335.19</v>
      </c>
      <c r="C26" s="20" t="s">
        <v>37</v>
      </c>
      <c r="D26" s="46">
        <v>4128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4128</v>
      </c>
      <c r="O26" s="47">
        <f t="shared" si="2"/>
        <v>1.4298579840665051</v>
      </c>
      <c r="P26" s="9"/>
    </row>
    <row r="27" spans="1:16">
      <c r="A27" s="12"/>
      <c r="B27" s="25">
        <v>338</v>
      </c>
      <c r="C27" s="20" t="s">
        <v>29</v>
      </c>
      <c r="D27" s="46">
        <v>2627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ref="N27:N41" si="6">SUM(D27:M27)</f>
        <v>2627</v>
      </c>
      <c r="O27" s="47">
        <f t="shared" si="2"/>
        <v>0.90994111534464839</v>
      </c>
      <c r="P27" s="9"/>
    </row>
    <row r="28" spans="1:16" ht="15.75">
      <c r="A28" s="29" t="s">
        <v>34</v>
      </c>
      <c r="B28" s="30"/>
      <c r="C28" s="31"/>
      <c r="D28" s="32">
        <f t="shared" ref="D28:M28" si="7">SUM(D29:D31)</f>
        <v>30718</v>
      </c>
      <c r="E28" s="32">
        <f t="shared" si="7"/>
        <v>0</v>
      </c>
      <c r="F28" s="32">
        <f t="shared" si="7"/>
        <v>0</v>
      </c>
      <c r="G28" s="32">
        <f t="shared" si="7"/>
        <v>0</v>
      </c>
      <c r="H28" s="32">
        <f t="shared" si="7"/>
        <v>0</v>
      </c>
      <c r="I28" s="32">
        <f t="shared" si="7"/>
        <v>168138</v>
      </c>
      <c r="J28" s="32">
        <f t="shared" si="7"/>
        <v>0</v>
      </c>
      <c r="K28" s="32">
        <f t="shared" si="7"/>
        <v>0</v>
      </c>
      <c r="L28" s="32">
        <f t="shared" si="7"/>
        <v>0</v>
      </c>
      <c r="M28" s="32">
        <f t="shared" si="7"/>
        <v>0</v>
      </c>
      <c r="N28" s="32">
        <f t="shared" si="6"/>
        <v>198856</v>
      </c>
      <c r="O28" s="45">
        <f t="shared" si="2"/>
        <v>68.879806027017665</v>
      </c>
      <c r="P28" s="10"/>
    </row>
    <row r="29" spans="1:16">
      <c r="A29" s="12"/>
      <c r="B29" s="25">
        <v>343.6</v>
      </c>
      <c r="C29" s="20" t="s">
        <v>38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168138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168138</v>
      </c>
      <c r="O29" s="47">
        <f t="shared" si="2"/>
        <v>58.239695185313472</v>
      </c>
      <c r="P29" s="9"/>
    </row>
    <row r="30" spans="1:16">
      <c r="A30" s="12"/>
      <c r="B30" s="25">
        <v>343.9</v>
      </c>
      <c r="C30" s="20" t="s">
        <v>39</v>
      </c>
      <c r="D30" s="46">
        <v>1767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1767</v>
      </c>
      <c r="O30" s="47">
        <f t="shared" si="2"/>
        <v>0.61205403533079317</v>
      </c>
      <c r="P30" s="9"/>
    </row>
    <row r="31" spans="1:16">
      <c r="A31" s="12"/>
      <c r="B31" s="25">
        <v>349</v>
      </c>
      <c r="C31" s="20" t="s">
        <v>1</v>
      </c>
      <c r="D31" s="46">
        <v>28951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28951</v>
      </c>
      <c r="O31" s="47">
        <f t="shared" si="2"/>
        <v>10.028056806373398</v>
      </c>
      <c r="P31" s="9"/>
    </row>
    <row r="32" spans="1:16" ht="15.75">
      <c r="A32" s="29" t="s">
        <v>35</v>
      </c>
      <c r="B32" s="30"/>
      <c r="C32" s="31"/>
      <c r="D32" s="32">
        <f t="shared" ref="D32:M32" si="8">SUM(D33:D33)</f>
        <v>338</v>
      </c>
      <c r="E32" s="32">
        <f t="shared" si="8"/>
        <v>0</v>
      </c>
      <c r="F32" s="32">
        <f t="shared" si="8"/>
        <v>0</v>
      </c>
      <c r="G32" s="32">
        <f t="shared" si="8"/>
        <v>0</v>
      </c>
      <c r="H32" s="32">
        <f t="shared" si="8"/>
        <v>0</v>
      </c>
      <c r="I32" s="32">
        <f t="shared" si="8"/>
        <v>0</v>
      </c>
      <c r="J32" s="32">
        <f t="shared" si="8"/>
        <v>0</v>
      </c>
      <c r="K32" s="32">
        <f t="shared" si="8"/>
        <v>0</v>
      </c>
      <c r="L32" s="32">
        <f t="shared" si="8"/>
        <v>0</v>
      </c>
      <c r="M32" s="32">
        <f t="shared" si="8"/>
        <v>0</v>
      </c>
      <c r="N32" s="32">
        <f t="shared" si="6"/>
        <v>338</v>
      </c>
      <c r="O32" s="45">
        <f t="shared" si="2"/>
        <v>0.11707655005195705</v>
      </c>
      <c r="P32" s="10"/>
    </row>
    <row r="33" spans="1:119">
      <c r="A33" s="13"/>
      <c r="B33" s="39">
        <v>351.5</v>
      </c>
      <c r="C33" s="21" t="s">
        <v>42</v>
      </c>
      <c r="D33" s="46">
        <v>338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338</v>
      </c>
      <c r="O33" s="47">
        <f t="shared" si="2"/>
        <v>0.11707655005195705</v>
      </c>
      <c r="P33" s="9"/>
    </row>
    <row r="34" spans="1:119" ht="15.75">
      <c r="A34" s="29" t="s">
        <v>4</v>
      </c>
      <c r="B34" s="30"/>
      <c r="C34" s="31"/>
      <c r="D34" s="32">
        <f t="shared" ref="D34:M34" si="9">SUM(D35:D38)</f>
        <v>71742</v>
      </c>
      <c r="E34" s="32">
        <f t="shared" si="9"/>
        <v>1330</v>
      </c>
      <c r="F34" s="32">
        <f t="shared" si="9"/>
        <v>0</v>
      </c>
      <c r="G34" s="32">
        <f t="shared" si="9"/>
        <v>0</v>
      </c>
      <c r="H34" s="32">
        <f t="shared" si="9"/>
        <v>0</v>
      </c>
      <c r="I34" s="32">
        <f t="shared" si="9"/>
        <v>384</v>
      </c>
      <c r="J34" s="32">
        <f t="shared" si="9"/>
        <v>0</v>
      </c>
      <c r="K34" s="32">
        <f t="shared" si="9"/>
        <v>0</v>
      </c>
      <c r="L34" s="32">
        <f t="shared" si="9"/>
        <v>0</v>
      </c>
      <c r="M34" s="32">
        <f t="shared" si="9"/>
        <v>0</v>
      </c>
      <c r="N34" s="32">
        <f t="shared" si="6"/>
        <v>73456</v>
      </c>
      <c r="O34" s="45">
        <f t="shared" si="2"/>
        <v>25.443713197090407</v>
      </c>
      <c r="P34" s="10"/>
    </row>
    <row r="35" spans="1:119">
      <c r="A35" s="12"/>
      <c r="B35" s="25">
        <v>361.1</v>
      </c>
      <c r="C35" s="20" t="s">
        <v>43</v>
      </c>
      <c r="D35" s="46">
        <v>3591</v>
      </c>
      <c r="E35" s="46">
        <v>0</v>
      </c>
      <c r="F35" s="46">
        <v>0</v>
      </c>
      <c r="G35" s="46">
        <v>0</v>
      </c>
      <c r="H35" s="46">
        <v>0</v>
      </c>
      <c r="I35" s="46">
        <v>384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3975</v>
      </c>
      <c r="O35" s="47">
        <f t="shared" si="2"/>
        <v>1.3768617942500867</v>
      </c>
      <c r="P35" s="9"/>
    </row>
    <row r="36" spans="1:119">
      <c r="A36" s="12"/>
      <c r="B36" s="25">
        <v>362</v>
      </c>
      <c r="C36" s="20" t="s">
        <v>44</v>
      </c>
      <c r="D36" s="46">
        <v>13600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13600</v>
      </c>
      <c r="O36" s="47">
        <f t="shared" si="2"/>
        <v>4.7107724281260825</v>
      </c>
      <c r="P36" s="9"/>
    </row>
    <row r="37" spans="1:119">
      <c r="A37" s="12"/>
      <c r="B37" s="25">
        <v>366</v>
      </c>
      <c r="C37" s="20" t="s">
        <v>45</v>
      </c>
      <c r="D37" s="46">
        <v>38697</v>
      </c>
      <c r="E37" s="46">
        <v>1330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40027</v>
      </c>
      <c r="O37" s="47">
        <f t="shared" si="2"/>
        <v>13.864565292691376</v>
      </c>
      <c r="P37" s="9"/>
    </row>
    <row r="38" spans="1:119">
      <c r="A38" s="12"/>
      <c r="B38" s="25">
        <v>369.9</v>
      </c>
      <c r="C38" s="20" t="s">
        <v>46</v>
      </c>
      <c r="D38" s="46">
        <v>15854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6"/>
        <v>15854</v>
      </c>
      <c r="O38" s="47">
        <f t="shared" si="2"/>
        <v>5.4915136820228607</v>
      </c>
      <c r="P38" s="9"/>
    </row>
    <row r="39" spans="1:119" ht="15.75">
      <c r="A39" s="29" t="s">
        <v>36</v>
      </c>
      <c r="B39" s="30"/>
      <c r="C39" s="31"/>
      <c r="D39" s="32">
        <f t="shared" ref="D39:M39" si="10">SUM(D40:D40)</f>
        <v>220300</v>
      </c>
      <c r="E39" s="32">
        <f t="shared" si="10"/>
        <v>0</v>
      </c>
      <c r="F39" s="32">
        <f t="shared" si="10"/>
        <v>0</v>
      </c>
      <c r="G39" s="32">
        <f t="shared" si="10"/>
        <v>0</v>
      </c>
      <c r="H39" s="32">
        <f t="shared" si="10"/>
        <v>0</v>
      </c>
      <c r="I39" s="32">
        <f t="shared" si="10"/>
        <v>0</v>
      </c>
      <c r="J39" s="32">
        <f t="shared" si="10"/>
        <v>0</v>
      </c>
      <c r="K39" s="32">
        <f t="shared" si="10"/>
        <v>0</v>
      </c>
      <c r="L39" s="32">
        <f t="shared" si="10"/>
        <v>0</v>
      </c>
      <c r="M39" s="32">
        <f t="shared" si="10"/>
        <v>0</v>
      </c>
      <c r="N39" s="32">
        <f t="shared" si="6"/>
        <v>220300</v>
      </c>
      <c r="O39" s="45">
        <f t="shared" si="2"/>
        <v>76.307585729130579</v>
      </c>
      <c r="P39" s="9"/>
    </row>
    <row r="40" spans="1:119" ht="15.75" thickBot="1">
      <c r="A40" s="12"/>
      <c r="B40" s="25">
        <v>383</v>
      </c>
      <c r="C40" s="20" t="s">
        <v>47</v>
      </c>
      <c r="D40" s="46">
        <v>220300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6"/>
        <v>220300</v>
      </c>
      <c r="O40" s="47">
        <f t="shared" si="2"/>
        <v>76.307585729130579</v>
      </c>
      <c r="P40" s="9"/>
    </row>
    <row r="41" spans="1:119" ht="16.5" thickBot="1">
      <c r="A41" s="14" t="s">
        <v>40</v>
      </c>
      <c r="B41" s="23"/>
      <c r="C41" s="22"/>
      <c r="D41" s="15">
        <f t="shared" ref="D41:M41" si="11">SUM(D5,D12,D19,D28,D32,D34,D39)</f>
        <v>1774893</v>
      </c>
      <c r="E41" s="15">
        <f t="shared" si="11"/>
        <v>60975</v>
      </c>
      <c r="F41" s="15">
        <f t="shared" si="11"/>
        <v>0</v>
      </c>
      <c r="G41" s="15">
        <f t="shared" si="11"/>
        <v>0</v>
      </c>
      <c r="H41" s="15">
        <f t="shared" si="11"/>
        <v>0</v>
      </c>
      <c r="I41" s="15">
        <f t="shared" si="11"/>
        <v>168522</v>
      </c>
      <c r="J41" s="15">
        <f t="shared" si="11"/>
        <v>0</v>
      </c>
      <c r="K41" s="15">
        <f t="shared" si="11"/>
        <v>0</v>
      </c>
      <c r="L41" s="15">
        <f t="shared" si="11"/>
        <v>0</v>
      </c>
      <c r="M41" s="15">
        <f t="shared" si="11"/>
        <v>0</v>
      </c>
      <c r="N41" s="15">
        <f t="shared" si="6"/>
        <v>2004390</v>
      </c>
      <c r="O41" s="38">
        <f t="shared" si="2"/>
        <v>694.28126082438519</v>
      </c>
      <c r="P41" s="6"/>
      <c r="Q41" s="2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</row>
    <row r="42" spans="1:119">
      <c r="A42" s="16"/>
      <c r="B42" s="18"/>
      <c r="C42" s="18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9"/>
    </row>
    <row r="43" spans="1:119">
      <c r="A43" s="40"/>
      <c r="B43" s="41"/>
      <c r="C43" s="41"/>
      <c r="D43" s="42"/>
      <c r="E43" s="42"/>
      <c r="F43" s="42"/>
      <c r="G43" s="42"/>
      <c r="H43" s="42"/>
      <c r="I43" s="42"/>
      <c r="J43" s="42"/>
      <c r="K43" s="42"/>
      <c r="L43" s="51" t="s">
        <v>54</v>
      </c>
      <c r="M43" s="51"/>
      <c r="N43" s="51"/>
      <c r="O43" s="43">
        <v>2887</v>
      </c>
    </row>
    <row r="44" spans="1:119">
      <c r="A44" s="52"/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4"/>
    </row>
    <row r="45" spans="1:119" ht="15.75" thickBot="1">
      <c r="A45" s="55" t="s">
        <v>59</v>
      </c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7"/>
    </row>
  </sheetData>
  <mergeCells count="10">
    <mergeCell ref="A45:O45"/>
    <mergeCell ref="A44:O44"/>
    <mergeCell ref="L43:N43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55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87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48</v>
      </c>
      <c r="B3" s="65"/>
      <c r="C3" s="66"/>
      <c r="D3" s="70" t="s">
        <v>30</v>
      </c>
      <c r="E3" s="71"/>
      <c r="F3" s="71"/>
      <c r="G3" s="71"/>
      <c r="H3" s="72"/>
      <c r="I3" s="70" t="s">
        <v>31</v>
      </c>
      <c r="J3" s="72"/>
      <c r="K3" s="70" t="s">
        <v>33</v>
      </c>
      <c r="L3" s="72"/>
      <c r="M3" s="36"/>
      <c r="N3" s="37"/>
      <c r="O3" s="73" t="s">
        <v>53</v>
      </c>
      <c r="P3" s="11"/>
      <c r="Q3"/>
    </row>
    <row r="4" spans="1:133" ht="32.25" customHeight="1" thickBot="1">
      <c r="A4" s="67"/>
      <c r="B4" s="68"/>
      <c r="C4" s="69"/>
      <c r="D4" s="34" t="s">
        <v>5</v>
      </c>
      <c r="E4" s="34" t="s">
        <v>49</v>
      </c>
      <c r="F4" s="34" t="s">
        <v>50</v>
      </c>
      <c r="G4" s="34" t="s">
        <v>51</v>
      </c>
      <c r="H4" s="34" t="s">
        <v>6</v>
      </c>
      <c r="I4" s="34" t="s">
        <v>7</v>
      </c>
      <c r="J4" s="35" t="s">
        <v>52</v>
      </c>
      <c r="K4" s="35" t="s">
        <v>8</v>
      </c>
      <c r="L4" s="35" t="s">
        <v>9</v>
      </c>
      <c r="M4" s="35" t="s">
        <v>10</v>
      </c>
      <c r="N4" s="35" t="s">
        <v>32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SUM(D6:D11)</f>
        <v>798360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8" si="1">SUM(D5:M5)</f>
        <v>798360</v>
      </c>
      <c r="O5" s="33">
        <f t="shared" ref="O5:O41" si="2">(N5/O$43)</f>
        <v>279.2444910807975</v>
      </c>
      <c r="P5" s="6"/>
    </row>
    <row r="6" spans="1:133">
      <c r="A6" s="12"/>
      <c r="B6" s="25">
        <v>311</v>
      </c>
      <c r="C6" s="20" t="s">
        <v>3</v>
      </c>
      <c r="D6" s="46">
        <v>366187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366187</v>
      </c>
      <c r="O6" s="47">
        <f t="shared" si="2"/>
        <v>128.08219657222804</v>
      </c>
      <c r="P6" s="9"/>
    </row>
    <row r="7" spans="1:133">
      <c r="A7" s="12"/>
      <c r="B7" s="25">
        <v>312.10000000000002</v>
      </c>
      <c r="C7" s="20" t="s">
        <v>11</v>
      </c>
      <c r="D7" s="46">
        <v>84047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84047</v>
      </c>
      <c r="O7" s="47">
        <f t="shared" si="2"/>
        <v>29.397341727876881</v>
      </c>
      <c r="P7" s="9"/>
    </row>
    <row r="8" spans="1:133">
      <c r="A8" s="12"/>
      <c r="B8" s="25">
        <v>314.10000000000002</v>
      </c>
      <c r="C8" s="20" t="s">
        <v>12</v>
      </c>
      <c r="D8" s="46">
        <v>199245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199245</v>
      </c>
      <c r="O8" s="47">
        <f t="shared" si="2"/>
        <v>69.690451206715636</v>
      </c>
      <c r="P8" s="9"/>
    </row>
    <row r="9" spans="1:133">
      <c r="A9" s="12"/>
      <c r="B9" s="25">
        <v>314.8</v>
      </c>
      <c r="C9" s="20" t="s">
        <v>13</v>
      </c>
      <c r="D9" s="46">
        <v>9117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9117</v>
      </c>
      <c r="O9" s="47">
        <f t="shared" si="2"/>
        <v>3.1888772298006294</v>
      </c>
      <c r="P9" s="9"/>
    </row>
    <row r="10" spans="1:133">
      <c r="A10" s="12"/>
      <c r="B10" s="25">
        <v>315</v>
      </c>
      <c r="C10" s="20" t="s">
        <v>14</v>
      </c>
      <c r="D10" s="46">
        <v>121532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121532</v>
      </c>
      <c r="O10" s="47">
        <f t="shared" si="2"/>
        <v>42.508569429870583</v>
      </c>
      <c r="P10" s="9"/>
    </row>
    <row r="11" spans="1:133">
      <c r="A11" s="12"/>
      <c r="B11" s="25">
        <v>316</v>
      </c>
      <c r="C11" s="20" t="s">
        <v>15</v>
      </c>
      <c r="D11" s="46">
        <v>18232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18232</v>
      </c>
      <c r="O11" s="47">
        <f t="shared" si="2"/>
        <v>6.3770549143057016</v>
      </c>
      <c r="P11" s="9"/>
    </row>
    <row r="12" spans="1:133" ht="15.75">
      <c r="A12" s="29" t="s">
        <v>88</v>
      </c>
      <c r="B12" s="30"/>
      <c r="C12" s="31"/>
      <c r="D12" s="32">
        <f t="shared" ref="D12:M12" si="3">SUM(D13:D16)</f>
        <v>287116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287116</v>
      </c>
      <c r="O12" s="45">
        <f t="shared" si="2"/>
        <v>100.42532353969919</v>
      </c>
      <c r="P12" s="10"/>
    </row>
    <row r="13" spans="1:133">
      <c r="A13" s="12"/>
      <c r="B13" s="25">
        <v>322</v>
      </c>
      <c r="C13" s="20" t="s">
        <v>0</v>
      </c>
      <c r="D13" s="46">
        <v>53550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53550</v>
      </c>
      <c r="O13" s="47">
        <f t="shared" si="2"/>
        <v>18.730325288562433</v>
      </c>
      <c r="P13" s="9"/>
    </row>
    <row r="14" spans="1:133">
      <c r="A14" s="12"/>
      <c r="B14" s="25">
        <v>323.10000000000002</v>
      </c>
      <c r="C14" s="20" t="s">
        <v>17</v>
      </c>
      <c r="D14" s="46">
        <v>213516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213516</v>
      </c>
      <c r="O14" s="47">
        <f t="shared" si="2"/>
        <v>74.682056663168936</v>
      </c>
      <c r="P14" s="9"/>
    </row>
    <row r="15" spans="1:133">
      <c r="A15" s="12"/>
      <c r="B15" s="25">
        <v>323.7</v>
      </c>
      <c r="C15" s="20" t="s">
        <v>18</v>
      </c>
      <c r="D15" s="46">
        <v>17835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17835</v>
      </c>
      <c r="O15" s="47">
        <f t="shared" si="2"/>
        <v>6.238195173137461</v>
      </c>
      <c r="P15" s="9"/>
    </row>
    <row r="16" spans="1:133">
      <c r="A16" s="12"/>
      <c r="B16" s="25">
        <v>329</v>
      </c>
      <c r="C16" s="20" t="s">
        <v>89</v>
      </c>
      <c r="D16" s="46">
        <v>2215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2215</v>
      </c>
      <c r="O16" s="47">
        <f t="shared" si="2"/>
        <v>0.77474641483036022</v>
      </c>
      <c r="P16" s="9"/>
    </row>
    <row r="17" spans="1:16" ht="15.75">
      <c r="A17" s="29" t="s">
        <v>23</v>
      </c>
      <c r="B17" s="30"/>
      <c r="C17" s="31"/>
      <c r="D17" s="32">
        <f t="shared" ref="D17:M17" si="4">SUM(D18:D26)</f>
        <v>278790</v>
      </c>
      <c r="E17" s="32">
        <f t="shared" si="4"/>
        <v>0</v>
      </c>
      <c r="F17" s="32">
        <f t="shared" si="4"/>
        <v>0</v>
      </c>
      <c r="G17" s="32">
        <f t="shared" si="4"/>
        <v>0</v>
      </c>
      <c r="H17" s="32">
        <f t="shared" si="4"/>
        <v>0</v>
      </c>
      <c r="I17" s="32">
        <f t="shared" si="4"/>
        <v>0</v>
      </c>
      <c r="J17" s="32">
        <f t="shared" si="4"/>
        <v>0</v>
      </c>
      <c r="K17" s="32">
        <f t="shared" si="4"/>
        <v>0</v>
      </c>
      <c r="L17" s="32">
        <f t="shared" si="4"/>
        <v>0</v>
      </c>
      <c r="M17" s="32">
        <f t="shared" si="4"/>
        <v>0</v>
      </c>
      <c r="N17" s="44">
        <f t="shared" si="1"/>
        <v>278790</v>
      </c>
      <c r="O17" s="45">
        <f t="shared" si="2"/>
        <v>97.513116474291706</v>
      </c>
      <c r="P17" s="10"/>
    </row>
    <row r="18" spans="1:16">
      <c r="A18" s="12"/>
      <c r="B18" s="25">
        <v>331.1</v>
      </c>
      <c r="C18" s="20" t="s">
        <v>22</v>
      </c>
      <c r="D18" s="46">
        <v>44443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44443</v>
      </c>
      <c r="O18" s="47">
        <f t="shared" si="2"/>
        <v>15.544945785239594</v>
      </c>
      <c r="P18" s="9"/>
    </row>
    <row r="19" spans="1:16">
      <c r="A19" s="12"/>
      <c r="B19" s="25">
        <v>334.2</v>
      </c>
      <c r="C19" s="20" t="s">
        <v>24</v>
      </c>
      <c r="D19" s="46">
        <v>14609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ref="N19:N25" si="5">SUM(D19:M19)</f>
        <v>14609</v>
      </c>
      <c r="O19" s="47">
        <f t="shared" si="2"/>
        <v>5.1098286114025884</v>
      </c>
      <c r="P19" s="9"/>
    </row>
    <row r="20" spans="1:16">
      <c r="A20" s="12"/>
      <c r="B20" s="25">
        <v>334.39</v>
      </c>
      <c r="C20" s="20" t="s">
        <v>90</v>
      </c>
      <c r="D20" s="46">
        <v>4994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4994</v>
      </c>
      <c r="O20" s="47">
        <f t="shared" si="2"/>
        <v>1.7467646030080448</v>
      </c>
      <c r="P20" s="9"/>
    </row>
    <row r="21" spans="1:16">
      <c r="A21" s="12"/>
      <c r="B21" s="25">
        <v>335.12</v>
      </c>
      <c r="C21" s="20" t="s">
        <v>25</v>
      </c>
      <c r="D21" s="46">
        <v>68299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68299</v>
      </c>
      <c r="O21" s="47">
        <f t="shared" si="2"/>
        <v>23.889122070654075</v>
      </c>
      <c r="P21" s="9"/>
    </row>
    <row r="22" spans="1:16">
      <c r="A22" s="12"/>
      <c r="B22" s="25">
        <v>335.14</v>
      </c>
      <c r="C22" s="20" t="s">
        <v>26</v>
      </c>
      <c r="D22" s="46">
        <v>390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390</v>
      </c>
      <c r="O22" s="47">
        <f t="shared" si="2"/>
        <v>0.13641133263378805</v>
      </c>
      <c r="P22" s="9"/>
    </row>
    <row r="23" spans="1:16">
      <c r="A23" s="12"/>
      <c r="B23" s="25">
        <v>335.15</v>
      </c>
      <c r="C23" s="20" t="s">
        <v>27</v>
      </c>
      <c r="D23" s="46">
        <v>937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937</v>
      </c>
      <c r="O23" s="47">
        <f t="shared" si="2"/>
        <v>0.32773697096887022</v>
      </c>
      <c r="P23" s="9"/>
    </row>
    <row r="24" spans="1:16">
      <c r="A24" s="12"/>
      <c r="B24" s="25">
        <v>335.18</v>
      </c>
      <c r="C24" s="20" t="s">
        <v>28</v>
      </c>
      <c r="D24" s="46">
        <v>138866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138866</v>
      </c>
      <c r="O24" s="47">
        <f t="shared" si="2"/>
        <v>48.571528506470791</v>
      </c>
      <c r="P24" s="9"/>
    </row>
    <row r="25" spans="1:16">
      <c r="A25" s="12"/>
      <c r="B25" s="25">
        <v>335.19</v>
      </c>
      <c r="C25" s="20" t="s">
        <v>37</v>
      </c>
      <c r="D25" s="46">
        <v>5214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5214</v>
      </c>
      <c r="O25" s="47">
        <f t="shared" si="2"/>
        <v>1.8237145855194123</v>
      </c>
      <c r="P25" s="9"/>
    </row>
    <row r="26" spans="1:16">
      <c r="A26" s="12"/>
      <c r="B26" s="25">
        <v>338</v>
      </c>
      <c r="C26" s="20" t="s">
        <v>29</v>
      </c>
      <c r="D26" s="46">
        <v>1038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ref="N26:N34" si="6">SUM(D26:M26)</f>
        <v>1038</v>
      </c>
      <c r="O26" s="47">
        <f t="shared" si="2"/>
        <v>0.36306400839454356</v>
      </c>
      <c r="P26" s="9"/>
    </row>
    <row r="27" spans="1:16" ht="15.75">
      <c r="A27" s="29" t="s">
        <v>34</v>
      </c>
      <c r="B27" s="30"/>
      <c r="C27" s="31"/>
      <c r="D27" s="32">
        <f t="shared" ref="D27:M27" si="7">SUM(D28:D30)</f>
        <v>17445</v>
      </c>
      <c r="E27" s="32">
        <f t="shared" si="7"/>
        <v>0</v>
      </c>
      <c r="F27" s="32">
        <f t="shared" si="7"/>
        <v>0</v>
      </c>
      <c r="G27" s="32">
        <f t="shared" si="7"/>
        <v>0</v>
      </c>
      <c r="H27" s="32">
        <f t="shared" si="7"/>
        <v>0</v>
      </c>
      <c r="I27" s="32">
        <f t="shared" si="7"/>
        <v>161618</v>
      </c>
      <c r="J27" s="32">
        <f t="shared" si="7"/>
        <v>0</v>
      </c>
      <c r="K27" s="32">
        <f t="shared" si="7"/>
        <v>0</v>
      </c>
      <c r="L27" s="32">
        <f t="shared" si="7"/>
        <v>0</v>
      </c>
      <c r="M27" s="32">
        <f t="shared" si="7"/>
        <v>0</v>
      </c>
      <c r="N27" s="32">
        <f t="shared" si="6"/>
        <v>179063</v>
      </c>
      <c r="O27" s="45">
        <f t="shared" si="2"/>
        <v>62.631339629240991</v>
      </c>
      <c r="P27" s="10"/>
    </row>
    <row r="28" spans="1:16">
      <c r="A28" s="12"/>
      <c r="B28" s="25">
        <v>343.6</v>
      </c>
      <c r="C28" s="20" t="s">
        <v>38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161618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161618</v>
      </c>
      <c r="O28" s="47">
        <f t="shared" si="2"/>
        <v>56.529555788737319</v>
      </c>
      <c r="P28" s="9"/>
    </row>
    <row r="29" spans="1:16">
      <c r="A29" s="12"/>
      <c r="B29" s="25">
        <v>343.9</v>
      </c>
      <c r="C29" s="20" t="s">
        <v>39</v>
      </c>
      <c r="D29" s="46">
        <v>1351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1351</v>
      </c>
      <c r="O29" s="47">
        <f t="shared" si="2"/>
        <v>0.47254284714935291</v>
      </c>
      <c r="P29" s="9"/>
    </row>
    <row r="30" spans="1:16">
      <c r="A30" s="12"/>
      <c r="B30" s="25">
        <v>349</v>
      </c>
      <c r="C30" s="20" t="s">
        <v>1</v>
      </c>
      <c r="D30" s="46">
        <v>16094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16094</v>
      </c>
      <c r="O30" s="47">
        <f t="shared" si="2"/>
        <v>5.6292409933543199</v>
      </c>
      <c r="P30" s="9"/>
    </row>
    <row r="31" spans="1:16" ht="15.75">
      <c r="A31" s="29" t="s">
        <v>35</v>
      </c>
      <c r="B31" s="30"/>
      <c r="C31" s="31"/>
      <c r="D31" s="32">
        <f t="shared" ref="D31:M31" si="8">SUM(D32:D32)</f>
        <v>98</v>
      </c>
      <c r="E31" s="32">
        <f t="shared" si="8"/>
        <v>0</v>
      </c>
      <c r="F31" s="32">
        <f t="shared" si="8"/>
        <v>0</v>
      </c>
      <c r="G31" s="32">
        <f t="shared" si="8"/>
        <v>0</v>
      </c>
      <c r="H31" s="32">
        <f t="shared" si="8"/>
        <v>0</v>
      </c>
      <c r="I31" s="32">
        <f t="shared" si="8"/>
        <v>0</v>
      </c>
      <c r="J31" s="32">
        <f t="shared" si="8"/>
        <v>0</v>
      </c>
      <c r="K31" s="32">
        <f t="shared" si="8"/>
        <v>0</v>
      </c>
      <c r="L31" s="32">
        <f t="shared" si="8"/>
        <v>0</v>
      </c>
      <c r="M31" s="32">
        <f t="shared" si="8"/>
        <v>0</v>
      </c>
      <c r="N31" s="32">
        <f t="shared" si="6"/>
        <v>98</v>
      </c>
      <c r="O31" s="45">
        <f t="shared" si="2"/>
        <v>3.4277719482336481E-2</v>
      </c>
      <c r="P31" s="10"/>
    </row>
    <row r="32" spans="1:16">
      <c r="A32" s="13"/>
      <c r="B32" s="39">
        <v>351.5</v>
      </c>
      <c r="C32" s="21" t="s">
        <v>42</v>
      </c>
      <c r="D32" s="46">
        <v>98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98</v>
      </c>
      <c r="O32" s="47">
        <f t="shared" si="2"/>
        <v>3.4277719482336481E-2</v>
      </c>
      <c r="P32" s="9"/>
    </row>
    <row r="33" spans="1:119" ht="15.75">
      <c r="A33" s="29" t="s">
        <v>4</v>
      </c>
      <c r="B33" s="30"/>
      <c r="C33" s="31"/>
      <c r="D33" s="32">
        <f t="shared" ref="D33:M33" si="9">SUM(D34:D40)</f>
        <v>114544</v>
      </c>
      <c r="E33" s="32">
        <f t="shared" si="9"/>
        <v>41772</v>
      </c>
      <c r="F33" s="32">
        <f t="shared" si="9"/>
        <v>0</v>
      </c>
      <c r="G33" s="32">
        <f t="shared" si="9"/>
        <v>0</v>
      </c>
      <c r="H33" s="32">
        <f t="shared" si="9"/>
        <v>0</v>
      </c>
      <c r="I33" s="32">
        <f t="shared" si="9"/>
        <v>1253</v>
      </c>
      <c r="J33" s="32">
        <f t="shared" si="9"/>
        <v>0</v>
      </c>
      <c r="K33" s="32">
        <f t="shared" si="9"/>
        <v>0</v>
      </c>
      <c r="L33" s="32">
        <f t="shared" si="9"/>
        <v>0</v>
      </c>
      <c r="M33" s="32">
        <f t="shared" si="9"/>
        <v>0</v>
      </c>
      <c r="N33" s="32">
        <f t="shared" si="6"/>
        <v>157569</v>
      </c>
      <c r="O33" s="45">
        <f t="shared" si="2"/>
        <v>55.11332633788038</v>
      </c>
      <c r="P33" s="10"/>
    </row>
    <row r="34" spans="1:119">
      <c r="A34" s="12"/>
      <c r="B34" s="25">
        <v>361.1</v>
      </c>
      <c r="C34" s="20" t="s">
        <v>43</v>
      </c>
      <c r="D34" s="46">
        <v>25760</v>
      </c>
      <c r="E34" s="46">
        <v>0</v>
      </c>
      <c r="F34" s="46">
        <v>0</v>
      </c>
      <c r="G34" s="46">
        <v>0</v>
      </c>
      <c r="H34" s="46">
        <v>0</v>
      </c>
      <c r="I34" s="46">
        <v>1253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27013</v>
      </c>
      <c r="O34" s="47">
        <f t="shared" si="2"/>
        <v>9.4484085344526054</v>
      </c>
      <c r="P34" s="9"/>
    </row>
    <row r="35" spans="1:119">
      <c r="A35" s="12"/>
      <c r="B35" s="25">
        <v>362</v>
      </c>
      <c r="C35" s="20" t="s">
        <v>44</v>
      </c>
      <c r="D35" s="46">
        <v>13800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ref="N35:N40" si="10">SUM(D35:M35)</f>
        <v>13800</v>
      </c>
      <c r="O35" s="47">
        <f t="shared" si="2"/>
        <v>4.8268625393494231</v>
      </c>
      <c r="P35" s="9"/>
    </row>
    <row r="36" spans="1:119">
      <c r="A36" s="12"/>
      <c r="B36" s="25">
        <v>363.12</v>
      </c>
      <c r="C36" s="20" t="s">
        <v>20</v>
      </c>
      <c r="D36" s="46">
        <v>0</v>
      </c>
      <c r="E36" s="46">
        <v>41772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41772</v>
      </c>
      <c r="O36" s="47">
        <f t="shared" si="2"/>
        <v>14.610703043022035</v>
      </c>
      <c r="P36" s="9"/>
    </row>
    <row r="37" spans="1:119">
      <c r="A37" s="12"/>
      <c r="B37" s="25">
        <v>363.24</v>
      </c>
      <c r="C37" s="20" t="s">
        <v>91</v>
      </c>
      <c r="D37" s="46">
        <v>52904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52904</v>
      </c>
      <c r="O37" s="47">
        <f t="shared" si="2"/>
        <v>18.504372158097237</v>
      </c>
      <c r="P37" s="9"/>
    </row>
    <row r="38" spans="1:119">
      <c r="A38" s="12"/>
      <c r="B38" s="25">
        <v>365</v>
      </c>
      <c r="C38" s="20" t="s">
        <v>92</v>
      </c>
      <c r="D38" s="46">
        <v>3153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3153</v>
      </c>
      <c r="O38" s="47">
        <f t="shared" si="2"/>
        <v>1.1028331584470095</v>
      </c>
      <c r="P38" s="9"/>
    </row>
    <row r="39" spans="1:119">
      <c r="A39" s="12"/>
      <c r="B39" s="25">
        <v>366</v>
      </c>
      <c r="C39" s="20" t="s">
        <v>45</v>
      </c>
      <c r="D39" s="46">
        <v>11660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11660</v>
      </c>
      <c r="O39" s="47">
        <f t="shared" si="2"/>
        <v>4.0783490731024834</v>
      </c>
      <c r="P39" s="9"/>
    </row>
    <row r="40" spans="1:119" ht="15.75" thickBot="1">
      <c r="A40" s="12"/>
      <c r="B40" s="25">
        <v>369.9</v>
      </c>
      <c r="C40" s="20" t="s">
        <v>46</v>
      </c>
      <c r="D40" s="46">
        <v>7267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7267</v>
      </c>
      <c r="O40" s="47">
        <f t="shared" si="2"/>
        <v>2.5417978314095837</v>
      </c>
      <c r="P40" s="9"/>
    </row>
    <row r="41" spans="1:119" ht="16.5" thickBot="1">
      <c r="A41" s="14" t="s">
        <v>40</v>
      </c>
      <c r="B41" s="23"/>
      <c r="C41" s="22"/>
      <c r="D41" s="15">
        <f>SUM(D5,D12,D17,D27,D31,D33)</f>
        <v>1496353</v>
      </c>
      <c r="E41" s="15">
        <f t="shared" ref="E41:M41" si="11">SUM(E5,E12,E17,E27,E31,E33)</f>
        <v>41772</v>
      </c>
      <c r="F41" s="15">
        <f t="shared" si="11"/>
        <v>0</v>
      </c>
      <c r="G41" s="15">
        <f t="shared" si="11"/>
        <v>0</v>
      </c>
      <c r="H41" s="15">
        <f t="shared" si="11"/>
        <v>0</v>
      </c>
      <c r="I41" s="15">
        <f t="shared" si="11"/>
        <v>162871</v>
      </c>
      <c r="J41" s="15">
        <f t="shared" si="11"/>
        <v>0</v>
      </c>
      <c r="K41" s="15">
        <f t="shared" si="11"/>
        <v>0</v>
      </c>
      <c r="L41" s="15">
        <f t="shared" si="11"/>
        <v>0</v>
      </c>
      <c r="M41" s="15">
        <f t="shared" si="11"/>
        <v>0</v>
      </c>
      <c r="N41" s="15">
        <f>SUM(D41:M41)</f>
        <v>1700996</v>
      </c>
      <c r="O41" s="38">
        <f t="shared" si="2"/>
        <v>594.96187478139211</v>
      </c>
      <c r="P41" s="6"/>
      <c r="Q41" s="2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</row>
    <row r="42" spans="1:119">
      <c r="A42" s="16"/>
      <c r="B42" s="18"/>
      <c r="C42" s="18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9"/>
    </row>
    <row r="43" spans="1:119">
      <c r="A43" s="40"/>
      <c r="B43" s="41"/>
      <c r="C43" s="41"/>
      <c r="D43" s="42"/>
      <c r="E43" s="42"/>
      <c r="F43" s="42"/>
      <c r="G43" s="42"/>
      <c r="H43" s="42"/>
      <c r="I43" s="42"/>
      <c r="J43" s="42"/>
      <c r="K43" s="42"/>
      <c r="L43" s="51" t="s">
        <v>93</v>
      </c>
      <c r="M43" s="51"/>
      <c r="N43" s="51"/>
      <c r="O43" s="43">
        <v>2859</v>
      </c>
    </row>
    <row r="44" spans="1:119">
      <c r="A44" s="52"/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4"/>
    </row>
    <row r="45" spans="1:119" ht="15.75" customHeight="1" thickBot="1">
      <c r="A45" s="55" t="s">
        <v>59</v>
      </c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7"/>
    </row>
  </sheetData>
  <mergeCells count="10">
    <mergeCell ref="L43:N43"/>
    <mergeCell ref="A44:O44"/>
    <mergeCell ref="A45:O4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42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8" t="s">
        <v>55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60"/>
      <c r="Q1" s="7"/>
      <c r="R1"/>
    </row>
    <row r="2" spans="1:134" ht="24" thickBot="1">
      <c r="A2" s="61" t="s">
        <v>123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3"/>
      <c r="Q2" s="7"/>
      <c r="R2"/>
    </row>
    <row r="3" spans="1:134" ht="18" customHeight="1">
      <c r="A3" s="64" t="s">
        <v>48</v>
      </c>
      <c r="B3" s="65"/>
      <c r="C3" s="66"/>
      <c r="D3" s="70" t="s">
        <v>30</v>
      </c>
      <c r="E3" s="71"/>
      <c r="F3" s="71"/>
      <c r="G3" s="71"/>
      <c r="H3" s="72"/>
      <c r="I3" s="70" t="s">
        <v>31</v>
      </c>
      <c r="J3" s="72"/>
      <c r="K3" s="70" t="s">
        <v>33</v>
      </c>
      <c r="L3" s="71"/>
      <c r="M3" s="72"/>
      <c r="N3" s="36"/>
      <c r="O3" s="37"/>
      <c r="P3" s="73" t="s">
        <v>124</v>
      </c>
      <c r="Q3" s="11"/>
      <c r="R3"/>
    </row>
    <row r="4" spans="1:134" ht="32.25" customHeight="1" thickBot="1">
      <c r="A4" s="67"/>
      <c r="B4" s="68"/>
      <c r="C4" s="69"/>
      <c r="D4" s="34" t="s">
        <v>5</v>
      </c>
      <c r="E4" s="34" t="s">
        <v>49</v>
      </c>
      <c r="F4" s="34" t="s">
        <v>50</v>
      </c>
      <c r="G4" s="34" t="s">
        <v>51</v>
      </c>
      <c r="H4" s="34" t="s">
        <v>6</v>
      </c>
      <c r="I4" s="34" t="s">
        <v>7</v>
      </c>
      <c r="J4" s="35" t="s">
        <v>52</v>
      </c>
      <c r="K4" s="35" t="s">
        <v>8</v>
      </c>
      <c r="L4" s="35" t="s">
        <v>9</v>
      </c>
      <c r="M4" s="35" t="s">
        <v>125</v>
      </c>
      <c r="N4" s="35" t="s">
        <v>10</v>
      </c>
      <c r="O4" s="35" t="s">
        <v>126</v>
      </c>
      <c r="P4" s="74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127</v>
      </c>
      <c r="B5" s="26"/>
      <c r="C5" s="26"/>
      <c r="D5" s="27">
        <f t="shared" ref="D5:N5" si="0">SUM(D6:D11)</f>
        <v>1208408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 t="shared" ref="O5:O38" si="1">SUM(D5:N5)</f>
        <v>1208408</v>
      </c>
      <c r="P5" s="33">
        <f t="shared" ref="P5:P38" si="2">(O5/P$40)</f>
        <v>403.74473772134979</v>
      </c>
      <c r="Q5" s="6"/>
    </row>
    <row r="6" spans="1:134">
      <c r="A6" s="12"/>
      <c r="B6" s="25">
        <v>311</v>
      </c>
      <c r="C6" s="20" t="s">
        <v>3</v>
      </c>
      <c r="D6" s="46">
        <v>639178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 t="shared" si="1"/>
        <v>639178</v>
      </c>
      <c r="P6" s="47">
        <f t="shared" si="2"/>
        <v>213.5576344804544</v>
      </c>
      <c r="Q6" s="9"/>
    </row>
    <row r="7" spans="1:134">
      <c r="A7" s="12"/>
      <c r="B7" s="25">
        <v>312.41000000000003</v>
      </c>
      <c r="C7" s="20" t="s">
        <v>128</v>
      </c>
      <c r="D7" s="46">
        <v>113260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si="1"/>
        <v>113260</v>
      </c>
      <c r="P7" s="47">
        <f t="shared" si="2"/>
        <v>37.841630471099229</v>
      </c>
      <c r="Q7" s="9"/>
    </row>
    <row r="8" spans="1:134">
      <c r="A8" s="12"/>
      <c r="B8" s="25">
        <v>314.10000000000002</v>
      </c>
      <c r="C8" s="20" t="s">
        <v>12</v>
      </c>
      <c r="D8" s="46">
        <v>317799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1"/>
        <v>317799</v>
      </c>
      <c r="P8" s="47">
        <f t="shared" si="2"/>
        <v>106.18075509522218</v>
      </c>
      <c r="Q8" s="9"/>
    </row>
    <row r="9" spans="1:134">
      <c r="A9" s="12"/>
      <c r="B9" s="25">
        <v>314.39999999999998</v>
      </c>
      <c r="C9" s="20" t="s">
        <v>57</v>
      </c>
      <c r="D9" s="46">
        <v>14771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1"/>
        <v>14771</v>
      </c>
      <c r="P9" s="47">
        <f t="shared" si="2"/>
        <v>4.9351820915469427</v>
      </c>
      <c r="Q9" s="9"/>
    </row>
    <row r="10" spans="1:134">
      <c r="A10" s="12"/>
      <c r="B10" s="25">
        <v>315.10000000000002</v>
      </c>
      <c r="C10" s="20" t="s">
        <v>129</v>
      </c>
      <c r="D10" s="46">
        <v>103887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1"/>
        <v>103887</v>
      </c>
      <c r="P10" s="47">
        <f t="shared" si="2"/>
        <v>34.709989976612093</v>
      </c>
      <c r="Q10" s="9"/>
    </row>
    <row r="11" spans="1:134">
      <c r="A11" s="12"/>
      <c r="B11" s="25">
        <v>316</v>
      </c>
      <c r="C11" s="20" t="s">
        <v>79</v>
      </c>
      <c r="D11" s="46">
        <v>19513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1"/>
        <v>19513</v>
      </c>
      <c r="P11" s="47">
        <f t="shared" si="2"/>
        <v>6.5195456064149679</v>
      </c>
      <c r="Q11" s="9"/>
    </row>
    <row r="12" spans="1:134" ht="15.75">
      <c r="A12" s="29" t="s">
        <v>16</v>
      </c>
      <c r="B12" s="30"/>
      <c r="C12" s="31"/>
      <c r="D12" s="32">
        <f t="shared" ref="D12:N12" si="3">SUM(D13:D17)</f>
        <v>459938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32">
        <f t="shared" si="3"/>
        <v>0</v>
      </c>
      <c r="O12" s="44">
        <f t="shared" si="1"/>
        <v>459938</v>
      </c>
      <c r="P12" s="45">
        <f t="shared" si="2"/>
        <v>153.67123287671234</v>
      </c>
      <c r="Q12" s="10"/>
    </row>
    <row r="13" spans="1:134">
      <c r="A13" s="12"/>
      <c r="B13" s="25">
        <v>322</v>
      </c>
      <c r="C13" s="20" t="s">
        <v>130</v>
      </c>
      <c r="D13" s="46">
        <v>188021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1"/>
        <v>188021</v>
      </c>
      <c r="P13" s="47">
        <f t="shared" si="2"/>
        <v>62.820247243568325</v>
      </c>
      <c r="Q13" s="9"/>
    </row>
    <row r="14" spans="1:134">
      <c r="A14" s="12"/>
      <c r="B14" s="25">
        <v>323.10000000000002</v>
      </c>
      <c r="C14" s="20" t="s">
        <v>17</v>
      </c>
      <c r="D14" s="46">
        <v>217433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1"/>
        <v>217433</v>
      </c>
      <c r="P14" s="47">
        <f t="shared" si="2"/>
        <v>72.647176745740055</v>
      </c>
      <c r="Q14" s="9"/>
    </row>
    <row r="15" spans="1:134">
      <c r="A15" s="12"/>
      <c r="B15" s="25">
        <v>323.39999999999998</v>
      </c>
      <c r="C15" s="20" t="s">
        <v>80</v>
      </c>
      <c r="D15" s="46">
        <v>6943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1"/>
        <v>6943</v>
      </c>
      <c r="P15" s="47">
        <f t="shared" si="2"/>
        <v>2.3197460741730707</v>
      </c>
      <c r="Q15" s="9"/>
    </row>
    <row r="16" spans="1:134">
      <c r="A16" s="12"/>
      <c r="B16" s="25">
        <v>323.7</v>
      </c>
      <c r="C16" s="20" t="s">
        <v>18</v>
      </c>
      <c r="D16" s="46">
        <v>39186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1"/>
        <v>39186</v>
      </c>
      <c r="P16" s="47">
        <f t="shared" si="2"/>
        <v>13.092549281657201</v>
      </c>
      <c r="Q16" s="9"/>
    </row>
    <row r="17" spans="1:17">
      <c r="A17" s="12"/>
      <c r="B17" s="25">
        <v>329.5</v>
      </c>
      <c r="C17" s="20" t="s">
        <v>131</v>
      </c>
      <c r="D17" s="46">
        <v>8355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1"/>
        <v>8355</v>
      </c>
      <c r="P17" s="47">
        <f t="shared" si="2"/>
        <v>2.7915135315736719</v>
      </c>
      <c r="Q17" s="9"/>
    </row>
    <row r="18" spans="1:17" ht="15.75">
      <c r="A18" s="29" t="s">
        <v>132</v>
      </c>
      <c r="B18" s="30"/>
      <c r="C18" s="31"/>
      <c r="D18" s="32">
        <f t="shared" ref="D18:N18" si="4">SUM(D19:D24)</f>
        <v>301295</v>
      </c>
      <c r="E18" s="32">
        <f t="shared" si="4"/>
        <v>0</v>
      </c>
      <c r="F18" s="32">
        <f t="shared" si="4"/>
        <v>0</v>
      </c>
      <c r="G18" s="32">
        <f t="shared" si="4"/>
        <v>0</v>
      </c>
      <c r="H18" s="32">
        <f t="shared" si="4"/>
        <v>0</v>
      </c>
      <c r="I18" s="32">
        <f t="shared" si="4"/>
        <v>0</v>
      </c>
      <c r="J18" s="32">
        <f t="shared" si="4"/>
        <v>0</v>
      </c>
      <c r="K18" s="32">
        <f t="shared" si="4"/>
        <v>0</v>
      </c>
      <c r="L18" s="32">
        <f t="shared" si="4"/>
        <v>0</v>
      </c>
      <c r="M18" s="32">
        <f t="shared" si="4"/>
        <v>0</v>
      </c>
      <c r="N18" s="32">
        <f t="shared" si="4"/>
        <v>0</v>
      </c>
      <c r="O18" s="44">
        <f t="shared" si="1"/>
        <v>301295</v>
      </c>
      <c r="P18" s="45">
        <f t="shared" si="2"/>
        <v>100.66655529568995</v>
      </c>
      <c r="Q18" s="10"/>
    </row>
    <row r="19" spans="1:17">
      <c r="A19" s="12"/>
      <c r="B19" s="25">
        <v>335.14</v>
      </c>
      <c r="C19" s="20" t="s">
        <v>82</v>
      </c>
      <c r="D19" s="46">
        <v>2837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1"/>
        <v>2837</v>
      </c>
      <c r="P19" s="47">
        <f t="shared" si="2"/>
        <v>0.94787838289341797</v>
      </c>
      <c r="Q19" s="9"/>
    </row>
    <row r="20" spans="1:17">
      <c r="A20" s="12"/>
      <c r="B20" s="25">
        <v>335.15</v>
      </c>
      <c r="C20" s="20" t="s">
        <v>83</v>
      </c>
      <c r="D20" s="46">
        <v>1562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1"/>
        <v>1562</v>
      </c>
      <c r="P20" s="47">
        <f t="shared" si="2"/>
        <v>0.52188439692616106</v>
      </c>
      <c r="Q20" s="9"/>
    </row>
    <row r="21" spans="1:17">
      <c r="A21" s="12"/>
      <c r="B21" s="25">
        <v>335.18</v>
      </c>
      <c r="C21" s="20" t="s">
        <v>133</v>
      </c>
      <c r="D21" s="46">
        <v>195061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1"/>
        <v>195061</v>
      </c>
      <c r="P21" s="47">
        <f t="shared" si="2"/>
        <v>65.172402271967925</v>
      </c>
      <c r="Q21" s="9"/>
    </row>
    <row r="22" spans="1:17">
      <c r="A22" s="12"/>
      <c r="B22" s="25">
        <v>335.19</v>
      </c>
      <c r="C22" s="20" t="s">
        <v>134</v>
      </c>
      <c r="D22" s="46">
        <v>92519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1"/>
        <v>92519</v>
      </c>
      <c r="P22" s="47">
        <f t="shared" si="2"/>
        <v>30.911794186435014</v>
      </c>
      <c r="Q22" s="9"/>
    </row>
    <row r="23" spans="1:17">
      <c r="A23" s="12"/>
      <c r="B23" s="25">
        <v>335.48</v>
      </c>
      <c r="C23" s="20" t="s">
        <v>63</v>
      </c>
      <c r="D23" s="46">
        <v>7653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1"/>
        <v>7653</v>
      </c>
      <c r="P23" s="47">
        <f t="shared" si="2"/>
        <v>2.5569662545940526</v>
      </c>
      <c r="Q23" s="9"/>
    </row>
    <row r="24" spans="1:17">
      <c r="A24" s="12"/>
      <c r="B24" s="25">
        <v>338</v>
      </c>
      <c r="C24" s="20" t="s">
        <v>29</v>
      </c>
      <c r="D24" s="46">
        <v>1663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1"/>
        <v>1663</v>
      </c>
      <c r="P24" s="47">
        <f t="shared" si="2"/>
        <v>0.55562980287337116</v>
      </c>
      <c r="Q24" s="9"/>
    </row>
    <row r="25" spans="1:17" ht="15.75">
      <c r="A25" s="29" t="s">
        <v>34</v>
      </c>
      <c r="B25" s="30"/>
      <c r="C25" s="31"/>
      <c r="D25" s="32">
        <f t="shared" ref="D25:N25" si="5">SUM(D26:D29)</f>
        <v>174769</v>
      </c>
      <c r="E25" s="32">
        <f t="shared" si="5"/>
        <v>0</v>
      </c>
      <c r="F25" s="32">
        <f t="shared" si="5"/>
        <v>0</v>
      </c>
      <c r="G25" s="32">
        <f t="shared" si="5"/>
        <v>0</v>
      </c>
      <c r="H25" s="32">
        <f t="shared" si="5"/>
        <v>0</v>
      </c>
      <c r="I25" s="32">
        <f t="shared" si="5"/>
        <v>0</v>
      </c>
      <c r="J25" s="32">
        <f t="shared" si="5"/>
        <v>0</v>
      </c>
      <c r="K25" s="32">
        <f t="shared" si="5"/>
        <v>0</v>
      </c>
      <c r="L25" s="32">
        <f t="shared" si="5"/>
        <v>0</v>
      </c>
      <c r="M25" s="32">
        <f t="shared" si="5"/>
        <v>0</v>
      </c>
      <c r="N25" s="32">
        <f t="shared" si="5"/>
        <v>0</v>
      </c>
      <c r="O25" s="32">
        <f t="shared" si="1"/>
        <v>174769</v>
      </c>
      <c r="P25" s="45">
        <f t="shared" si="2"/>
        <v>58.392582692950214</v>
      </c>
      <c r="Q25" s="10"/>
    </row>
    <row r="26" spans="1:17">
      <c r="A26" s="12"/>
      <c r="B26" s="25">
        <v>341.9</v>
      </c>
      <c r="C26" s="20" t="s">
        <v>119</v>
      </c>
      <c r="D26" s="46">
        <v>50598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1"/>
        <v>50598</v>
      </c>
      <c r="P26" s="47">
        <f t="shared" si="2"/>
        <v>16.905446040761777</v>
      </c>
      <c r="Q26" s="9"/>
    </row>
    <row r="27" spans="1:17">
      <c r="A27" s="12"/>
      <c r="B27" s="25">
        <v>342.9</v>
      </c>
      <c r="C27" s="20" t="s">
        <v>135</v>
      </c>
      <c r="D27" s="46">
        <v>185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1"/>
        <v>185</v>
      </c>
      <c r="P27" s="47">
        <f t="shared" si="2"/>
        <v>6.1810892081523558E-2</v>
      </c>
      <c r="Q27" s="9"/>
    </row>
    <row r="28" spans="1:17">
      <c r="A28" s="12"/>
      <c r="B28" s="25">
        <v>343.9</v>
      </c>
      <c r="C28" s="20" t="s">
        <v>39</v>
      </c>
      <c r="D28" s="46">
        <v>122324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1"/>
        <v>122324</v>
      </c>
      <c r="P28" s="47">
        <f t="shared" si="2"/>
        <v>40.870030070163715</v>
      </c>
      <c r="Q28" s="9"/>
    </row>
    <row r="29" spans="1:17">
      <c r="A29" s="12"/>
      <c r="B29" s="25">
        <v>347.9</v>
      </c>
      <c r="C29" s="20" t="s">
        <v>120</v>
      </c>
      <c r="D29" s="46">
        <v>1662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1"/>
        <v>1662</v>
      </c>
      <c r="P29" s="47">
        <f t="shared" si="2"/>
        <v>0.55529568994320078</v>
      </c>
      <c r="Q29" s="9"/>
    </row>
    <row r="30" spans="1:17" ht="15.75">
      <c r="A30" s="29" t="s">
        <v>35</v>
      </c>
      <c r="B30" s="30"/>
      <c r="C30" s="31"/>
      <c r="D30" s="32">
        <f t="shared" ref="D30:N30" si="6">SUM(D31:D31)</f>
        <v>481</v>
      </c>
      <c r="E30" s="32">
        <f t="shared" si="6"/>
        <v>0</v>
      </c>
      <c r="F30" s="32">
        <f t="shared" si="6"/>
        <v>0</v>
      </c>
      <c r="G30" s="32">
        <f t="shared" si="6"/>
        <v>0</v>
      </c>
      <c r="H30" s="32">
        <f t="shared" si="6"/>
        <v>0</v>
      </c>
      <c r="I30" s="32">
        <f t="shared" si="6"/>
        <v>0</v>
      </c>
      <c r="J30" s="32">
        <f t="shared" si="6"/>
        <v>0</v>
      </c>
      <c r="K30" s="32">
        <f t="shared" si="6"/>
        <v>0</v>
      </c>
      <c r="L30" s="32">
        <f t="shared" si="6"/>
        <v>0</v>
      </c>
      <c r="M30" s="32">
        <f t="shared" si="6"/>
        <v>0</v>
      </c>
      <c r="N30" s="32">
        <f t="shared" si="6"/>
        <v>0</v>
      </c>
      <c r="O30" s="32">
        <f t="shared" si="1"/>
        <v>481</v>
      </c>
      <c r="P30" s="45">
        <f t="shared" si="2"/>
        <v>0.16070831941196123</v>
      </c>
      <c r="Q30" s="10"/>
    </row>
    <row r="31" spans="1:17">
      <c r="A31" s="13"/>
      <c r="B31" s="39">
        <v>359</v>
      </c>
      <c r="C31" s="21" t="s">
        <v>136</v>
      </c>
      <c r="D31" s="46">
        <v>481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1"/>
        <v>481</v>
      </c>
      <c r="P31" s="47">
        <f t="shared" si="2"/>
        <v>0.16070831941196123</v>
      </c>
      <c r="Q31" s="9"/>
    </row>
    <row r="32" spans="1:17" ht="15.75">
      <c r="A32" s="29" t="s">
        <v>4</v>
      </c>
      <c r="B32" s="30"/>
      <c r="C32" s="31"/>
      <c r="D32" s="32">
        <f t="shared" ref="D32:N32" si="7">SUM(D33:D35)</f>
        <v>195423</v>
      </c>
      <c r="E32" s="32">
        <f t="shared" si="7"/>
        <v>0</v>
      </c>
      <c r="F32" s="32">
        <f t="shared" si="7"/>
        <v>0</v>
      </c>
      <c r="G32" s="32">
        <f t="shared" si="7"/>
        <v>0</v>
      </c>
      <c r="H32" s="32">
        <f t="shared" si="7"/>
        <v>0</v>
      </c>
      <c r="I32" s="32">
        <f t="shared" si="7"/>
        <v>0</v>
      </c>
      <c r="J32" s="32">
        <f t="shared" si="7"/>
        <v>0</v>
      </c>
      <c r="K32" s="32">
        <f t="shared" si="7"/>
        <v>0</v>
      </c>
      <c r="L32" s="32">
        <f t="shared" si="7"/>
        <v>0</v>
      </c>
      <c r="M32" s="32">
        <f t="shared" si="7"/>
        <v>0</v>
      </c>
      <c r="N32" s="32">
        <f t="shared" si="7"/>
        <v>0</v>
      </c>
      <c r="O32" s="32">
        <f t="shared" si="1"/>
        <v>195423</v>
      </c>
      <c r="P32" s="45">
        <f t="shared" si="2"/>
        <v>65.29335115268961</v>
      </c>
      <c r="Q32" s="10"/>
    </row>
    <row r="33" spans="1:120">
      <c r="A33" s="12"/>
      <c r="B33" s="25">
        <v>361.1</v>
      </c>
      <c r="C33" s="20" t="s">
        <v>43</v>
      </c>
      <c r="D33" s="46">
        <v>4491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1"/>
        <v>4491</v>
      </c>
      <c r="P33" s="47">
        <f t="shared" si="2"/>
        <v>1.5005011693952557</v>
      </c>
      <c r="Q33" s="9"/>
    </row>
    <row r="34" spans="1:120">
      <c r="A34" s="12"/>
      <c r="B34" s="25">
        <v>364</v>
      </c>
      <c r="C34" s="20" t="s">
        <v>137</v>
      </c>
      <c r="D34" s="46">
        <v>185250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1"/>
        <v>185250</v>
      </c>
      <c r="P34" s="47">
        <f t="shared" si="2"/>
        <v>61.894420314066153</v>
      </c>
      <c r="Q34" s="9"/>
    </row>
    <row r="35" spans="1:120">
      <c r="A35" s="12"/>
      <c r="B35" s="25">
        <v>369.9</v>
      </c>
      <c r="C35" s="20" t="s">
        <v>46</v>
      </c>
      <c r="D35" s="46">
        <v>5682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1"/>
        <v>5682</v>
      </c>
      <c r="P35" s="47">
        <f t="shared" si="2"/>
        <v>1.8984296692281992</v>
      </c>
      <c r="Q35" s="9"/>
    </row>
    <row r="36" spans="1:120" ht="15.75">
      <c r="A36" s="29" t="s">
        <v>36</v>
      </c>
      <c r="B36" s="30"/>
      <c r="C36" s="31"/>
      <c r="D36" s="32">
        <f t="shared" ref="D36:N36" si="8">SUM(D37:D37)</f>
        <v>132623</v>
      </c>
      <c r="E36" s="32">
        <f t="shared" si="8"/>
        <v>0</v>
      </c>
      <c r="F36" s="32">
        <f t="shared" si="8"/>
        <v>0</v>
      </c>
      <c r="G36" s="32">
        <f t="shared" si="8"/>
        <v>0</v>
      </c>
      <c r="H36" s="32">
        <f t="shared" si="8"/>
        <v>0</v>
      </c>
      <c r="I36" s="32">
        <f t="shared" si="8"/>
        <v>0</v>
      </c>
      <c r="J36" s="32">
        <f t="shared" si="8"/>
        <v>0</v>
      </c>
      <c r="K36" s="32">
        <f t="shared" si="8"/>
        <v>0</v>
      </c>
      <c r="L36" s="32">
        <f t="shared" si="8"/>
        <v>0</v>
      </c>
      <c r="M36" s="32">
        <f t="shared" si="8"/>
        <v>0</v>
      </c>
      <c r="N36" s="32">
        <f t="shared" si="8"/>
        <v>0</v>
      </c>
      <c r="O36" s="32">
        <f t="shared" si="1"/>
        <v>132623</v>
      </c>
      <c r="P36" s="45">
        <f t="shared" si="2"/>
        <v>44.311059137988643</v>
      </c>
      <c r="Q36" s="9"/>
    </row>
    <row r="37" spans="1:120" ht="15.75" thickBot="1">
      <c r="A37" s="12"/>
      <c r="B37" s="25">
        <v>384</v>
      </c>
      <c r="C37" s="20" t="s">
        <v>111</v>
      </c>
      <c r="D37" s="46">
        <v>132623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1"/>
        <v>132623</v>
      </c>
      <c r="P37" s="47">
        <f t="shared" si="2"/>
        <v>44.311059137988643</v>
      </c>
      <c r="Q37" s="9"/>
    </row>
    <row r="38" spans="1:120" ht="16.5" thickBot="1">
      <c r="A38" s="14" t="s">
        <v>40</v>
      </c>
      <c r="B38" s="23"/>
      <c r="C38" s="22"/>
      <c r="D38" s="15">
        <f t="shared" ref="D38:N38" si="9">SUM(D5,D12,D18,D25,D30,D32,D36)</f>
        <v>2472937</v>
      </c>
      <c r="E38" s="15">
        <f t="shared" si="9"/>
        <v>0</v>
      </c>
      <c r="F38" s="15">
        <f t="shared" si="9"/>
        <v>0</v>
      </c>
      <c r="G38" s="15">
        <f t="shared" si="9"/>
        <v>0</v>
      </c>
      <c r="H38" s="15">
        <f t="shared" si="9"/>
        <v>0</v>
      </c>
      <c r="I38" s="15">
        <f t="shared" si="9"/>
        <v>0</v>
      </c>
      <c r="J38" s="15">
        <f t="shared" si="9"/>
        <v>0</v>
      </c>
      <c r="K38" s="15">
        <f t="shared" si="9"/>
        <v>0</v>
      </c>
      <c r="L38" s="15">
        <f t="shared" si="9"/>
        <v>0</v>
      </c>
      <c r="M38" s="15">
        <f t="shared" si="9"/>
        <v>0</v>
      </c>
      <c r="N38" s="15">
        <f t="shared" si="9"/>
        <v>0</v>
      </c>
      <c r="O38" s="15">
        <f t="shared" si="1"/>
        <v>2472937</v>
      </c>
      <c r="P38" s="38">
        <f t="shared" si="2"/>
        <v>826.24022719679249</v>
      </c>
      <c r="Q38" s="6"/>
      <c r="R38" s="2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</row>
    <row r="39" spans="1:120">
      <c r="A39" s="16"/>
      <c r="B39" s="18"/>
      <c r="C39" s="18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9"/>
    </row>
    <row r="40" spans="1:120">
      <c r="A40" s="40"/>
      <c r="B40" s="41"/>
      <c r="C40" s="41"/>
      <c r="D40" s="42"/>
      <c r="E40" s="42"/>
      <c r="F40" s="42"/>
      <c r="G40" s="42"/>
      <c r="H40" s="42"/>
      <c r="I40" s="42"/>
      <c r="J40" s="42"/>
      <c r="K40" s="42"/>
      <c r="L40" s="42"/>
      <c r="M40" s="51" t="s">
        <v>138</v>
      </c>
      <c r="N40" s="51"/>
      <c r="O40" s="51"/>
      <c r="P40" s="43">
        <v>2993</v>
      </c>
    </row>
    <row r="41" spans="1:120">
      <c r="A41" s="52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4"/>
    </row>
    <row r="42" spans="1:120" ht="15.75" customHeight="1" thickBot="1">
      <c r="A42" s="55" t="s">
        <v>59</v>
      </c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7"/>
    </row>
  </sheetData>
  <mergeCells count="10">
    <mergeCell ref="M40:O40"/>
    <mergeCell ref="A41:P41"/>
    <mergeCell ref="A42:P42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55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117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48</v>
      </c>
      <c r="B3" s="65"/>
      <c r="C3" s="66"/>
      <c r="D3" s="70" t="s">
        <v>30</v>
      </c>
      <c r="E3" s="71"/>
      <c r="F3" s="71"/>
      <c r="G3" s="71"/>
      <c r="H3" s="72"/>
      <c r="I3" s="70" t="s">
        <v>31</v>
      </c>
      <c r="J3" s="72"/>
      <c r="K3" s="70" t="s">
        <v>33</v>
      </c>
      <c r="L3" s="72"/>
      <c r="M3" s="36"/>
      <c r="N3" s="37"/>
      <c r="O3" s="73" t="s">
        <v>53</v>
      </c>
      <c r="P3" s="11"/>
      <c r="Q3"/>
    </row>
    <row r="4" spans="1:133" ht="32.25" customHeight="1" thickBot="1">
      <c r="A4" s="67"/>
      <c r="B4" s="68"/>
      <c r="C4" s="69"/>
      <c r="D4" s="34" t="s">
        <v>5</v>
      </c>
      <c r="E4" s="34" t="s">
        <v>49</v>
      </c>
      <c r="F4" s="34" t="s">
        <v>50</v>
      </c>
      <c r="G4" s="34" t="s">
        <v>51</v>
      </c>
      <c r="H4" s="34" t="s">
        <v>6</v>
      </c>
      <c r="I4" s="34" t="s">
        <v>7</v>
      </c>
      <c r="J4" s="35" t="s">
        <v>52</v>
      </c>
      <c r="K4" s="35" t="s">
        <v>8</v>
      </c>
      <c r="L4" s="35" t="s">
        <v>9</v>
      </c>
      <c r="M4" s="35" t="s">
        <v>10</v>
      </c>
      <c r="N4" s="35" t="s">
        <v>32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SUM(D6:D11)</f>
        <v>1118328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38" si="1">SUM(D5:M5)</f>
        <v>1118328</v>
      </c>
      <c r="O5" s="33">
        <f t="shared" ref="O5:O38" si="2">(N5/O$40)</f>
        <v>368.72007912957469</v>
      </c>
      <c r="P5" s="6"/>
    </row>
    <row r="6" spans="1:133">
      <c r="A6" s="12"/>
      <c r="B6" s="25">
        <v>311</v>
      </c>
      <c r="C6" s="20" t="s">
        <v>3</v>
      </c>
      <c r="D6" s="46">
        <v>574725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574725</v>
      </c>
      <c r="O6" s="47">
        <f t="shared" si="2"/>
        <v>189.49060336300693</v>
      </c>
      <c r="P6" s="9"/>
    </row>
    <row r="7" spans="1:133">
      <c r="A7" s="12"/>
      <c r="B7" s="25">
        <v>312.41000000000003</v>
      </c>
      <c r="C7" s="20" t="s">
        <v>61</v>
      </c>
      <c r="D7" s="46">
        <v>104975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104975</v>
      </c>
      <c r="O7" s="47">
        <f t="shared" si="2"/>
        <v>34.610946257830534</v>
      </c>
      <c r="P7" s="9"/>
    </row>
    <row r="8" spans="1:133">
      <c r="A8" s="12"/>
      <c r="B8" s="25">
        <v>314.10000000000002</v>
      </c>
      <c r="C8" s="20" t="s">
        <v>12</v>
      </c>
      <c r="D8" s="46">
        <v>303029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303029</v>
      </c>
      <c r="O8" s="47">
        <f t="shared" si="2"/>
        <v>99.910649521925492</v>
      </c>
      <c r="P8" s="9"/>
    </row>
    <row r="9" spans="1:133">
      <c r="A9" s="12"/>
      <c r="B9" s="25">
        <v>314.39999999999998</v>
      </c>
      <c r="C9" s="20" t="s">
        <v>57</v>
      </c>
      <c r="D9" s="46">
        <v>10710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10710</v>
      </c>
      <c r="O9" s="47">
        <f t="shared" si="2"/>
        <v>3.5311572700296736</v>
      </c>
      <c r="P9" s="9"/>
    </row>
    <row r="10" spans="1:133">
      <c r="A10" s="12"/>
      <c r="B10" s="25">
        <v>315</v>
      </c>
      <c r="C10" s="20" t="s">
        <v>78</v>
      </c>
      <c r="D10" s="46">
        <v>103926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103926</v>
      </c>
      <c r="O10" s="47">
        <f t="shared" si="2"/>
        <v>34.265084075173093</v>
      </c>
      <c r="P10" s="9"/>
    </row>
    <row r="11" spans="1:133">
      <c r="A11" s="12"/>
      <c r="B11" s="25">
        <v>316</v>
      </c>
      <c r="C11" s="20" t="s">
        <v>79</v>
      </c>
      <c r="D11" s="46">
        <v>20963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20963</v>
      </c>
      <c r="O11" s="47">
        <f t="shared" si="2"/>
        <v>6.9116386416089677</v>
      </c>
      <c r="P11" s="9"/>
    </row>
    <row r="12" spans="1:133" ht="15.75">
      <c r="A12" s="29" t="s">
        <v>16</v>
      </c>
      <c r="B12" s="30"/>
      <c r="C12" s="31"/>
      <c r="D12" s="32">
        <f t="shared" ref="D12:M12" si="3">SUM(D13:D17)</f>
        <v>465460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465460</v>
      </c>
      <c r="O12" s="45">
        <f t="shared" si="2"/>
        <v>153.46521595779757</v>
      </c>
      <c r="P12" s="10"/>
    </row>
    <row r="13" spans="1:133">
      <c r="A13" s="12"/>
      <c r="B13" s="25">
        <v>322</v>
      </c>
      <c r="C13" s="20" t="s">
        <v>0</v>
      </c>
      <c r="D13" s="46">
        <v>212464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212464</v>
      </c>
      <c r="O13" s="47">
        <f t="shared" si="2"/>
        <v>70.05077481041873</v>
      </c>
      <c r="P13" s="9"/>
    </row>
    <row r="14" spans="1:133">
      <c r="A14" s="12"/>
      <c r="B14" s="25">
        <v>323.10000000000002</v>
      </c>
      <c r="C14" s="20" t="s">
        <v>17</v>
      </c>
      <c r="D14" s="46">
        <v>204316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204316</v>
      </c>
      <c r="O14" s="47">
        <f t="shared" si="2"/>
        <v>67.364325750082429</v>
      </c>
      <c r="P14" s="9"/>
    </row>
    <row r="15" spans="1:133">
      <c r="A15" s="12"/>
      <c r="B15" s="25">
        <v>323.39999999999998</v>
      </c>
      <c r="C15" s="20" t="s">
        <v>80</v>
      </c>
      <c r="D15" s="46">
        <v>7193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7193</v>
      </c>
      <c r="O15" s="47">
        <f t="shared" si="2"/>
        <v>2.371579294427959</v>
      </c>
      <c r="P15" s="9"/>
    </row>
    <row r="16" spans="1:133">
      <c r="A16" s="12"/>
      <c r="B16" s="25">
        <v>323.7</v>
      </c>
      <c r="C16" s="20" t="s">
        <v>18</v>
      </c>
      <c r="D16" s="46">
        <v>34227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34227</v>
      </c>
      <c r="O16" s="47">
        <f t="shared" si="2"/>
        <v>11.284866468842729</v>
      </c>
      <c r="P16" s="9"/>
    </row>
    <row r="17" spans="1:16">
      <c r="A17" s="12"/>
      <c r="B17" s="25">
        <v>329</v>
      </c>
      <c r="C17" s="20" t="s">
        <v>21</v>
      </c>
      <c r="D17" s="46">
        <v>7260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7260</v>
      </c>
      <c r="O17" s="47">
        <f t="shared" si="2"/>
        <v>2.3936696340257173</v>
      </c>
      <c r="P17" s="9"/>
    </row>
    <row r="18" spans="1:16" ht="15.75">
      <c r="A18" s="29" t="s">
        <v>23</v>
      </c>
      <c r="B18" s="30"/>
      <c r="C18" s="31"/>
      <c r="D18" s="32">
        <f t="shared" ref="D18:M18" si="4">SUM(D19:D26)</f>
        <v>265106</v>
      </c>
      <c r="E18" s="32">
        <f t="shared" si="4"/>
        <v>0</v>
      </c>
      <c r="F18" s="32">
        <f t="shared" si="4"/>
        <v>0</v>
      </c>
      <c r="G18" s="32">
        <f t="shared" si="4"/>
        <v>0</v>
      </c>
      <c r="H18" s="32">
        <f t="shared" si="4"/>
        <v>0</v>
      </c>
      <c r="I18" s="32">
        <f t="shared" si="4"/>
        <v>0</v>
      </c>
      <c r="J18" s="32">
        <f t="shared" si="4"/>
        <v>0</v>
      </c>
      <c r="K18" s="32">
        <f t="shared" si="4"/>
        <v>0</v>
      </c>
      <c r="L18" s="32">
        <f t="shared" si="4"/>
        <v>0</v>
      </c>
      <c r="M18" s="32">
        <f t="shared" si="4"/>
        <v>0</v>
      </c>
      <c r="N18" s="44">
        <f t="shared" si="1"/>
        <v>265106</v>
      </c>
      <c r="O18" s="45">
        <f t="shared" si="2"/>
        <v>87.407187603033307</v>
      </c>
      <c r="P18" s="10"/>
    </row>
    <row r="19" spans="1:16">
      <c r="A19" s="12"/>
      <c r="B19" s="25">
        <v>331.5</v>
      </c>
      <c r="C19" s="20" t="s">
        <v>118</v>
      </c>
      <c r="D19" s="46">
        <v>2381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2381</v>
      </c>
      <c r="O19" s="47">
        <f t="shared" si="2"/>
        <v>0.78503132212331028</v>
      </c>
      <c r="P19" s="9"/>
    </row>
    <row r="20" spans="1:16">
      <c r="A20" s="12"/>
      <c r="B20" s="25">
        <v>334.2</v>
      </c>
      <c r="C20" s="20" t="s">
        <v>24</v>
      </c>
      <c r="D20" s="46">
        <v>2910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2910</v>
      </c>
      <c r="O20" s="47">
        <f t="shared" si="2"/>
        <v>0.95944609297725025</v>
      </c>
      <c r="P20" s="9"/>
    </row>
    <row r="21" spans="1:16">
      <c r="A21" s="12"/>
      <c r="B21" s="25">
        <v>335.12</v>
      </c>
      <c r="C21" s="20" t="s">
        <v>81</v>
      </c>
      <c r="D21" s="46">
        <v>77939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77939</v>
      </c>
      <c r="O21" s="47">
        <f t="shared" si="2"/>
        <v>25.69699967029344</v>
      </c>
      <c r="P21" s="9"/>
    </row>
    <row r="22" spans="1:16">
      <c r="A22" s="12"/>
      <c r="B22" s="25">
        <v>335.14</v>
      </c>
      <c r="C22" s="20" t="s">
        <v>82</v>
      </c>
      <c r="D22" s="46">
        <v>1975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1975</v>
      </c>
      <c r="O22" s="47">
        <f t="shared" si="2"/>
        <v>0.65117045829212006</v>
      </c>
      <c r="P22" s="9"/>
    </row>
    <row r="23" spans="1:16">
      <c r="A23" s="12"/>
      <c r="B23" s="25">
        <v>335.15</v>
      </c>
      <c r="C23" s="20" t="s">
        <v>83</v>
      </c>
      <c r="D23" s="46">
        <v>1468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1468</v>
      </c>
      <c r="O23" s="47">
        <f t="shared" si="2"/>
        <v>0.48400923178371252</v>
      </c>
      <c r="P23" s="9"/>
    </row>
    <row r="24" spans="1:16">
      <c r="A24" s="12"/>
      <c r="B24" s="25">
        <v>335.18</v>
      </c>
      <c r="C24" s="20" t="s">
        <v>84</v>
      </c>
      <c r="D24" s="46">
        <v>169869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169869</v>
      </c>
      <c r="O24" s="47">
        <f t="shared" si="2"/>
        <v>56.00692383778437</v>
      </c>
      <c r="P24" s="9"/>
    </row>
    <row r="25" spans="1:16">
      <c r="A25" s="12"/>
      <c r="B25" s="25">
        <v>335.49</v>
      </c>
      <c r="C25" s="20" t="s">
        <v>63</v>
      </c>
      <c r="D25" s="46">
        <v>7466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7466</v>
      </c>
      <c r="O25" s="47">
        <f t="shared" si="2"/>
        <v>2.4615891856247938</v>
      </c>
      <c r="P25" s="9"/>
    </row>
    <row r="26" spans="1:16">
      <c r="A26" s="12"/>
      <c r="B26" s="25">
        <v>338</v>
      </c>
      <c r="C26" s="20" t="s">
        <v>29</v>
      </c>
      <c r="D26" s="46">
        <v>1098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1098</v>
      </c>
      <c r="O26" s="47">
        <f t="shared" si="2"/>
        <v>0.36201780415430268</v>
      </c>
      <c r="P26" s="9"/>
    </row>
    <row r="27" spans="1:16" ht="15.75">
      <c r="A27" s="29" t="s">
        <v>34</v>
      </c>
      <c r="B27" s="30"/>
      <c r="C27" s="31"/>
      <c r="D27" s="32">
        <f t="shared" ref="D27:M27" si="5">SUM(D28:D30)</f>
        <v>146310</v>
      </c>
      <c r="E27" s="32">
        <f t="shared" si="5"/>
        <v>0</v>
      </c>
      <c r="F27" s="32">
        <f t="shared" si="5"/>
        <v>0</v>
      </c>
      <c r="G27" s="32">
        <f t="shared" si="5"/>
        <v>0</v>
      </c>
      <c r="H27" s="32">
        <f t="shared" si="5"/>
        <v>0</v>
      </c>
      <c r="I27" s="32">
        <f t="shared" si="5"/>
        <v>0</v>
      </c>
      <c r="J27" s="32">
        <f t="shared" si="5"/>
        <v>0</v>
      </c>
      <c r="K27" s="32">
        <f t="shared" si="5"/>
        <v>0</v>
      </c>
      <c r="L27" s="32">
        <f t="shared" si="5"/>
        <v>0</v>
      </c>
      <c r="M27" s="32">
        <f t="shared" si="5"/>
        <v>0</v>
      </c>
      <c r="N27" s="32">
        <f t="shared" si="1"/>
        <v>146310</v>
      </c>
      <c r="O27" s="45">
        <f t="shared" si="2"/>
        <v>48.239366963402574</v>
      </c>
      <c r="P27" s="10"/>
    </row>
    <row r="28" spans="1:16">
      <c r="A28" s="12"/>
      <c r="B28" s="25">
        <v>341.9</v>
      </c>
      <c r="C28" s="20" t="s">
        <v>119</v>
      </c>
      <c r="D28" s="46">
        <v>47394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47394</v>
      </c>
      <c r="O28" s="47">
        <f t="shared" si="2"/>
        <v>15.626112759643917</v>
      </c>
      <c r="P28" s="9"/>
    </row>
    <row r="29" spans="1:16">
      <c r="A29" s="12"/>
      <c r="B29" s="25">
        <v>343.9</v>
      </c>
      <c r="C29" s="20" t="s">
        <v>39</v>
      </c>
      <c r="D29" s="46">
        <v>95702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95702</v>
      </c>
      <c r="O29" s="47">
        <f t="shared" si="2"/>
        <v>31.553577316188591</v>
      </c>
      <c r="P29" s="9"/>
    </row>
    <row r="30" spans="1:16">
      <c r="A30" s="12"/>
      <c r="B30" s="25">
        <v>347.9</v>
      </c>
      <c r="C30" s="20" t="s">
        <v>120</v>
      </c>
      <c r="D30" s="46">
        <v>3214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3214</v>
      </c>
      <c r="O30" s="47">
        <f t="shared" si="2"/>
        <v>1.0596768875700626</v>
      </c>
      <c r="P30" s="9"/>
    </row>
    <row r="31" spans="1:16" ht="15.75">
      <c r="A31" s="29" t="s">
        <v>35</v>
      </c>
      <c r="B31" s="30"/>
      <c r="C31" s="31"/>
      <c r="D31" s="32">
        <f t="shared" ref="D31:M31" si="6">SUM(D32:D32)</f>
        <v>175</v>
      </c>
      <c r="E31" s="32">
        <f t="shared" si="6"/>
        <v>0</v>
      </c>
      <c r="F31" s="32">
        <f t="shared" si="6"/>
        <v>0</v>
      </c>
      <c r="G31" s="32">
        <f t="shared" si="6"/>
        <v>0</v>
      </c>
      <c r="H31" s="32">
        <f t="shared" si="6"/>
        <v>0</v>
      </c>
      <c r="I31" s="32">
        <f t="shared" si="6"/>
        <v>0</v>
      </c>
      <c r="J31" s="32">
        <f t="shared" si="6"/>
        <v>0</v>
      </c>
      <c r="K31" s="32">
        <f t="shared" si="6"/>
        <v>0</v>
      </c>
      <c r="L31" s="32">
        <f t="shared" si="6"/>
        <v>0</v>
      </c>
      <c r="M31" s="32">
        <f t="shared" si="6"/>
        <v>0</v>
      </c>
      <c r="N31" s="32">
        <f t="shared" si="1"/>
        <v>175</v>
      </c>
      <c r="O31" s="45">
        <f t="shared" si="2"/>
        <v>5.7698648203099244E-2</v>
      </c>
      <c r="P31" s="10"/>
    </row>
    <row r="32" spans="1:16">
      <c r="A32" s="13"/>
      <c r="B32" s="39">
        <v>351.9</v>
      </c>
      <c r="C32" s="21" t="s">
        <v>121</v>
      </c>
      <c r="D32" s="46">
        <v>175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"/>
        <v>175</v>
      </c>
      <c r="O32" s="47">
        <f t="shared" si="2"/>
        <v>5.7698648203099244E-2</v>
      </c>
      <c r="P32" s="9"/>
    </row>
    <row r="33" spans="1:119" ht="15.75">
      <c r="A33" s="29" t="s">
        <v>4</v>
      </c>
      <c r="B33" s="30"/>
      <c r="C33" s="31"/>
      <c r="D33" s="32">
        <f t="shared" ref="D33:M33" si="7">SUM(D34:D35)</f>
        <v>84866</v>
      </c>
      <c r="E33" s="32">
        <f t="shared" si="7"/>
        <v>0</v>
      </c>
      <c r="F33" s="32">
        <f t="shared" si="7"/>
        <v>0</v>
      </c>
      <c r="G33" s="32">
        <f t="shared" si="7"/>
        <v>0</v>
      </c>
      <c r="H33" s="32">
        <f t="shared" si="7"/>
        <v>0</v>
      </c>
      <c r="I33" s="32">
        <f t="shared" si="7"/>
        <v>0</v>
      </c>
      <c r="J33" s="32">
        <f t="shared" si="7"/>
        <v>0</v>
      </c>
      <c r="K33" s="32">
        <f t="shared" si="7"/>
        <v>0</v>
      </c>
      <c r="L33" s="32">
        <f t="shared" si="7"/>
        <v>0</v>
      </c>
      <c r="M33" s="32">
        <f t="shared" si="7"/>
        <v>0</v>
      </c>
      <c r="N33" s="32">
        <f t="shared" si="1"/>
        <v>84866</v>
      </c>
      <c r="O33" s="45">
        <f t="shared" si="2"/>
        <v>27.980877019452688</v>
      </c>
      <c r="P33" s="10"/>
    </row>
    <row r="34" spans="1:119">
      <c r="A34" s="12"/>
      <c r="B34" s="25">
        <v>361.1</v>
      </c>
      <c r="C34" s="20" t="s">
        <v>43</v>
      </c>
      <c r="D34" s="46">
        <v>16827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"/>
        <v>16827</v>
      </c>
      <c r="O34" s="47">
        <f t="shared" si="2"/>
        <v>5.5479723046488623</v>
      </c>
      <c r="P34" s="9"/>
    </row>
    <row r="35" spans="1:119">
      <c r="A35" s="12"/>
      <c r="B35" s="25">
        <v>369.9</v>
      </c>
      <c r="C35" s="20" t="s">
        <v>46</v>
      </c>
      <c r="D35" s="46">
        <v>68039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"/>
        <v>68039</v>
      </c>
      <c r="O35" s="47">
        <f t="shared" si="2"/>
        <v>22.432904714803826</v>
      </c>
      <c r="P35" s="9"/>
    </row>
    <row r="36" spans="1:119" ht="15.75">
      <c r="A36" s="29" t="s">
        <v>36</v>
      </c>
      <c r="B36" s="30"/>
      <c r="C36" s="31"/>
      <c r="D36" s="32">
        <f t="shared" ref="D36:M36" si="8">SUM(D37:D37)</f>
        <v>41995</v>
      </c>
      <c r="E36" s="32">
        <f t="shared" si="8"/>
        <v>0</v>
      </c>
      <c r="F36" s="32">
        <f t="shared" si="8"/>
        <v>0</v>
      </c>
      <c r="G36" s="32">
        <f t="shared" si="8"/>
        <v>0</v>
      </c>
      <c r="H36" s="32">
        <f t="shared" si="8"/>
        <v>0</v>
      </c>
      <c r="I36" s="32">
        <f t="shared" si="8"/>
        <v>0</v>
      </c>
      <c r="J36" s="32">
        <f t="shared" si="8"/>
        <v>0</v>
      </c>
      <c r="K36" s="32">
        <f t="shared" si="8"/>
        <v>0</v>
      </c>
      <c r="L36" s="32">
        <f t="shared" si="8"/>
        <v>0</v>
      </c>
      <c r="M36" s="32">
        <f t="shared" si="8"/>
        <v>0</v>
      </c>
      <c r="N36" s="32">
        <f t="shared" si="1"/>
        <v>41995</v>
      </c>
      <c r="O36" s="45">
        <f t="shared" si="2"/>
        <v>13.846027035938015</v>
      </c>
      <c r="P36" s="9"/>
    </row>
    <row r="37" spans="1:119" ht="15.75" thickBot="1">
      <c r="A37" s="12"/>
      <c r="B37" s="25">
        <v>384</v>
      </c>
      <c r="C37" s="20" t="s">
        <v>111</v>
      </c>
      <c r="D37" s="46">
        <v>41995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"/>
        <v>41995</v>
      </c>
      <c r="O37" s="47">
        <f t="shared" si="2"/>
        <v>13.846027035938015</v>
      </c>
      <c r="P37" s="9"/>
    </row>
    <row r="38" spans="1:119" ht="16.5" thickBot="1">
      <c r="A38" s="14" t="s">
        <v>40</v>
      </c>
      <c r="B38" s="23"/>
      <c r="C38" s="22"/>
      <c r="D38" s="15">
        <f t="shared" ref="D38:M38" si="9">SUM(D5,D12,D18,D27,D31,D33,D36)</f>
        <v>2122240</v>
      </c>
      <c r="E38" s="15">
        <f t="shared" si="9"/>
        <v>0</v>
      </c>
      <c r="F38" s="15">
        <f t="shared" si="9"/>
        <v>0</v>
      </c>
      <c r="G38" s="15">
        <f t="shared" si="9"/>
        <v>0</v>
      </c>
      <c r="H38" s="15">
        <f t="shared" si="9"/>
        <v>0</v>
      </c>
      <c r="I38" s="15">
        <f t="shared" si="9"/>
        <v>0</v>
      </c>
      <c r="J38" s="15">
        <f t="shared" si="9"/>
        <v>0</v>
      </c>
      <c r="K38" s="15">
        <f t="shared" si="9"/>
        <v>0</v>
      </c>
      <c r="L38" s="15">
        <f t="shared" si="9"/>
        <v>0</v>
      </c>
      <c r="M38" s="15">
        <f t="shared" si="9"/>
        <v>0</v>
      </c>
      <c r="N38" s="15">
        <f t="shared" si="1"/>
        <v>2122240</v>
      </c>
      <c r="O38" s="38">
        <f t="shared" si="2"/>
        <v>699.71645235740186</v>
      </c>
      <c r="P38" s="6"/>
      <c r="Q38" s="2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</row>
    <row r="39" spans="1:119">
      <c r="A39" s="16"/>
      <c r="B39" s="18"/>
      <c r="C39" s="18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9"/>
    </row>
    <row r="40" spans="1:119">
      <c r="A40" s="40"/>
      <c r="B40" s="41"/>
      <c r="C40" s="41"/>
      <c r="D40" s="42"/>
      <c r="E40" s="42"/>
      <c r="F40" s="42"/>
      <c r="G40" s="42"/>
      <c r="H40" s="42"/>
      <c r="I40" s="42"/>
      <c r="J40" s="42"/>
      <c r="K40" s="42"/>
      <c r="L40" s="51" t="s">
        <v>122</v>
      </c>
      <c r="M40" s="51"/>
      <c r="N40" s="51"/>
      <c r="O40" s="43">
        <v>3033</v>
      </c>
    </row>
    <row r="41" spans="1:119">
      <c r="A41" s="52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4"/>
    </row>
    <row r="42" spans="1:119" ht="15.75" customHeight="1" thickBot="1">
      <c r="A42" s="55" t="s">
        <v>59</v>
      </c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7"/>
    </row>
  </sheetData>
  <mergeCells count="10">
    <mergeCell ref="L40:N40"/>
    <mergeCell ref="A41:O41"/>
    <mergeCell ref="A42:O4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55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114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48</v>
      </c>
      <c r="B3" s="65"/>
      <c r="C3" s="66"/>
      <c r="D3" s="70" t="s">
        <v>30</v>
      </c>
      <c r="E3" s="71"/>
      <c r="F3" s="71"/>
      <c r="G3" s="71"/>
      <c r="H3" s="72"/>
      <c r="I3" s="70" t="s">
        <v>31</v>
      </c>
      <c r="J3" s="72"/>
      <c r="K3" s="70" t="s">
        <v>33</v>
      </c>
      <c r="L3" s="72"/>
      <c r="M3" s="36"/>
      <c r="N3" s="37"/>
      <c r="O3" s="73" t="s">
        <v>53</v>
      </c>
      <c r="P3" s="11"/>
      <c r="Q3"/>
    </row>
    <row r="4" spans="1:133" ht="32.25" customHeight="1" thickBot="1">
      <c r="A4" s="67"/>
      <c r="B4" s="68"/>
      <c r="C4" s="69"/>
      <c r="D4" s="34" t="s">
        <v>5</v>
      </c>
      <c r="E4" s="34" t="s">
        <v>49</v>
      </c>
      <c r="F4" s="34" t="s">
        <v>50</v>
      </c>
      <c r="G4" s="34" t="s">
        <v>51</v>
      </c>
      <c r="H4" s="34" t="s">
        <v>6</v>
      </c>
      <c r="I4" s="34" t="s">
        <v>7</v>
      </c>
      <c r="J4" s="35" t="s">
        <v>52</v>
      </c>
      <c r="K4" s="35" t="s">
        <v>8</v>
      </c>
      <c r="L4" s="35" t="s">
        <v>9</v>
      </c>
      <c r="M4" s="35" t="s">
        <v>10</v>
      </c>
      <c r="N4" s="35" t="s">
        <v>32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SUM(D6:D11)</f>
        <v>1056377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40" si="1">SUM(D5:M5)</f>
        <v>1056377</v>
      </c>
      <c r="O5" s="33">
        <f t="shared" ref="O5:O40" si="2">(N5/O$42)</f>
        <v>354.60792212151728</v>
      </c>
      <c r="P5" s="6"/>
    </row>
    <row r="6" spans="1:133">
      <c r="A6" s="12"/>
      <c r="B6" s="25">
        <v>311</v>
      </c>
      <c r="C6" s="20" t="s">
        <v>3</v>
      </c>
      <c r="D6" s="46">
        <v>513065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513065</v>
      </c>
      <c r="O6" s="47">
        <f t="shared" si="2"/>
        <v>172.22725746894932</v>
      </c>
      <c r="P6" s="9"/>
    </row>
    <row r="7" spans="1:133">
      <c r="A7" s="12"/>
      <c r="B7" s="25">
        <v>312.41000000000003</v>
      </c>
      <c r="C7" s="20" t="s">
        <v>61</v>
      </c>
      <c r="D7" s="46">
        <v>109735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109735</v>
      </c>
      <c r="O7" s="47">
        <f t="shared" si="2"/>
        <v>36.83618663981202</v>
      </c>
      <c r="P7" s="9"/>
    </row>
    <row r="8" spans="1:133">
      <c r="A8" s="12"/>
      <c r="B8" s="25">
        <v>314.10000000000002</v>
      </c>
      <c r="C8" s="20" t="s">
        <v>12</v>
      </c>
      <c r="D8" s="46">
        <v>302095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302095</v>
      </c>
      <c r="O8" s="47">
        <f t="shared" si="2"/>
        <v>101.4081906680094</v>
      </c>
      <c r="P8" s="9"/>
    </row>
    <row r="9" spans="1:133">
      <c r="A9" s="12"/>
      <c r="B9" s="25">
        <v>314.39999999999998</v>
      </c>
      <c r="C9" s="20" t="s">
        <v>57</v>
      </c>
      <c r="D9" s="46">
        <v>13718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13718</v>
      </c>
      <c r="O9" s="47">
        <f t="shared" si="2"/>
        <v>4.6049009734810342</v>
      </c>
      <c r="P9" s="9"/>
    </row>
    <row r="10" spans="1:133">
      <c r="A10" s="12"/>
      <c r="B10" s="25">
        <v>315</v>
      </c>
      <c r="C10" s="20" t="s">
        <v>78</v>
      </c>
      <c r="D10" s="46">
        <v>99131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99131</v>
      </c>
      <c r="O10" s="47">
        <f t="shared" si="2"/>
        <v>33.276602886874791</v>
      </c>
      <c r="P10" s="9"/>
    </row>
    <row r="11" spans="1:133">
      <c r="A11" s="12"/>
      <c r="B11" s="25">
        <v>316</v>
      </c>
      <c r="C11" s="20" t="s">
        <v>79</v>
      </c>
      <c r="D11" s="46">
        <v>18633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18633</v>
      </c>
      <c r="O11" s="47">
        <f t="shared" si="2"/>
        <v>6.2547834843907353</v>
      </c>
      <c r="P11" s="9"/>
    </row>
    <row r="12" spans="1:133" ht="15.75">
      <c r="A12" s="29" t="s">
        <v>16</v>
      </c>
      <c r="B12" s="30"/>
      <c r="C12" s="31"/>
      <c r="D12" s="32">
        <f t="shared" ref="D12:M12" si="3">SUM(D13:D17)</f>
        <v>406164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406164</v>
      </c>
      <c r="O12" s="45">
        <f t="shared" si="2"/>
        <v>136.3423967774421</v>
      </c>
      <c r="P12" s="10"/>
    </row>
    <row r="13" spans="1:133">
      <c r="A13" s="12"/>
      <c r="B13" s="25">
        <v>322</v>
      </c>
      <c r="C13" s="20" t="s">
        <v>0</v>
      </c>
      <c r="D13" s="46">
        <v>142824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142824</v>
      </c>
      <c r="O13" s="47">
        <f t="shared" si="2"/>
        <v>47.943605236656595</v>
      </c>
      <c r="P13" s="9"/>
    </row>
    <row r="14" spans="1:133">
      <c r="A14" s="12"/>
      <c r="B14" s="25">
        <v>323.10000000000002</v>
      </c>
      <c r="C14" s="20" t="s">
        <v>17</v>
      </c>
      <c r="D14" s="46">
        <v>214883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214883</v>
      </c>
      <c r="O14" s="47">
        <f t="shared" si="2"/>
        <v>72.132594830480031</v>
      </c>
      <c r="P14" s="9"/>
    </row>
    <row r="15" spans="1:133">
      <c r="A15" s="12"/>
      <c r="B15" s="25">
        <v>323.3</v>
      </c>
      <c r="C15" s="20" t="s">
        <v>95</v>
      </c>
      <c r="D15" s="46">
        <v>6827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6827</v>
      </c>
      <c r="O15" s="47">
        <f t="shared" si="2"/>
        <v>2.2917086270560589</v>
      </c>
      <c r="P15" s="9"/>
    </row>
    <row r="16" spans="1:133">
      <c r="A16" s="12"/>
      <c r="B16" s="25">
        <v>323.7</v>
      </c>
      <c r="C16" s="20" t="s">
        <v>18</v>
      </c>
      <c r="D16" s="46">
        <v>34615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34615</v>
      </c>
      <c r="O16" s="47">
        <f t="shared" si="2"/>
        <v>11.619671030547163</v>
      </c>
      <c r="P16" s="9"/>
    </row>
    <row r="17" spans="1:16">
      <c r="A17" s="12"/>
      <c r="B17" s="25">
        <v>329</v>
      </c>
      <c r="C17" s="20" t="s">
        <v>21</v>
      </c>
      <c r="D17" s="46">
        <v>7015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7015</v>
      </c>
      <c r="O17" s="47">
        <f t="shared" si="2"/>
        <v>2.3548170527022489</v>
      </c>
      <c r="P17" s="9"/>
    </row>
    <row r="18" spans="1:16" ht="15.75">
      <c r="A18" s="29" t="s">
        <v>23</v>
      </c>
      <c r="B18" s="30"/>
      <c r="C18" s="31"/>
      <c r="D18" s="32">
        <f t="shared" ref="D18:M18" si="4">SUM(D19:D25)</f>
        <v>299044</v>
      </c>
      <c r="E18" s="32">
        <f t="shared" si="4"/>
        <v>0</v>
      </c>
      <c r="F18" s="32">
        <f t="shared" si="4"/>
        <v>0</v>
      </c>
      <c r="G18" s="32">
        <f t="shared" si="4"/>
        <v>0</v>
      </c>
      <c r="H18" s="32">
        <f t="shared" si="4"/>
        <v>0</v>
      </c>
      <c r="I18" s="32">
        <f t="shared" si="4"/>
        <v>0</v>
      </c>
      <c r="J18" s="32">
        <f t="shared" si="4"/>
        <v>0</v>
      </c>
      <c r="K18" s="32">
        <f t="shared" si="4"/>
        <v>0</v>
      </c>
      <c r="L18" s="32">
        <f t="shared" si="4"/>
        <v>0</v>
      </c>
      <c r="M18" s="32">
        <f t="shared" si="4"/>
        <v>0</v>
      </c>
      <c r="N18" s="44">
        <f t="shared" si="1"/>
        <v>299044</v>
      </c>
      <c r="O18" s="45">
        <f t="shared" si="2"/>
        <v>100.38402148371937</v>
      </c>
      <c r="P18" s="10"/>
    </row>
    <row r="19" spans="1:16">
      <c r="A19" s="12"/>
      <c r="B19" s="25">
        <v>331.62</v>
      </c>
      <c r="C19" s="20" t="s">
        <v>110</v>
      </c>
      <c r="D19" s="46">
        <v>27779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27779</v>
      </c>
      <c r="O19" s="47">
        <f t="shared" si="2"/>
        <v>9.324941255454851</v>
      </c>
      <c r="P19" s="9"/>
    </row>
    <row r="20" spans="1:16">
      <c r="A20" s="12"/>
      <c r="B20" s="25">
        <v>335.12</v>
      </c>
      <c r="C20" s="20" t="s">
        <v>81</v>
      </c>
      <c r="D20" s="46">
        <v>84734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84734</v>
      </c>
      <c r="O20" s="47">
        <f t="shared" si="2"/>
        <v>28.443773078214164</v>
      </c>
      <c r="P20" s="9"/>
    </row>
    <row r="21" spans="1:16">
      <c r="A21" s="12"/>
      <c r="B21" s="25">
        <v>335.14</v>
      </c>
      <c r="C21" s="20" t="s">
        <v>82</v>
      </c>
      <c r="D21" s="46">
        <v>2020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2020</v>
      </c>
      <c r="O21" s="47">
        <f t="shared" si="2"/>
        <v>0.67807989258140311</v>
      </c>
      <c r="P21" s="9"/>
    </row>
    <row r="22" spans="1:16">
      <c r="A22" s="12"/>
      <c r="B22" s="25">
        <v>335.15</v>
      </c>
      <c r="C22" s="20" t="s">
        <v>83</v>
      </c>
      <c r="D22" s="46">
        <v>1776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1776</v>
      </c>
      <c r="O22" s="47">
        <f t="shared" si="2"/>
        <v>0.59617321248741184</v>
      </c>
      <c r="P22" s="9"/>
    </row>
    <row r="23" spans="1:16">
      <c r="A23" s="12"/>
      <c r="B23" s="25">
        <v>335.18</v>
      </c>
      <c r="C23" s="20" t="s">
        <v>84</v>
      </c>
      <c r="D23" s="46">
        <v>174725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174725</v>
      </c>
      <c r="O23" s="47">
        <f t="shared" si="2"/>
        <v>58.652232292715674</v>
      </c>
      <c r="P23" s="9"/>
    </row>
    <row r="24" spans="1:16">
      <c r="A24" s="12"/>
      <c r="B24" s="25">
        <v>335.49</v>
      </c>
      <c r="C24" s="20" t="s">
        <v>63</v>
      </c>
      <c r="D24" s="46">
        <v>7276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7276</v>
      </c>
      <c r="O24" s="47">
        <f t="shared" si="2"/>
        <v>2.4424303457536087</v>
      </c>
      <c r="P24" s="9"/>
    </row>
    <row r="25" spans="1:16">
      <c r="A25" s="12"/>
      <c r="B25" s="25">
        <v>338</v>
      </c>
      <c r="C25" s="20" t="s">
        <v>29</v>
      </c>
      <c r="D25" s="46">
        <v>734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734</v>
      </c>
      <c r="O25" s="47">
        <f t="shared" si="2"/>
        <v>0.24639140651225244</v>
      </c>
      <c r="P25" s="9"/>
    </row>
    <row r="26" spans="1:16" ht="15.75">
      <c r="A26" s="29" t="s">
        <v>34</v>
      </c>
      <c r="B26" s="30"/>
      <c r="C26" s="31"/>
      <c r="D26" s="32">
        <f t="shared" ref="D26:M26" si="5">SUM(D27:D28)</f>
        <v>169863</v>
      </c>
      <c r="E26" s="32">
        <f t="shared" si="5"/>
        <v>0</v>
      </c>
      <c r="F26" s="32">
        <f t="shared" si="5"/>
        <v>0</v>
      </c>
      <c r="G26" s="32">
        <f t="shared" si="5"/>
        <v>0</v>
      </c>
      <c r="H26" s="32">
        <f t="shared" si="5"/>
        <v>0</v>
      </c>
      <c r="I26" s="32">
        <f t="shared" si="5"/>
        <v>0</v>
      </c>
      <c r="J26" s="32">
        <f t="shared" si="5"/>
        <v>0</v>
      </c>
      <c r="K26" s="32">
        <f t="shared" si="5"/>
        <v>0</v>
      </c>
      <c r="L26" s="32">
        <f t="shared" si="5"/>
        <v>0</v>
      </c>
      <c r="M26" s="32">
        <f t="shared" si="5"/>
        <v>0</v>
      </c>
      <c r="N26" s="32">
        <f t="shared" si="1"/>
        <v>169863</v>
      </c>
      <c r="O26" s="45">
        <f t="shared" si="2"/>
        <v>57.020140986908359</v>
      </c>
      <c r="P26" s="10"/>
    </row>
    <row r="27" spans="1:16">
      <c r="A27" s="12"/>
      <c r="B27" s="25">
        <v>343.5</v>
      </c>
      <c r="C27" s="20" t="s">
        <v>66</v>
      </c>
      <c r="D27" s="46">
        <v>100741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100741</v>
      </c>
      <c r="O27" s="47">
        <f t="shared" si="2"/>
        <v>33.817052702249079</v>
      </c>
      <c r="P27" s="9"/>
    </row>
    <row r="28" spans="1:16">
      <c r="A28" s="12"/>
      <c r="B28" s="25">
        <v>349</v>
      </c>
      <c r="C28" s="20" t="s">
        <v>1</v>
      </c>
      <c r="D28" s="46">
        <v>69122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69122</v>
      </c>
      <c r="O28" s="47">
        <f t="shared" si="2"/>
        <v>23.20308828465928</v>
      </c>
      <c r="P28" s="9"/>
    </row>
    <row r="29" spans="1:16" ht="15.75">
      <c r="A29" s="29" t="s">
        <v>35</v>
      </c>
      <c r="B29" s="30"/>
      <c r="C29" s="31"/>
      <c r="D29" s="32">
        <f t="shared" ref="D29:M29" si="6">SUM(D30:D30)</f>
        <v>80</v>
      </c>
      <c r="E29" s="32">
        <f t="shared" si="6"/>
        <v>0</v>
      </c>
      <c r="F29" s="32">
        <f t="shared" si="6"/>
        <v>0</v>
      </c>
      <c r="G29" s="32">
        <f t="shared" si="6"/>
        <v>0</v>
      </c>
      <c r="H29" s="32">
        <f t="shared" si="6"/>
        <v>0</v>
      </c>
      <c r="I29" s="32">
        <f t="shared" si="6"/>
        <v>0</v>
      </c>
      <c r="J29" s="32">
        <f t="shared" si="6"/>
        <v>0</v>
      </c>
      <c r="K29" s="32">
        <f t="shared" si="6"/>
        <v>0</v>
      </c>
      <c r="L29" s="32">
        <f t="shared" si="6"/>
        <v>0</v>
      </c>
      <c r="M29" s="32">
        <f t="shared" si="6"/>
        <v>0</v>
      </c>
      <c r="N29" s="32">
        <f t="shared" si="1"/>
        <v>80</v>
      </c>
      <c r="O29" s="45">
        <f t="shared" si="2"/>
        <v>2.6854649211144679E-2</v>
      </c>
      <c r="P29" s="10"/>
    </row>
    <row r="30" spans="1:16">
      <c r="A30" s="13"/>
      <c r="B30" s="39">
        <v>351.5</v>
      </c>
      <c r="C30" s="21" t="s">
        <v>42</v>
      </c>
      <c r="D30" s="46">
        <v>80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80</v>
      </c>
      <c r="O30" s="47">
        <f t="shared" si="2"/>
        <v>2.6854649211144679E-2</v>
      </c>
      <c r="P30" s="9"/>
    </row>
    <row r="31" spans="1:16" ht="15.75">
      <c r="A31" s="29" t="s">
        <v>4</v>
      </c>
      <c r="B31" s="30"/>
      <c r="C31" s="31"/>
      <c r="D31" s="32">
        <f t="shared" ref="D31:M31" si="7">SUM(D32:D36)</f>
        <v>64033</v>
      </c>
      <c r="E31" s="32">
        <f t="shared" si="7"/>
        <v>0</v>
      </c>
      <c r="F31" s="32">
        <f t="shared" si="7"/>
        <v>0</v>
      </c>
      <c r="G31" s="32">
        <f t="shared" si="7"/>
        <v>0</v>
      </c>
      <c r="H31" s="32">
        <f t="shared" si="7"/>
        <v>0</v>
      </c>
      <c r="I31" s="32">
        <f t="shared" si="7"/>
        <v>0</v>
      </c>
      <c r="J31" s="32">
        <f t="shared" si="7"/>
        <v>0</v>
      </c>
      <c r="K31" s="32">
        <f t="shared" si="7"/>
        <v>0</v>
      </c>
      <c r="L31" s="32">
        <f t="shared" si="7"/>
        <v>0</v>
      </c>
      <c r="M31" s="32">
        <f t="shared" si="7"/>
        <v>0</v>
      </c>
      <c r="N31" s="32">
        <f t="shared" si="1"/>
        <v>64033</v>
      </c>
      <c r="O31" s="45">
        <f t="shared" si="2"/>
        <v>21.494796911715341</v>
      </c>
      <c r="P31" s="10"/>
    </row>
    <row r="32" spans="1:16">
      <c r="A32" s="12"/>
      <c r="B32" s="25">
        <v>361.1</v>
      </c>
      <c r="C32" s="20" t="s">
        <v>43</v>
      </c>
      <c r="D32" s="46">
        <v>28525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"/>
        <v>28525</v>
      </c>
      <c r="O32" s="47">
        <f t="shared" si="2"/>
        <v>9.5753608593487751</v>
      </c>
      <c r="P32" s="9"/>
    </row>
    <row r="33" spans="1:119">
      <c r="A33" s="12"/>
      <c r="B33" s="25">
        <v>365</v>
      </c>
      <c r="C33" s="20" t="s">
        <v>85</v>
      </c>
      <c r="D33" s="46">
        <v>15404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"/>
        <v>15404</v>
      </c>
      <c r="O33" s="47">
        <f t="shared" si="2"/>
        <v>5.1708627056059084</v>
      </c>
      <c r="P33" s="9"/>
    </row>
    <row r="34" spans="1:119">
      <c r="A34" s="12"/>
      <c r="B34" s="25">
        <v>366</v>
      </c>
      <c r="C34" s="20" t="s">
        <v>45</v>
      </c>
      <c r="D34" s="46">
        <v>13290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"/>
        <v>13290</v>
      </c>
      <c r="O34" s="47">
        <f t="shared" si="2"/>
        <v>4.4612286002014097</v>
      </c>
      <c r="P34" s="9"/>
    </row>
    <row r="35" spans="1:119">
      <c r="A35" s="12"/>
      <c r="B35" s="25">
        <v>369.3</v>
      </c>
      <c r="C35" s="20" t="s">
        <v>68</v>
      </c>
      <c r="D35" s="46">
        <v>4113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"/>
        <v>4113</v>
      </c>
      <c r="O35" s="47">
        <f t="shared" si="2"/>
        <v>1.3806646525679758</v>
      </c>
      <c r="P35" s="9"/>
    </row>
    <row r="36" spans="1:119">
      <c r="A36" s="12"/>
      <c r="B36" s="25">
        <v>369.9</v>
      </c>
      <c r="C36" s="20" t="s">
        <v>46</v>
      </c>
      <c r="D36" s="46">
        <v>2701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"/>
        <v>2701</v>
      </c>
      <c r="O36" s="47">
        <f t="shared" si="2"/>
        <v>0.90668009399127225</v>
      </c>
      <c r="P36" s="9"/>
    </row>
    <row r="37" spans="1:119" ht="15.75">
      <c r="A37" s="29" t="s">
        <v>36</v>
      </c>
      <c r="B37" s="30"/>
      <c r="C37" s="31"/>
      <c r="D37" s="32">
        <f t="shared" ref="D37:M37" si="8">SUM(D38:D39)</f>
        <v>42368</v>
      </c>
      <c r="E37" s="32">
        <f t="shared" si="8"/>
        <v>0</v>
      </c>
      <c r="F37" s="32">
        <f t="shared" si="8"/>
        <v>0</v>
      </c>
      <c r="G37" s="32">
        <f t="shared" si="8"/>
        <v>0</v>
      </c>
      <c r="H37" s="32">
        <f t="shared" si="8"/>
        <v>0</v>
      </c>
      <c r="I37" s="32">
        <f t="shared" si="8"/>
        <v>0</v>
      </c>
      <c r="J37" s="32">
        <f t="shared" si="8"/>
        <v>0</v>
      </c>
      <c r="K37" s="32">
        <f t="shared" si="8"/>
        <v>0</v>
      </c>
      <c r="L37" s="32">
        <f t="shared" si="8"/>
        <v>0</v>
      </c>
      <c r="M37" s="32">
        <f t="shared" si="8"/>
        <v>0</v>
      </c>
      <c r="N37" s="32">
        <f t="shared" si="1"/>
        <v>42368</v>
      </c>
      <c r="O37" s="45">
        <f t="shared" si="2"/>
        <v>14.222222222222221</v>
      </c>
      <c r="P37" s="9"/>
    </row>
    <row r="38" spans="1:119">
      <c r="A38" s="12"/>
      <c r="B38" s="25">
        <v>389.2</v>
      </c>
      <c r="C38" s="20" t="s">
        <v>115</v>
      </c>
      <c r="D38" s="46">
        <v>33195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"/>
        <v>33195</v>
      </c>
      <c r="O38" s="47">
        <f t="shared" si="2"/>
        <v>11.143001007049346</v>
      </c>
      <c r="P38" s="9"/>
    </row>
    <row r="39" spans="1:119" ht="15.75" thickBot="1">
      <c r="A39" s="12"/>
      <c r="B39" s="25">
        <v>389.3</v>
      </c>
      <c r="C39" s="20" t="s">
        <v>106</v>
      </c>
      <c r="D39" s="46">
        <v>9173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"/>
        <v>9173</v>
      </c>
      <c r="O39" s="47">
        <f t="shared" si="2"/>
        <v>3.0792212151728768</v>
      </c>
      <c r="P39" s="9"/>
    </row>
    <row r="40" spans="1:119" ht="16.5" thickBot="1">
      <c r="A40" s="14" t="s">
        <v>40</v>
      </c>
      <c r="B40" s="23"/>
      <c r="C40" s="22"/>
      <c r="D40" s="15">
        <f t="shared" ref="D40:M40" si="9">SUM(D5,D12,D18,D26,D29,D31,D37)</f>
        <v>2037929</v>
      </c>
      <c r="E40" s="15">
        <f t="shared" si="9"/>
        <v>0</v>
      </c>
      <c r="F40" s="15">
        <f t="shared" si="9"/>
        <v>0</v>
      </c>
      <c r="G40" s="15">
        <f t="shared" si="9"/>
        <v>0</v>
      </c>
      <c r="H40" s="15">
        <f t="shared" si="9"/>
        <v>0</v>
      </c>
      <c r="I40" s="15">
        <f t="shared" si="9"/>
        <v>0</v>
      </c>
      <c r="J40" s="15">
        <f t="shared" si="9"/>
        <v>0</v>
      </c>
      <c r="K40" s="15">
        <f t="shared" si="9"/>
        <v>0</v>
      </c>
      <c r="L40" s="15">
        <f t="shared" si="9"/>
        <v>0</v>
      </c>
      <c r="M40" s="15">
        <f t="shared" si="9"/>
        <v>0</v>
      </c>
      <c r="N40" s="15">
        <f t="shared" si="1"/>
        <v>2037929</v>
      </c>
      <c r="O40" s="38">
        <f t="shared" si="2"/>
        <v>684.09835515273585</v>
      </c>
      <c r="P40" s="6"/>
      <c r="Q40" s="2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</row>
    <row r="41" spans="1:119">
      <c r="A41" s="16"/>
      <c r="B41" s="18"/>
      <c r="C41" s="18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9"/>
    </row>
    <row r="42" spans="1:119">
      <c r="A42" s="40"/>
      <c r="B42" s="41"/>
      <c r="C42" s="41"/>
      <c r="D42" s="42"/>
      <c r="E42" s="42"/>
      <c r="F42" s="42"/>
      <c r="G42" s="42"/>
      <c r="H42" s="42"/>
      <c r="I42" s="42"/>
      <c r="J42" s="42"/>
      <c r="K42" s="42"/>
      <c r="L42" s="51" t="s">
        <v>116</v>
      </c>
      <c r="M42" s="51"/>
      <c r="N42" s="51"/>
      <c r="O42" s="43">
        <v>2979</v>
      </c>
    </row>
    <row r="43" spans="1:119">
      <c r="A43" s="52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4"/>
    </row>
    <row r="44" spans="1:119" ht="15.75" customHeight="1" thickBot="1">
      <c r="A44" s="55" t="s">
        <v>59</v>
      </c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7"/>
    </row>
  </sheetData>
  <mergeCells count="10">
    <mergeCell ref="L42:N42"/>
    <mergeCell ref="A43:O43"/>
    <mergeCell ref="A44:O4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55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108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48</v>
      </c>
      <c r="B3" s="65"/>
      <c r="C3" s="66"/>
      <c r="D3" s="70" t="s">
        <v>30</v>
      </c>
      <c r="E3" s="71"/>
      <c r="F3" s="71"/>
      <c r="G3" s="71"/>
      <c r="H3" s="72"/>
      <c r="I3" s="70" t="s">
        <v>31</v>
      </c>
      <c r="J3" s="72"/>
      <c r="K3" s="70" t="s">
        <v>33</v>
      </c>
      <c r="L3" s="72"/>
      <c r="M3" s="36"/>
      <c r="N3" s="37"/>
      <c r="O3" s="73" t="s">
        <v>53</v>
      </c>
      <c r="P3" s="11"/>
      <c r="Q3"/>
    </row>
    <row r="4" spans="1:133" ht="32.25" customHeight="1" thickBot="1">
      <c r="A4" s="67"/>
      <c r="B4" s="68"/>
      <c r="C4" s="69"/>
      <c r="D4" s="34" t="s">
        <v>5</v>
      </c>
      <c r="E4" s="34" t="s">
        <v>49</v>
      </c>
      <c r="F4" s="34" t="s">
        <v>50</v>
      </c>
      <c r="G4" s="34" t="s">
        <v>51</v>
      </c>
      <c r="H4" s="34" t="s">
        <v>6</v>
      </c>
      <c r="I4" s="34" t="s">
        <v>7</v>
      </c>
      <c r="J4" s="35" t="s">
        <v>52</v>
      </c>
      <c r="K4" s="35" t="s">
        <v>8</v>
      </c>
      <c r="L4" s="35" t="s">
        <v>9</v>
      </c>
      <c r="M4" s="35" t="s">
        <v>10</v>
      </c>
      <c r="N4" s="35" t="s">
        <v>32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SUM(D6:D11)</f>
        <v>981453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40" si="1">SUM(D5:M5)</f>
        <v>981453</v>
      </c>
      <c r="O5" s="33">
        <f t="shared" ref="O5:O40" si="2">(N5/O$42)</f>
        <v>338.54880993446017</v>
      </c>
      <c r="P5" s="6"/>
    </row>
    <row r="6" spans="1:133">
      <c r="A6" s="12"/>
      <c r="B6" s="25">
        <v>311</v>
      </c>
      <c r="C6" s="20" t="s">
        <v>3</v>
      </c>
      <c r="D6" s="46">
        <v>459345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459345</v>
      </c>
      <c r="O6" s="47">
        <f t="shared" si="2"/>
        <v>158.44946533287342</v>
      </c>
      <c r="P6" s="9"/>
    </row>
    <row r="7" spans="1:133">
      <c r="A7" s="12"/>
      <c r="B7" s="25">
        <v>312.10000000000002</v>
      </c>
      <c r="C7" s="20" t="s">
        <v>11</v>
      </c>
      <c r="D7" s="46">
        <v>97516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97516</v>
      </c>
      <c r="O7" s="47">
        <f t="shared" si="2"/>
        <v>33.637806140048291</v>
      </c>
      <c r="P7" s="9"/>
    </row>
    <row r="8" spans="1:133">
      <c r="A8" s="12"/>
      <c r="B8" s="25">
        <v>314.10000000000002</v>
      </c>
      <c r="C8" s="20" t="s">
        <v>12</v>
      </c>
      <c r="D8" s="46">
        <v>293102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293102</v>
      </c>
      <c r="O8" s="47">
        <f t="shared" si="2"/>
        <v>101.10451879958606</v>
      </c>
      <c r="P8" s="9"/>
    </row>
    <row r="9" spans="1:133">
      <c r="A9" s="12"/>
      <c r="B9" s="25">
        <v>314.39999999999998</v>
      </c>
      <c r="C9" s="20" t="s">
        <v>57</v>
      </c>
      <c r="D9" s="46">
        <v>11624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11624</v>
      </c>
      <c r="O9" s="47">
        <f t="shared" si="2"/>
        <v>4.0096585029320453</v>
      </c>
      <c r="P9" s="9"/>
    </row>
    <row r="10" spans="1:133">
      <c r="A10" s="12"/>
      <c r="B10" s="25">
        <v>315</v>
      </c>
      <c r="C10" s="20" t="s">
        <v>78</v>
      </c>
      <c r="D10" s="46">
        <v>100744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100744</v>
      </c>
      <c r="O10" s="47">
        <f t="shared" si="2"/>
        <v>34.751293549499827</v>
      </c>
      <c r="P10" s="9"/>
    </row>
    <row r="11" spans="1:133">
      <c r="A11" s="12"/>
      <c r="B11" s="25">
        <v>316</v>
      </c>
      <c r="C11" s="20" t="s">
        <v>79</v>
      </c>
      <c r="D11" s="46">
        <v>19122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19122</v>
      </c>
      <c r="O11" s="47">
        <f t="shared" si="2"/>
        <v>6.5960676095205244</v>
      </c>
      <c r="P11" s="9"/>
    </row>
    <row r="12" spans="1:133" ht="15.75">
      <c r="A12" s="29" t="s">
        <v>16</v>
      </c>
      <c r="B12" s="30"/>
      <c r="C12" s="31"/>
      <c r="D12" s="32">
        <f t="shared" ref="D12:M12" si="3">SUM(D13:D18)</f>
        <v>385681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385681</v>
      </c>
      <c r="O12" s="45">
        <f t="shared" si="2"/>
        <v>133.03932390479477</v>
      </c>
      <c r="P12" s="10"/>
    </row>
    <row r="13" spans="1:133">
      <c r="A13" s="12"/>
      <c r="B13" s="25">
        <v>322</v>
      </c>
      <c r="C13" s="20" t="s">
        <v>0</v>
      </c>
      <c r="D13" s="46">
        <v>124426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124426</v>
      </c>
      <c r="O13" s="47">
        <f t="shared" si="2"/>
        <v>42.920317350810627</v>
      </c>
      <c r="P13" s="9"/>
    </row>
    <row r="14" spans="1:133">
      <c r="A14" s="12"/>
      <c r="B14" s="25">
        <v>323.10000000000002</v>
      </c>
      <c r="C14" s="20" t="s">
        <v>17</v>
      </c>
      <c r="D14" s="46">
        <v>205056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205056</v>
      </c>
      <c r="O14" s="47">
        <f t="shared" si="2"/>
        <v>70.733356329768881</v>
      </c>
      <c r="P14" s="9"/>
    </row>
    <row r="15" spans="1:133">
      <c r="A15" s="12"/>
      <c r="B15" s="25">
        <v>323.3</v>
      </c>
      <c r="C15" s="20" t="s">
        <v>95</v>
      </c>
      <c r="D15" s="46">
        <v>5461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5461</v>
      </c>
      <c r="O15" s="47">
        <f t="shared" si="2"/>
        <v>1.8837530182821662</v>
      </c>
      <c r="P15" s="9"/>
    </row>
    <row r="16" spans="1:133">
      <c r="A16" s="12"/>
      <c r="B16" s="25">
        <v>323.7</v>
      </c>
      <c r="C16" s="20" t="s">
        <v>18</v>
      </c>
      <c r="D16" s="46">
        <v>34634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34634</v>
      </c>
      <c r="O16" s="47">
        <f t="shared" si="2"/>
        <v>11.946878233873749</v>
      </c>
      <c r="P16" s="9"/>
    </row>
    <row r="17" spans="1:16">
      <c r="A17" s="12"/>
      <c r="B17" s="25">
        <v>324.31</v>
      </c>
      <c r="C17" s="20" t="s">
        <v>109</v>
      </c>
      <c r="D17" s="46">
        <v>13479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13479</v>
      </c>
      <c r="O17" s="47">
        <f t="shared" si="2"/>
        <v>4.6495343221800622</v>
      </c>
      <c r="P17" s="9"/>
    </row>
    <row r="18" spans="1:16">
      <c r="A18" s="12"/>
      <c r="B18" s="25">
        <v>329</v>
      </c>
      <c r="C18" s="20" t="s">
        <v>21</v>
      </c>
      <c r="D18" s="46">
        <v>2625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2625</v>
      </c>
      <c r="O18" s="47">
        <f t="shared" si="2"/>
        <v>0.90548464987926869</v>
      </c>
      <c r="P18" s="9"/>
    </row>
    <row r="19" spans="1:16" ht="15.75">
      <c r="A19" s="29" t="s">
        <v>23</v>
      </c>
      <c r="B19" s="30"/>
      <c r="C19" s="31"/>
      <c r="D19" s="32">
        <f t="shared" ref="D19:M19" si="4">SUM(D20:D26)</f>
        <v>270209</v>
      </c>
      <c r="E19" s="32">
        <f t="shared" si="4"/>
        <v>0</v>
      </c>
      <c r="F19" s="32">
        <f t="shared" si="4"/>
        <v>0</v>
      </c>
      <c r="G19" s="32">
        <f t="shared" si="4"/>
        <v>0</v>
      </c>
      <c r="H19" s="32">
        <f t="shared" si="4"/>
        <v>0</v>
      </c>
      <c r="I19" s="32">
        <f t="shared" si="4"/>
        <v>0</v>
      </c>
      <c r="J19" s="32">
        <f t="shared" si="4"/>
        <v>0</v>
      </c>
      <c r="K19" s="32">
        <f t="shared" si="4"/>
        <v>0</v>
      </c>
      <c r="L19" s="32">
        <f t="shared" si="4"/>
        <v>0</v>
      </c>
      <c r="M19" s="32">
        <f t="shared" si="4"/>
        <v>0</v>
      </c>
      <c r="N19" s="44">
        <f t="shared" si="1"/>
        <v>270209</v>
      </c>
      <c r="O19" s="45">
        <f t="shared" si="2"/>
        <v>93.207657813038978</v>
      </c>
      <c r="P19" s="10"/>
    </row>
    <row r="20" spans="1:16">
      <c r="A20" s="12"/>
      <c r="B20" s="25">
        <v>331.62</v>
      </c>
      <c r="C20" s="20" t="s">
        <v>110</v>
      </c>
      <c r="D20" s="46">
        <v>988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988</v>
      </c>
      <c r="O20" s="47">
        <f t="shared" si="2"/>
        <v>0.34080717488789236</v>
      </c>
      <c r="P20" s="9"/>
    </row>
    <row r="21" spans="1:16">
      <c r="A21" s="12"/>
      <c r="B21" s="25">
        <v>335.12</v>
      </c>
      <c r="C21" s="20" t="s">
        <v>81</v>
      </c>
      <c r="D21" s="46">
        <v>80188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80188</v>
      </c>
      <c r="O21" s="47">
        <f t="shared" si="2"/>
        <v>27.660572611245257</v>
      </c>
      <c r="P21" s="9"/>
    </row>
    <row r="22" spans="1:16">
      <c r="A22" s="12"/>
      <c r="B22" s="25">
        <v>335.14</v>
      </c>
      <c r="C22" s="20" t="s">
        <v>82</v>
      </c>
      <c r="D22" s="46">
        <v>2645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2645</v>
      </c>
      <c r="O22" s="47">
        <f t="shared" si="2"/>
        <v>0.91238358054501556</v>
      </c>
      <c r="P22" s="9"/>
    </row>
    <row r="23" spans="1:16">
      <c r="A23" s="12"/>
      <c r="B23" s="25">
        <v>335.15</v>
      </c>
      <c r="C23" s="20" t="s">
        <v>83</v>
      </c>
      <c r="D23" s="46">
        <v>1615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1615</v>
      </c>
      <c r="O23" s="47">
        <f t="shared" si="2"/>
        <v>0.55708865125905482</v>
      </c>
      <c r="P23" s="9"/>
    </row>
    <row r="24" spans="1:16">
      <c r="A24" s="12"/>
      <c r="B24" s="25">
        <v>335.18</v>
      </c>
      <c r="C24" s="20" t="s">
        <v>84</v>
      </c>
      <c r="D24" s="46">
        <v>176177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176177</v>
      </c>
      <c r="O24" s="47">
        <f t="shared" si="2"/>
        <v>60.771645394963784</v>
      </c>
      <c r="P24" s="9"/>
    </row>
    <row r="25" spans="1:16">
      <c r="A25" s="12"/>
      <c r="B25" s="25">
        <v>335.49</v>
      </c>
      <c r="C25" s="20" t="s">
        <v>63</v>
      </c>
      <c r="D25" s="46">
        <v>7075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7075</v>
      </c>
      <c r="O25" s="47">
        <f t="shared" si="2"/>
        <v>2.440496723007934</v>
      </c>
      <c r="P25" s="9"/>
    </row>
    <row r="26" spans="1:16">
      <c r="A26" s="12"/>
      <c r="B26" s="25">
        <v>338</v>
      </c>
      <c r="C26" s="20" t="s">
        <v>29</v>
      </c>
      <c r="D26" s="46">
        <v>1521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1521</v>
      </c>
      <c r="O26" s="47">
        <f t="shared" si="2"/>
        <v>0.5246636771300448</v>
      </c>
      <c r="P26" s="9"/>
    </row>
    <row r="27" spans="1:16" ht="15.75">
      <c r="A27" s="29" t="s">
        <v>34</v>
      </c>
      <c r="B27" s="30"/>
      <c r="C27" s="31"/>
      <c r="D27" s="32">
        <f t="shared" ref="D27:M27" si="5">SUM(D28:D28)</f>
        <v>133566</v>
      </c>
      <c r="E27" s="32">
        <f t="shared" si="5"/>
        <v>0</v>
      </c>
      <c r="F27" s="32">
        <f t="shared" si="5"/>
        <v>0</v>
      </c>
      <c r="G27" s="32">
        <f t="shared" si="5"/>
        <v>0</v>
      </c>
      <c r="H27" s="32">
        <f t="shared" si="5"/>
        <v>0</v>
      </c>
      <c r="I27" s="32">
        <f t="shared" si="5"/>
        <v>0</v>
      </c>
      <c r="J27" s="32">
        <f t="shared" si="5"/>
        <v>0</v>
      </c>
      <c r="K27" s="32">
        <f t="shared" si="5"/>
        <v>0</v>
      </c>
      <c r="L27" s="32">
        <f t="shared" si="5"/>
        <v>0</v>
      </c>
      <c r="M27" s="32">
        <f t="shared" si="5"/>
        <v>0</v>
      </c>
      <c r="N27" s="32">
        <f t="shared" si="1"/>
        <v>133566</v>
      </c>
      <c r="O27" s="45">
        <f t="shared" si="2"/>
        <v>46.073128665056913</v>
      </c>
      <c r="P27" s="10"/>
    </row>
    <row r="28" spans="1:16">
      <c r="A28" s="12"/>
      <c r="B28" s="25">
        <v>349</v>
      </c>
      <c r="C28" s="20" t="s">
        <v>1</v>
      </c>
      <c r="D28" s="46">
        <v>133566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133566</v>
      </c>
      <c r="O28" s="47">
        <f t="shared" si="2"/>
        <v>46.073128665056913</v>
      </c>
      <c r="P28" s="9"/>
    </row>
    <row r="29" spans="1:16" ht="15.75">
      <c r="A29" s="29" t="s">
        <v>35</v>
      </c>
      <c r="B29" s="30"/>
      <c r="C29" s="31"/>
      <c r="D29" s="32">
        <f t="shared" ref="D29:M29" si="6">SUM(D30:D30)</f>
        <v>70</v>
      </c>
      <c r="E29" s="32">
        <f t="shared" si="6"/>
        <v>0</v>
      </c>
      <c r="F29" s="32">
        <f t="shared" si="6"/>
        <v>0</v>
      </c>
      <c r="G29" s="32">
        <f t="shared" si="6"/>
        <v>0</v>
      </c>
      <c r="H29" s="32">
        <f t="shared" si="6"/>
        <v>0</v>
      </c>
      <c r="I29" s="32">
        <f t="shared" si="6"/>
        <v>0</v>
      </c>
      <c r="J29" s="32">
        <f t="shared" si="6"/>
        <v>0</v>
      </c>
      <c r="K29" s="32">
        <f t="shared" si="6"/>
        <v>0</v>
      </c>
      <c r="L29" s="32">
        <f t="shared" si="6"/>
        <v>0</v>
      </c>
      <c r="M29" s="32">
        <f t="shared" si="6"/>
        <v>0</v>
      </c>
      <c r="N29" s="32">
        <f t="shared" si="1"/>
        <v>70</v>
      </c>
      <c r="O29" s="45">
        <f t="shared" si="2"/>
        <v>2.4146257330113833E-2</v>
      </c>
      <c r="P29" s="10"/>
    </row>
    <row r="30" spans="1:16">
      <c r="A30" s="13"/>
      <c r="B30" s="39">
        <v>351.5</v>
      </c>
      <c r="C30" s="21" t="s">
        <v>42</v>
      </c>
      <c r="D30" s="46">
        <v>70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70</v>
      </c>
      <c r="O30" s="47">
        <f t="shared" si="2"/>
        <v>2.4146257330113833E-2</v>
      </c>
      <c r="P30" s="9"/>
    </row>
    <row r="31" spans="1:16" ht="15.75">
      <c r="A31" s="29" t="s">
        <v>4</v>
      </c>
      <c r="B31" s="30"/>
      <c r="C31" s="31"/>
      <c r="D31" s="32">
        <f t="shared" ref="D31:M31" si="7">SUM(D32:D35)</f>
        <v>13885</v>
      </c>
      <c r="E31" s="32">
        <f t="shared" si="7"/>
        <v>0</v>
      </c>
      <c r="F31" s="32">
        <f t="shared" si="7"/>
        <v>0</v>
      </c>
      <c r="G31" s="32">
        <f t="shared" si="7"/>
        <v>0</v>
      </c>
      <c r="H31" s="32">
        <f t="shared" si="7"/>
        <v>0</v>
      </c>
      <c r="I31" s="32">
        <f t="shared" si="7"/>
        <v>0</v>
      </c>
      <c r="J31" s="32">
        <f t="shared" si="7"/>
        <v>0</v>
      </c>
      <c r="K31" s="32">
        <f t="shared" si="7"/>
        <v>0</v>
      </c>
      <c r="L31" s="32">
        <f t="shared" si="7"/>
        <v>0</v>
      </c>
      <c r="M31" s="32">
        <f t="shared" si="7"/>
        <v>0</v>
      </c>
      <c r="N31" s="32">
        <f t="shared" si="1"/>
        <v>13885</v>
      </c>
      <c r="O31" s="45">
        <f t="shared" si="2"/>
        <v>4.789582614694722</v>
      </c>
      <c r="P31" s="10"/>
    </row>
    <row r="32" spans="1:16">
      <c r="A32" s="12"/>
      <c r="B32" s="25">
        <v>361.1</v>
      </c>
      <c r="C32" s="20" t="s">
        <v>43</v>
      </c>
      <c r="D32" s="46">
        <v>5582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"/>
        <v>5582</v>
      </c>
      <c r="O32" s="47">
        <f t="shared" si="2"/>
        <v>1.9254915488099345</v>
      </c>
      <c r="P32" s="9"/>
    </row>
    <row r="33" spans="1:119">
      <c r="A33" s="12"/>
      <c r="B33" s="25">
        <v>365</v>
      </c>
      <c r="C33" s="20" t="s">
        <v>85</v>
      </c>
      <c r="D33" s="46">
        <v>6557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"/>
        <v>6557</v>
      </c>
      <c r="O33" s="47">
        <f t="shared" si="2"/>
        <v>2.2618144187650913</v>
      </c>
      <c r="P33" s="9"/>
    </row>
    <row r="34" spans="1:119">
      <c r="A34" s="12"/>
      <c r="B34" s="25">
        <v>366</v>
      </c>
      <c r="C34" s="20" t="s">
        <v>45</v>
      </c>
      <c r="D34" s="46">
        <v>900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"/>
        <v>900</v>
      </c>
      <c r="O34" s="47">
        <f t="shared" si="2"/>
        <v>0.3104518799586064</v>
      </c>
      <c r="P34" s="9"/>
    </row>
    <row r="35" spans="1:119">
      <c r="A35" s="12"/>
      <c r="B35" s="25">
        <v>369.3</v>
      </c>
      <c r="C35" s="20" t="s">
        <v>68</v>
      </c>
      <c r="D35" s="46">
        <v>846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"/>
        <v>846</v>
      </c>
      <c r="O35" s="47">
        <f t="shared" si="2"/>
        <v>0.29182476716109002</v>
      </c>
      <c r="P35" s="9"/>
    </row>
    <row r="36" spans="1:119" ht="15.75">
      <c r="A36" s="29" t="s">
        <v>36</v>
      </c>
      <c r="B36" s="30"/>
      <c r="C36" s="31"/>
      <c r="D36" s="32">
        <f t="shared" ref="D36:M36" si="8">SUM(D37:D39)</f>
        <v>874683</v>
      </c>
      <c r="E36" s="32">
        <f t="shared" si="8"/>
        <v>0</v>
      </c>
      <c r="F36" s="32">
        <f t="shared" si="8"/>
        <v>0</v>
      </c>
      <c r="G36" s="32">
        <f t="shared" si="8"/>
        <v>0</v>
      </c>
      <c r="H36" s="32">
        <f t="shared" si="8"/>
        <v>0</v>
      </c>
      <c r="I36" s="32">
        <f t="shared" si="8"/>
        <v>0</v>
      </c>
      <c r="J36" s="32">
        <f t="shared" si="8"/>
        <v>0</v>
      </c>
      <c r="K36" s="32">
        <f t="shared" si="8"/>
        <v>0</v>
      </c>
      <c r="L36" s="32">
        <f t="shared" si="8"/>
        <v>0</v>
      </c>
      <c r="M36" s="32">
        <f t="shared" si="8"/>
        <v>0</v>
      </c>
      <c r="N36" s="32">
        <f t="shared" si="1"/>
        <v>874683</v>
      </c>
      <c r="O36" s="45">
        <f t="shared" si="2"/>
        <v>301.71886857537083</v>
      </c>
      <c r="P36" s="9"/>
    </row>
    <row r="37" spans="1:119">
      <c r="A37" s="12"/>
      <c r="B37" s="25">
        <v>384</v>
      </c>
      <c r="C37" s="20" t="s">
        <v>111</v>
      </c>
      <c r="D37" s="46">
        <v>756921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"/>
        <v>756921</v>
      </c>
      <c r="O37" s="47">
        <f t="shared" si="2"/>
        <v>261.09727492238704</v>
      </c>
      <c r="P37" s="9"/>
    </row>
    <row r="38" spans="1:119">
      <c r="A38" s="12"/>
      <c r="B38" s="25">
        <v>389.3</v>
      </c>
      <c r="C38" s="20" t="s">
        <v>106</v>
      </c>
      <c r="D38" s="46">
        <v>17762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"/>
        <v>17762</v>
      </c>
      <c r="O38" s="47">
        <f t="shared" si="2"/>
        <v>6.1269403242497411</v>
      </c>
      <c r="P38" s="9"/>
    </row>
    <row r="39" spans="1:119" ht="15.75" thickBot="1">
      <c r="A39" s="12"/>
      <c r="B39" s="25">
        <v>389.9</v>
      </c>
      <c r="C39" s="20" t="s">
        <v>112</v>
      </c>
      <c r="D39" s="46">
        <v>100000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"/>
        <v>100000</v>
      </c>
      <c r="O39" s="47">
        <f t="shared" si="2"/>
        <v>34.494653328734046</v>
      </c>
      <c r="P39" s="9"/>
    </row>
    <row r="40" spans="1:119" ht="16.5" thickBot="1">
      <c r="A40" s="14" t="s">
        <v>40</v>
      </c>
      <c r="B40" s="23"/>
      <c r="C40" s="22"/>
      <c r="D40" s="15">
        <f t="shared" ref="D40:M40" si="9">SUM(D5,D12,D19,D27,D29,D31,D36)</f>
        <v>2659547</v>
      </c>
      <c r="E40" s="15">
        <f t="shared" si="9"/>
        <v>0</v>
      </c>
      <c r="F40" s="15">
        <f t="shared" si="9"/>
        <v>0</v>
      </c>
      <c r="G40" s="15">
        <f t="shared" si="9"/>
        <v>0</v>
      </c>
      <c r="H40" s="15">
        <f t="shared" si="9"/>
        <v>0</v>
      </c>
      <c r="I40" s="15">
        <f t="shared" si="9"/>
        <v>0</v>
      </c>
      <c r="J40" s="15">
        <f t="shared" si="9"/>
        <v>0</v>
      </c>
      <c r="K40" s="15">
        <f t="shared" si="9"/>
        <v>0</v>
      </c>
      <c r="L40" s="15">
        <f t="shared" si="9"/>
        <v>0</v>
      </c>
      <c r="M40" s="15">
        <f t="shared" si="9"/>
        <v>0</v>
      </c>
      <c r="N40" s="15">
        <f t="shared" si="1"/>
        <v>2659547</v>
      </c>
      <c r="O40" s="38">
        <f t="shared" si="2"/>
        <v>917.40151776474647</v>
      </c>
      <c r="P40" s="6"/>
      <c r="Q40" s="2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</row>
    <row r="41" spans="1:119">
      <c r="A41" s="16"/>
      <c r="B41" s="18"/>
      <c r="C41" s="18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9"/>
    </row>
    <row r="42" spans="1:119">
      <c r="A42" s="40"/>
      <c r="B42" s="41"/>
      <c r="C42" s="41"/>
      <c r="D42" s="42"/>
      <c r="E42" s="42"/>
      <c r="F42" s="42"/>
      <c r="G42" s="42"/>
      <c r="H42" s="42"/>
      <c r="I42" s="42"/>
      <c r="J42" s="42"/>
      <c r="K42" s="42"/>
      <c r="L42" s="51" t="s">
        <v>113</v>
      </c>
      <c r="M42" s="51"/>
      <c r="N42" s="51"/>
      <c r="O42" s="43">
        <v>2899</v>
      </c>
    </row>
    <row r="43" spans="1:119">
      <c r="A43" s="52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4"/>
    </row>
    <row r="44" spans="1:119" ht="15.75" customHeight="1" thickBot="1">
      <c r="A44" s="55" t="s">
        <v>59</v>
      </c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7"/>
    </row>
  </sheetData>
  <mergeCells count="10">
    <mergeCell ref="L42:N42"/>
    <mergeCell ref="A43:O43"/>
    <mergeCell ref="A44:O4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55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103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48</v>
      </c>
      <c r="B3" s="65"/>
      <c r="C3" s="66"/>
      <c r="D3" s="70" t="s">
        <v>30</v>
      </c>
      <c r="E3" s="71"/>
      <c r="F3" s="71"/>
      <c r="G3" s="71"/>
      <c r="H3" s="72"/>
      <c r="I3" s="70" t="s">
        <v>31</v>
      </c>
      <c r="J3" s="72"/>
      <c r="K3" s="70" t="s">
        <v>33</v>
      </c>
      <c r="L3" s="72"/>
      <c r="M3" s="36"/>
      <c r="N3" s="37"/>
      <c r="O3" s="73" t="s">
        <v>53</v>
      </c>
      <c r="P3" s="11"/>
      <c r="Q3"/>
    </row>
    <row r="4" spans="1:133" ht="32.25" customHeight="1" thickBot="1">
      <c r="A4" s="67"/>
      <c r="B4" s="68"/>
      <c r="C4" s="69"/>
      <c r="D4" s="34" t="s">
        <v>5</v>
      </c>
      <c r="E4" s="34" t="s">
        <v>49</v>
      </c>
      <c r="F4" s="34" t="s">
        <v>50</v>
      </c>
      <c r="G4" s="34" t="s">
        <v>51</v>
      </c>
      <c r="H4" s="34" t="s">
        <v>6</v>
      </c>
      <c r="I4" s="34" t="s">
        <v>7</v>
      </c>
      <c r="J4" s="35" t="s">
        <v>52</v>
      </c>
      <c r="K4" s="35" t="s">
        <v>8</v>
      </c>
      <c r="L4" s="35" t="s">
        <v>9</v>
      </c>
      <c r="M4" s="35" t="s">
        <v>10</v>
      </c>
      <c r="N4" s="35" t="s">
        <v>32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SUM(D6:D11)</f>
        <v>925643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9" si="1">SUM(D5:M5)</f>
        <v>925643</v>
      </c>
      <c r="O5" s="33">
        <f t="shared" ref="O5:O38" si="2">(N5/O$40)</f>
        <v>322.97383112351707</v>
      </c>
      <c r="P5" s="6"/>
    </row>
    <row r="6" spans="1:133">
      <c r="A6" s="12"/>
      <c r="B6" s="25">
        <v>311</v>
      </c>
      <c r="C6" s="20" t="s">
        <v>3</v>
      </c>
      <c r="D6" s="46">
        <v>411908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411908</v>
      </c>
      <c r="O6" s="47">
        <f t="shared" si="2"/>
        <v>143.72226099092813</v>
      </c>
      <c r="P6" s="9"/>
    </row>
    <row r="7" spans="1:133">
      <c r="A7" s="12"/>
      <c r="B7" s="25">
        <v>312.41000000000003</v>
      </c>
      <c r="C7" s="20" t="s">
        <v>61</v>
      </c>
      <c r="D7" s="46">
        <v>105956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105956</v>
      </c>
      <c r="O7" s="47">
        <f t="shared" si="2"/>
        <v>36.969993021632938</v>
      </c>
      <c r="P7" s="9"/>
    </row>
    <row r="8" spans="1:133">
      <c r="A8" s="12"/>
      <c r="B8" s="25">
        <v>314.10000000000002</v>
      </c>
      <c r="C8" s="20" t="s">
        <v>12</v>
      </c>
      <c r="D8" s="46">
        <v>285988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285988</v>
      </c>
      <c r="O8" s="47">
        <f t="shared" si="2"/>
        <v>99.786461967899513</v>
      </c>
      <c r="P8" s="9"/>
    </row>
    <row r="9" spans="1:133">
      <c r="A9" s="12"/>
      <c r="B9" s="25">
        <v>314.39999999999998</v>
      </c>
      <c r="C9" s="20" t="s">
        <v>57</v>
      </c>
      <c r="D9" s="46">
        <v>10360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10360</v>
      </c>
      <c r="O9" s="47">
        <f t="shared" si="2"/>
        <v>3.6147941381716677</v>
      </c>
      <c r="P9" s="9"/>
    </row>
    <row r="10" spans="1:133">
      <c r="A10" s="12"/>
      <c r="B10" s="25">
        <v>315</v>
      </c>
      <c r="C10" s="20" t="s">
        <v>78</v>
      </c>
      <c r="D10" s="46">
        <v>90711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90711</v>
      </c>
      <c r="O10" s="47">
        <f t="shared" si="2"/>
        <v>31.65073272854152</v>
      </c>
      <c r="P10" s="9"/>
    </row>
    <row r="11" spans="1:133">
      <c r="A11" s="12"/>
      <c r="B11" s="25">
        <v>316</v>
      </c>
      <c r="C11" s="20" t="s">
        <v>79</v>
      </c>
      <c r="D11" s="46">
        <v>20720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20720</v>
      </c>
      <c r="O11" s="47">
        <f t="shared" si="2"/>
        <v>7.2295882763433355</v>
      </c>
      <c r="P11" s="9"/>
    </row>
    <row r="12" spans="1:133" ht="15.75">
      <c r="A12" s="29" t="s">
        <v>16</v>
      </c>
      <c r="B12" s="30"/>
      <c r="C12" s="31"/>
      <c r="D12" s="32">
        <f t="shared" ref="D12:M12" si="3">SUM(D13:D17)</f>
        <v>444858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444858</v>
      </c>
      <c r="O12" s="45">
        <f t="shared" si="2"/>
        <v>155.21912072575017</v>
      </c>
      <c r="P12" s="10"/>
    </row>
    <row r="13" spans="1:133">
      <c r="A13" s="12"/>
      <c r="B13" s="25">
        <v>322</v>
      </c>
      <c r="C13" s="20" t="s">
        <v>0</v>
      </c>
      <c r="D13" s="46">
        <v>134029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134029</v>
      </c>
      <c r="O13" s="47">
        <f t="shared" si="2"/>
        <v>46.765177948360083</v>
      </c>
      <c r="P13" s="9"/>
    </row>
    <row r="14" spans="1:133">
      <c r="A14" s="12"/>
      <c r="B14" s="25">
        <v>323.10000000000002</v>
      </c>
      <c r="C14" s="20" t="s">
        <v>17</v>
      </c>
      <c r="D14" s="46">
        <v>202790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202790</v>
      </c>
      <c r="O14" s="47">
        <f t="shared" si="2"/>
        <v>70.757152826238666</v>
      </c>
      <c r="P14" s="9"/>
    </row>
    <row r="15" spans="1:133">
      <c r="A15" s="12"/>
      <c r="B15" s="25">
        <v>323.3</v>
      </c>
      <c r="C15" s="20" t="s">
        <v>95</v>
      </c>
      <c r="D15" s="46">
        <v>5792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5792</v>
      </c>
      <c r="O15" s="47">
        <f t="shared" si="2"/>
        <v>2.0209351011863226</v>
      </c>
      <c r="P15" s="9"/>
    </row>
    <row r="16" spans="1:133">
      <c r="A16" s="12"/>
      <c r="B16" s="25">
        <v>323.7</v>
      </c>
      <c r="C16" s="20" t="s">
        <v>18</v>
      </c>
      <c r="D16" s="46">
        <v>33168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33168</v>
      </c>
      <c r="O16" s="47">
        <f t="shared" si="2"/>
        <v>11.572923935799023</v>
      </c>
      <c r="P16" s="9"/>
    </row>
    <row r="17" spans="1:16">
      <c r="A17" s="12"/>
      <c r="B17" s="25">
        <v>325.2</v>
      </c>
      <c r="C17" s="20" t="s">
        <v>20</v>
      </c>
      <c r="D17" s="46">
        <v>69079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69079</v>
      </c>
      <c r="O17" s="47">
        <f t="shared" si="2"/>
        <v>24.102930914166084</v>
      </c>
      <c r="P17" s="9"/>
    </row>
    <row r="18" spans="1:16" ht="15.75">
      <c r="A18" s="29" t="s">
        <v>23</v>
      </c>
      <c r="B18" s="30"/>
      <c r="C18" s="31"/>
      <c r="D18" s="32">
        <f t="shared" ref="D18:M18" si="4">SUM(D19:D26)</f>
        <v>331876</v>
      </c>
      <c r="E18" s="32">
        <f t="shared" si="4"/>
        <v>0</v>
      </c>
      <c r="F18" s="32">
        <f t="shared" si="4"/>
        <v>0</v>
      </c>
      <c r="G18" s="32">
        <f t="shared" si="4"/>
        <v>0</v>
      </c>
      <c r="H18" s="32">
        <f t="shared" si="4"/>
        <v>0</v>
      </c>
      <c r="I18" s="32">
        <f t="shared" si="4"/>
        <v>0</v>
      </c>
      <c r="J18" s="32">
        <f t="shared" si="4"/>
        <v>0</v>
      </c>
      <c r="K18" s="32">
        <f t="shared" si="4"/>
        <v>0</v>
      </c>
      <c r="L18" s="32">
        <f t="shared" si="4"/>
        <v>0</v>
      </c>
      <c r="M18" s="32">
        <f t="shared" si="4"/>
        <v>0</v>
      </c>
      <c r="N18" s="44">
        <f t="shared" si="1"/>
        <v>331876</v>
      </c>
      <c r="O18" s="45">
        <f t="shared" si="2"/>
        <v>115.79762735519888</v>
      </c>
      <c r="P18" s="10"/>
    </row>
    <row r="19" spans="1:16">
      <c r="A19" s="12"/>
      <c r="B19" s="25">
        <v>334.2</v>
      </c>
      <c r="C19" s="20" t="s">
        <v>24</v>
      </c>
      <c r="D19" s="46">
        <v>5925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5925</v>
      </c>
      <c r="O19" s="47">
        <f t="shared" si="2"/>
        <v>2.0673412421493369</v>
      </c>
      <c r="P19" s="9"/>
    </row>
    <row r="20" spans="1:16">
      <c r="A20" s="12"/>
      <c r="B20" s="25">
        <v>334.7</v>
      </c>
      <c r="C20" s="20" t="s">
        <v>104</v>
      </c>
      <c r="D20" s="46">
        <v>73500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ref="N20:N25" si="5">SUM(D20:M20)</f>
        <v>73500</v>
      </c>
      <c r="O20" s="47">
        <f t="shared" si="2"/>
        <v>25.645498953244942</v>
      </c>
      <c r="P20" s="9"/>
    </row>
    <row r="21" spans="1:16">
      <c r="A21" s="12"/>
      <c r="B21" s="25">
        <v>335.12</v>
      </c>
      <c r="C21" s="20" t="s">
        <v>81</v>
      </c>
      <c r="D21" s="46">
        <v>76287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76287</v>
      </c>
      <c r="O21" s="47">
        <f t="shared" si="2"/>
        <v>26.617934403349615</v>
      </c>
      <c r="P21" s="9"/>
    </row>
    <row r="22" spans="1:16">
      <c r="A22" s="12"/>
      <c r="B22" s="25">
        <v>335.14</v>
      </c>
      <c r="C22" s="20" t="s">
        <v>82</v>
      </c>
      <c r="D22" s="46">
        <v>2195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2195</v>
      </c>
      <c r="O22" s="47">
        <f t="shared" si="2"/>
        <v>0.7658757850662945</v>
      </c>
      <c r="P22" s="9"/>
    </row>
    <row r="23" spans="1:16">
      <c r="A23" s="12"/>
      <c r="B23" s="25">
        <v>335.15</v>
      </c>
      <c r="C23" s="20" t="s">
        <v>83</v>
      </c>
      <c r="D23" s="46">
        <v>1594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1594</v>
      </c>
      <c r="O23" s="47">
        <f t="shared" si="2"/>
        <v>0.55617585484996512</v>
      </c>
      <c r="P23" s="9"/>
    </row>
    <row r="24" spans="1:16">
      <c r="A24" s="12"/>
      <c r="B24" s="25">
        <v>335.18</v>
      </c>
      <c r="C24" s="20" t="s">
        <v>84</v>
      </c>
      <c r="D24" s="46">
        <v>164346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164346</v>
      </c>
      <c r="O24" s="47">
        <f t="shared" si="2"/>
        <v>57.34333565945569</v>
      </c>
      <c r="P24" s="9"/>
    </row>
    <row r="25" spans="1:16">
      <c r="A25" s="12"/>
      <c r="B25" s="25">
        <v>335.49</v>
      </c>
      <c r="C25" s="20" t="s">
        <v>63</v>
      </c>
      <c r="D25" s="46">
        <v>6888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6888</v>
      </c>
      <c r="O25" s="47">
        <f t="shared" si="2"/>
        <v>2.4033496161898116</v>
      </c>
      <c r="P25" s="9"/>
    </row>
    <row r="26" spans="1:16">
      <c r="A26" s="12"/>
      <c r="B26" s="25">
        <v>338</v>
      </c>
      <c r="C26" s="20" t="s">
        <v>29</v>
      </c>
      <c r="D26" s="46">
        <v>1141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ref="N26:N38" si="6">SUM(D26:M26)</f>
        <v>1141</v>
      </c>
      <c r="O26" s="47">
        <f t="shared" si="2"/>
        <v>0.39811584089323099</v>
      </c>
      <c r="P26" s="9"/>
    </row>
    <row r="27" spans="1:16" ht="15.75">
      <c r="A27" s="29" t="s">
        <v>34</v>
      </c>
      <c r="B27" s="30"/>
      <c r="C27" s="31"/>
      <c r="D27" s="32">
        <f t="shared" ref="D27:M27" si="7">SUM(D28:D29)</f>
        <v>32205</v>
      </c>
      <c r="E27" s="32">
        <f t="shared" si="7"/>
        <v>0</v>
      </c>
      <c r="F27" s="32">
        <f t="shared" si="7"/>
        <v>0</v>
      </c>
      <c r="G27" s="32">
        <f t="shared" si="7"/>
        <v>0</v>
      </c>
      <c r="H27" s="32">
        <f t="shared" si="7"/>
        <v>0</v>
      </c>
      <c r="I27" s="32">
        <f t="shared" si="7"/>
        <v>0</v>
      </c>
      <c r="J27" s="32">
        <f t="shared" si="7"/>
        <v>0</v>
      </c>
      <c r="K27" s="32">
        <f t="shared" si="7"/>
        <v>0</v>
      </c>
      <c r="L27" s="32">
        <f t="shared" si="7"/>
        <v>0</v>
      </c>
      <c r="M27" s="32">
        <f t="shared" si="7"/>
        <v>0</v>
      </c>
      <c r="N27" s="32">
        <f t="shared" si="6"/>
        <v>32205</v>
      </c>
      <c r="O27" s="45">
        <f t="shared" si="2"/>
        <v>11.236915561758549</v>
      </c>
      <c r="P27" s="10"/>
    </row>
    <row r="28" spans="1:16">
      <c r="A28" s="12"/>
      <c r="B28" s="25">
        <v>341.2</v>
      </c>
      <c r="C28" s="20" t="s">
        <v>105</v>
      </c>
      <c r="D28" s="46">
        <v>8561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8561</v>
      </c>
      <c r="O28" s="47">
        <f t="shared" si="2"/>
        <v>2.987090020935101</v>
      </c>
      <c r="P28" s="9"/>
    </row>
    <row r="29" spans="1:16">
      <c r="A29" s="12"/>
      <c r="B29" s="25">
        <v>349</v>
      </c>
      <c r="C29" s="20" t="s">
        <v>1</v>
      </c>
      <c r="D29" s="46">
        <v>23644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23644</v>
      </c>
      <c r="O29" s="47">
        <f t="shared" si="2"/>
        <v>8.2498255408234478</v>
      </c>
      <c r="P29" s="9"/>
    </row>
    <row r="30" spans="1:16" ht="15.75">
      <c r="A30" s="29" t="s">
        <v>4</v>
      </c>
      <c r="B30" s="30"/>
      <c r="C30" s="31"/>
      <c r="D30" s="32">
        <f t="shared" ref="D30:M30" si="8">SUM(D31:D35)</f>
        <v>28851</v>
      </c>
      <c r="E30" s="32">
        <f t="shared" si="8"/>
        <v>0</v>
      </c>
      <c r="F30" s="32">
        <f t="shared" si="8"/>
        <v>0</v>
      </c>
      <c r="G30" s="32">
        <f t="shared" si="8"/>
        <v>0</v>
      </c>
      <c r="H30" s="32">
        <f t="shared" si="8"/>
        <v>0</v>
      </c>
      <c r="I30" s="32">
        <f t="shared" si="8"/>
        <v>0</v>
      </c>
      <c r="J30" s="32">
        <f t="shared" si="8"/>
        <v>0</v>
      </c>
      <c r="K30" s="32">
        <f t="shared" si="8"/>
        <v>0</v>
      </c>
      <c r="L30" s="32">
        <f t="shared" si="8"/>
        <v>0</v>
      </c>
      <c r="M30" s="32">
        <f t="shared" si="8"/>
        <v>0</v>
      </c>
      <c r="N30" s="32">
        <f t="shared" si="6"/>
        <v>28851</v>
      </c>
      <c r="O30" s="45">
        <f t="shared" si="2"/>
        <v>10.066643405443127</v>
      </c>
      <c r="P30" s="10"/>
    </row>
    <row r="31" spans="1:16">
      <c r="A31" s="12"/>
      <c r="B31" s="25">
        <v>361.1</v>
      </c>
      <c r="C31" s="20" t="s">
        <v>43</v>
      </c>
      <c r="D31" s="46">
        <v>1991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1991</v>
      </c>
      <c r="O31" s="47">
        <f t="shared" si="2"/>
        <v>0.69469644103279837</v>
      </c>
      <c r="P31" s="9"/>
    </row>
    <row r="32" spans="1:16">
      <c r="A32" s="12"/>
      <c r="B32" s="25">
        <v>365</v>
      </c>
      <c r="C32" s="20" t="s">
        <v>85</v>
      </c>
      <c r="D32" s="46">
        <v>9428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9428</v>
      </c>
      <c r="O32" s="47">
        <f t="shared" si="2"/>
        <v>3.2896022330774599</v>
      </c>
      <c r="P32" s="9"/>
    </row>
    <row r="33" spans="1:119">
      <c r="A33" s="12"/>
      <c r="B33" s="25">
        <v>366</v>
      </c>
      <c r="C33" s="20" t="s">
        <v>45</v>
      </c>
      <c r="D33" s="46">
        <v>5540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5540</v>
      </c>
      <c r="O33" s="47">
        <f t="shared" si="2"/>
        <v>1.9330076762037682</v>
      </c>
      <c r="P33" s="9"/>
    </row>
    <row r="34" spans="1:119">
      <c r="A34" s="12"/>
      <c r="B34" s="25">
        <v>369.3</v>
      </c>
      <c r="C34" s="20" t="s">
        <v>68</v>
      </c>
      <c r="D34" s="46">
        <v>8036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8036</v>
      </c>
      <c r="O34" s="47">
        <f t="shared" si="2"/>
        <v>2.8039078855547803</v>
      </c>
      <c r="P34" s="9"/>
    </row>
    <row r="35" spans="1:119">
      <c r="A35" s="12"/>
      <c r="B35" s="25">
        <v>369.9</v>
      </c>
      <c r="C35" s="20" t="s">
        <v>46</v>
      </c>
      <c r="D35" s="46">
        <v>3856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3856</v>
      </c>
      <c r="O35" s="47">
        <f t="shared" si="2"/>
        <v>1.3454291695743197</v>
      </c>
      <c r="P35" s="9"/>
    </row>
    <row r="36" spans="1:119" ht="15.75">
      <c r="A36" s="29" t="s">
        <v>36</v>
      </c>
      <c r="B36" s="30"/>
      <c r="C36" s="31"/>
      <c r="D36" s="32">
        <f t="shared" ref="D36:M36" si="9">SUM(D37:D37)</f>
        <v>8036</v>
      </c>
      <c r="E36" s="32">
        <f t="shared" si="9"/>
        <v>0</v>
      </c>
      <c r="F36" s="32">
        <f t="shared" si="9"/>
        <v>0</v>
      </c>
      <c r="G36" s="32">
        <f t="shared" si="9"/>
        <v>0</v>
      </c>
      <c r="H36" s="32">
        <f t="shared" si="9"/>
        <v>0</v>
      </c>
      <c r="I36" s="32">
        <f t="shared" si="9"/>
        <v>0</v>
      </c>
      <c r="J36" s="32">
        <f t="shared" si="9"/>
        <v>0</v>
      </c>
      <c r="K36" s="32">
        <f t="shared" si="9"/>
        <v>0</v>
      </c>
      <c r="L36" s="32">
        <f t="shared" si="9"/>
        <v>0</v>
      </c>
      <c r="M36" s="32">
        <f t="shared" si="9"/>
        <v>0</v>
      </c>
      <c r="N36" s="32">
        <f t="shared" si="6"/>
        <v>8036</v>
      </c>
      <c r="O36" s="45">
        <f t="shared" si="2"/>
        <v>2.8039078855547803</v>
      </c>
      <c r="P36" s="9"/>
    </row>
    <row r="37" spans="1:119" ht="15.75" thickBot="1">
      <c r="A37" s="12"/>
      <c r="B37" s="25">
        <v>389.3</v>
      </c>
      <c r="C37" s="20" t="s">
        <v>106</v>
      </c>
      <c r="D37" s="46">
        <v>8036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8036</v>
      </c>
      <c r="O37" s="47">
        <f t="shared" si="2"/>
        <v>2.8039078855547803</v>
      </c>
      <c r="P37" s="9"/>
    </row>
    <row r="38" spans="1:119" ht="16.5" thickBot="1">
      <c r="A38" s="14" t="s">
        <v>40</v>
      </c>
      <c r="B38" s="23"/>
      <c r="C38" s="22"/>
      <c r="D38" s="15">
        <f>SUM(D5,D12,D18,D27,D30,D36)</f>
        <v>1771469</v>
      </c>
      <c r="E38" s="15">
        <f t="shared" ref="E38:M38" si="10">SUM(E5,E12,E18,E27,E30,E36)</f>
        <v>0</v>
      </c>
      <c r="F38" s="15">
        <f t="shared" si="10"/>
        <v>0</v>
      </c>
      <c r="G38" s="15">
        <f t="shared" si="10"/>
        <v>0</v>
      </c>
      <c r="H38" s="15">
        <f t="shared" si="10"/>
        <v>0</v>
      </c>
      <c r="I38" s="15">
        <f t="shared" si="10"/>
        <v>0</v>
      </c>
      <c r="J38" s="15">
        <f t="shared" si="10"/>
        <v>0</v>
      </c>
      <c r="K38" s="15">
        <f t="shared" si="10"/>
        <v>0</v>
      </c>
      <c r="L38" s="15">
        <f t="shared" si="10"/>
        <v>0</v>
      </c>
      <c r="M38" s="15">
        <f t="shared" si="10"/>
        <v>0</v>
      </c>
      <c r="N38" s="15">
        <f t="shared" si="6"/>
        <v>1771469</v>
      </c>
      <c r="O38" s="38">
        <f t="shared" si="2"/>
        <v>618.09804605722263</v>
      </c>
      <c r="P38" s="6"/>
      <c r="Q38" s="2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</row>
    <row r="39" spans="1:119">
      <c r="A39" s="16"/>
      <c r="B39" s="18"/>
      <c r="C39" s="18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9"/>
    </row>
    <row r="40" spans="1:119">
      <c r="A40" s="40"/>
      <c r="B40" s="41"/>
      <c r="C40" s="41"/>
      <c r="D40" s="42"/>
      <c r="E40" s="42"/>
      <c r="F40" s="42"/>
      <c r="G40" s="42"/>
      <c r="H40" s="42"/>
      <c r="I40" s="42"/>
      <c r="J40" s="42"/>
      <c r="K40" s="42"/>
      <c r="L40" s="51" t="s">
        <v>107</v>
      </c>
      <c r="M40" s="51"/>
      <c r="N40" s="51"/>
      <c r="O40" s="43">
        <v>2866</v>
      </c>
    </row>
    <row r="41" spans="1:119">
      <c r="A41" s="52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4"/>
    </row>
    <row r="42" spans="1:119" ht="15.75" customHeight="1" thickBot="1">
      <c r="A42" s="55" t="s">
        <v>59</v>
      </c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7"/>
    </row>
  </sheetData>
  <mergeCells count="10">
    <mergeCell ref="L40:N40"/>
    <mergeCell ref="A41:O41"/>
    <mergeCell ref="A42:O4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55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101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48</v>
      </c>
      <c r="B3" s="65"/>
      <c r="C3" s="66"/>
      <c r="D3" s="70" t="s">
        <v>30</v>
      </c>
      <c r="E3" s="71"/>
      <c r="F3" s="71"/>
      <c r="G3" s="71"/>
      <c r="H3" s="72"/>
      <c r="I3" s="70" t="s">
        <v>31</v>
      </c>
      <c r="J3" s="72"/>
      <c r="K3" s="70" t="s">
        <v>33</v>
      </c>
      <c r="L3" s="72"/>
      <c r="M3" s="36"/>
      <c r="N3" s="37"/>
      <c r="O3" s="73" t="s">
        <v>53</v>
      </c>
      <c r="P3" s="11"/>
      <c r="Q3"/>
    </row>
    <row r="4" spans="1:133" ht="32.25" customHeight="1" thickBot="1">
      <c r="A4" s="67"/>
      <c r="B4" s="68"/>
      <c r="C4" s="69"/>
      <c r="D4" s="34" t="s">
        <v>5</v>
      </c>
      <c r="E4" s="34" t="s">
        <v>49</v>
      </c>
      <c r="F4" s="34" t="s">
        <v>50</v>
      </c>
      <c r="G4" s="34" t="s">
        <v>51</v>
      </c>
      <c r="H4" s="34" t="s">
        <v>6</v>
      </c>
      <c r="I4" s="34" t="s">
        <v>7</v>
      </c>
      <c r="J4" s="35" t="s">
        <v>52</v>
      </c>
      <c r="K4" s="35" t="s">
        <v>8</v>
      </c>
      <c r="L4" s="35" t="s">
        <v>9</v>
      </c>
      <c r="M4" s="35" t="s">
        <v>10</v>
      </c>
      <c r="N4" s="35" t="s">
        <v>32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SUM(D6:D11)</f>
        <v>878131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36" si="1">SUM(D5:M5)</f>
        <v>878131</v>
      </c>
      <c r="O5" s="33">
        <f t="shared" ref="O5:O36" si="2">(N5/O$38)</f>
        <v>311.72559460418887</v>
      </c>
      <c r="P5" s="6"/>
    </row>
    <row r="6" spans="1:133">
      <c r="A6" s="12"/>
      <c r="B6" s="25">
        <v>311</v>
      </c>
      <c r="C6" s="20" t="s">
        <v>3</v>
      </c>
      <c r="D6" s="46">
        <v>374427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374427</v>
      </c>
      <c r="O6" s="47">
        <f t="shared" si="2"/>
        <v>132.91693290734824</v>
      </c>
      <c r="P6" s="9"/>
    </row>
    <row r="7" spans="1:133">
      <c r="A7" s="12"/>
      <c r="B7" s="25">
        <v>312.41000000000003</v>
      </c>
      <c r="C7" s="20" t="s">
        <v>61</v>
      </c>
      <c r="D7" s="46">
        <v>104927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104927</v>
      </c>
      <c r="O7" s="47">
        <f t="shared" si="2"/>
        <v>37.247781327653534</v>
      </c>
      <c r="P7" s="9"/>
    </row>
    <row r="8" spans="1:133">
      <c r="A8" s="12"/>
      <c r="B8" s="25">
        <v>314.10000000000002</v>
      </c>
      <c r="C8" s="20" t="s">
        <v>12</v>
      </c>
      <c r="D8" s="46">
        <v>275356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275356</v>
      </c>
      <c r="O8" s="47">
        <f t="shared" si="2"/>
        <v>97.747958821441244</v>
      </c>
      <c r="P8" s="9"/>
    </row>
    <row r="9" spans="1:133">
      <c r="A9" s="12"/>
      <c r="B9" s="25">
        <v>314.39999999999998</v>
      </c>
      <c r="C9" s="20" t="s">
        <v>57</v>
      </c>
      <c r="D9" s="46">
        <v>8445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8445</v>
      </c>
      <c r="O9" s="47">
        <f t="shared" si="2"/>
        <v>2.9978700745473907</v>
      </c>
      <c r="P9" s="9"/>
    </row>
    <row r="10" spans="1:133">
      <c r="A10" s="12"/>
      <c r="B10" s="25">
        <v>315</v>
      </c>
      <c r="C10" s="20" t="s">
        <v>78</v>
      </c>
      <c r="D10" s="46">
        <v>93913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93913</v>
      </c>
      <c r="O10" s="47">
        <f t="shared" si="2"/>
        <v>33.337948171813984</v>
      </c>
      <c r="P10" s="9"/>
    </row>
    <row r="11" spans="1:133">
      <c r="A11" s="12"/>
      <c r="B11" s="25">
        <v>316</v>
      </c>
      <c r="C11" s="20" t="s">
        <v>79</v>
      </c>
      <c r="D11" s="46">
        <v>21063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21063</v>
      </c>
      <c r="O11" s="47">
        <f t="shared" si="2"/>
        <v>7.4771033013844512</v>
      </c>
      <c r="P11" s="9"/>
    </row>
    <row r="12" spans="1:133" ht="15.75">
      <c r="A12" s="29" t="s">
        <v>16</v>
      </c>
      <c r="B12" s="30"/>
      <c r="C12" s="31"/>
      <c r="D12" s="32">
        <f t="shared" ref="D12:M12" si="3">SUM(D13:D18)</f>
        <v>385376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385376</v>
      </c>
      <c r="O12" s="45">
        <f t="shared" si="2"/>
        <v>136.80369187078452</v>
      </c>
      <c r="P12" s="10"/>
    </row>
    <row r="13" spans="1:133">
      <c r="A13" s="12"/>
      <c r="B13" s="25">
        <v>322</v>
      </c>
      <c r="C13" s="20" t="s">
        <v>0</v>
      </c>
      <c r="D13" s="46">
        <v>77227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77227</v>
      </c>
      <c r="O13" s="47">
        <f t="shared" si="2"/>
        <v>27.414625488107916</v>
      </c>
      <c r="P13" s="9"/>
    </row>
    <row r="14" spans="1:133">
      <c r="A14" s="12"/>
      <c r="B14" s="25">
        <v>323.10000000000002</v>
      </c>
      <c r="C14" s="20" t="s">
        <v>17</v>
      </c>
      <c r="D14" s="46">
        <v>199960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199960</v>
      </c>
      <c r="O14" s="47">
        <f t="shared" si="2"/>
        <v>70.983315583954564</v>
      </c>
      <c r="P14" s="9"/>
    </row>
    <row r="15" spans="1:133">
      <c r="A15" s="12"/>
      <c r="B15" s="25">
        <v>323.3</v>
      </c>
      <c r="C15" s="20" t="s">
        <v>95</v>
      </c>
      <c r="D15" s="46">
        <v>4992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4992</v>
      </c>
      <c r="O15" s="47">
        <f t="shared" si="2"/>
        <v>1.77209797657082</v>
      </c>
      <c r="P15" s="9"/>
    </row>
    <row r="16" spans="1:133">
      <c r="A16" s="12"/>
      <c r="B16" s="25">
        <v>323.7</v>
      </c>
      <c r="C16" s="20" t="s">
        <v>18</v>
      </c>
      <c r="D16" s="46">
        <v>33491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33491</v>
      </c>
      <c r="O16" s="47">
        <f t="shared" si="2"/>
        <v>11.888888888888889</v>
      </c>
      <c r="P16" s="9"/>
    </row>
    <row r="17" spans="1:16">
      <c r="A17" s="12"/>
      <c r="B17" s="25">
        <v>325.10000000000002</v>
      </c>
      <c r="C17" s="20" t="s">
        <v>96</v>
      </c>
      <c r="D17" s="46">
        <v>67501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67501</v>
      </c>
      <c r="O17" s="47">
        <f t="shared" si="2"/>
        <v>23.962016329428469</v>
      </c>
      <c r="P17" s="9"/>
    </row>
    <row r="18" spans="1:16">
      <c r="A18" s="12"/>
      <c r="B18" s="25">
        <v>329</v>
      </c>
      <c r="C18" s="20" t="s">
        <v>21</v>
      </c>
      <c r="D18" s="46">
        <v>2205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2205</v>
      </c>
      <c r="O18" s="47">
        <f t="shared" si="2"/>
        <v>0.78274760383386577</v>
      </c>
      <c r="P18" s="9"/>
    </row>
    <row r="19" spans="1:16" ht="15.75">
      <c r="A19" s="29" t="s">
        <v>23</v>
      </c>
      <c r="B19" s="30"/>
      <c r="C19" s="31"/>
      <c r="D19" s="32">
        <f t="shared" ref="D19:M19" si="4">SUM(D20:D26)</f>
        <v>261557</v>
      </c>
      <c r="E19" s="32">
        <f t="shared" si="4"/>
        <v>0</v>
      </c>
      <c r="F19" s="32">
        <f t="shared" si="4"/>
        <v>0</v>
      </c>
      <c r="G19" s="32">
        <f t="shared" si="4"/>
        <v>0</v>
      </c>
      <c r="H19" s="32">
        <f t="shared" si="4"/>
        <v>0</v>
      </c>
      <c r="I19" s="32">
        <f t="shared" si="4"/>
        <v>0</v>
      </c>
      <c r="J19" s="32">
        <f t="shared" si="4"/>
        <v>0</v>
      </c>
      <c r="K19" s="32">
        <f t="shared" si="4"/>
        <v>0</v>
      </c>
      <c r="L19" s="32">
        <f t="shared" si="4"/>
        <v>0</v>
      </c>
      <c r="M19" s="32">
        <f t="shared" si="4"/>
        <v>0</v>
      </c>
      <c r="N19" s="44">
        <f t="shared" si="1"/>
        <v>261557</v>
      </c>
      <c r="O19" s="45">
        <f t="shared" si="2"/>
        <v>92.849485268015613</v>
      </c>
      <c r="P19" s="10"/>
    </row>
    <row r="20" spans="1:16">
      <c r="A20" s="12"/>
      <c r="B20" s="25">
        <v>334.2</v>
      </c>
      <c r="C20" s="20" t="s">
        <v>24</v>
      </c>
      <c r="D20" s="46">
        <v>25547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25547</v>
      </c>
      <c r="O20" s="47">
        <f t="shared" si="2"/>
        <v>9.0688675896343636</v>
      </c>
      <c r="P20" s="9"/>
    </row>
    <row r="21" spans="1:16">
      <c r="A21" s="12"/>
      <c r="B21" s="25">
        <v>335.12</v>
      </c>
      <c r="C21" s="20" t="s">
        <v>81</v>
      </c>
      <c r="D21" s="46">
        <v>71532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71532</v>
      </c>
      <c r="O21" s="47">
        <f t="shared" si="2"/>
        <v>25.39297124600639</v>
      </c>
      <c r="P21" s="9"/>
    </row>
    <row r="22" spans="1:16">
      <c r="A22" s="12"/>
      <c r="B22" s="25">
        <v>335.14</v>
      </c>
      <c r="C22" s="20" t="s">
        <v>82</v>
      </c>
      <c r="D22" s="46">
        <v>1946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1946</v>
      </c>
      <c r="O22" s="47">
        <f t="shared" si="2"/>
        <v>0.69080582179623717</v>
      </c>
      <c r="P22" s="9"/>
    </row>
    <row r="23" spans="1:16">
      <c r="A23" s="12"/>
      <c r="B23" s="25">
        <v>335.15</v>
      </c>
      <c r="C23" s="20" t="s">
        <v>83</v>
      </c>
      <c r="D23" s="46">
        <v>1608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1608</v>
      </c>
      <c r="O23" s="47">
        <f t="shared" si="2"/>
        <v>0.57082002129925458</v>
      </c>
      <c r="P23" s="9"/>
    </row>
    <row r="24" spans="1:16">
      <c r="A24" s="12"/>
      <c r="B24" s="25">
        <v>335.18</v>
      </c>
      <c r="C24" s="20" t="s">
        <v>84</v>
      </c>
      <c r="D24" s="46">
        <v>153104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153104</v>
      </c>
      <c r="O24" s="47">
        <f t="shared" si="2"/>
        <v>54.350017749378772</v>
      </c>
      <c r="P24" s="9"/>
    </row>
    <row r="25" spans="1:16">
      <c r="A25" s="12"/>
      <c r="B25" s="25">
        <v>335.49</v>
      </c>
      <c r="C25" s="20" t="s">
        <v>63</v>
      </c>
      <c r="D25" s="46">
        <v>6688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6688</v>
      </c>
      <c r="O25" s="47">
        <f t="shared" si="2"/>
        <v>2.3741569045083422</v>
      </c>
      <c r="P25" s="9"/>
    </row>
    <row r="26" spans="1:16">
      <c r="A26" s="12"/>
      <c r="B26" s="25">
        <v>338</v>
      </c>
      <c r="C26" s="20" t="s">
        <v>29</v>
      </c>
      <c r="D26" s="46">
        <v>1132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1132</v>
      </c>
      <c r="O26" s="47">
        <f t="shared" si="2"/>
        <v>0.40184593539226127</v>
      </c>
      <c r="P26" s="9"/>
    </row>
    <row r="27" spans="1:16" ht="15.75">
      <c r="A27" s="29" t="s">
        <v>34</v>
      </c>
      <c r="B27" s="30"/>
      <c r="C27" s="31"/>
      <c r="D27" s="32">
        <f t="shared" ref="D27:M27" si="5">SUM(D28:D28)</f>
        <v>31256</v>
      </c>
      <c r="E27" s="32">
        <f t="shared" si="5"/>
        <v>0</v>
      </c>
      <c r="F27" s="32">
        <f t="shared" si="5"/>
        <v>0</v>
      </c>
      <c r="G27" s="32">
        <f t="shared" si="5"/>
        <v>0</v>
      </c>
      <c r="H27" s="32">
        <f t="shared" si="5"/>
        <v>0</v>
      </c>
      <c r="I27" s="32">
        <f t="shared" si="5"/>
        <v>0</v>
      </c>
      <c r="J27" s="32">
        <f t="shared" si="5"/>
        <v>0</v>
      </c>
      <c r="K27" s="32">
        <f t="shared" si="5"/>
        <v>0</v>
      </c>
      <c r="L27" s="32">
        <f t="shared" si="5"/>
        <v>0</v>
      </c>
      <c r="M27" s="32">
        <f t="shared" si="5"/>
        <v>0</v>
      </c>
      <c r="N27" s="32">
        <f t="shared" si="1"/>
        <v>31256</v>
      </c>
      <c r="O27" s="45">
        <f t="shared" si="2"/>
        <v>11.095491657791976</v>
      </c>
      <c r="P27" s="10"/>
    </row>
    <row r="28" spans="1:16">
      <c r="A28" s="12"/>
      <c r="B28" s="25">
        <v>349</v>
      </c>
      <c r="C28" s="20" t="s">
        <v>1</v>
      </c>
      <c r="D28" s="46">
        <v>31256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31256</v>
      </c>
      <c r="O28" s="47">
        <f t="shared" si="2"/>
        <v>11.095491657791976</v>
      </c>
      <c r="P28" s="9"/>
    </row>
    <row r="29" spans="1:16" ht="15.75">
      <c r="A29" s="29" t="s">
        <v>35</v>
      </c>
      <c r="B29" s="30"/>
      <c r="C29" s="31"/>
      <c r="D29" s="32">
        <f t="shared" ref="D29:M29" si="6">SUM(D30:D30)</f>
        <v>179</v>
      </c>
      <c r="E29" s="32">
        <f t="shared" si="6"/>
        <v>0</v>
      </c>
      <c r="F29" s="32">
        <f t="shared" si="6"/>
        <v>0</v>
      </c>
      <c r="G29" s="32">
        <f t="shared" si="6"/>
        <v>0</v>
      </c>
      <c r="H29" s="32">
        <f t="shared" si="6"/>
        <v>0</v>
      </c>
      <c r="I29" s="32">
        <f t="shared" si="6"/>
        <v>0</v>
      </c>
      <c r="J29" s="32">
        <f t="shared" si="6"/>
        <v>0</v>
      </c>
      <c r="K29" s="32">
        <f t="shared" si="6"/>
        <v>0</v>
      </c>
      <c r="L29" s="32">
        <f t="shared" si="6"/>
        <v>0</v>
      </c>
      <c r="M29" s="32">
        <f t="shared" si="6"/>
        <v>0</v>
      </c>
      <c r="N29" s="32">
        <f t="shared" si="1"/>
        <v>179</v>
      </c>
      <c r="O29" s="45">
        <f t="shared" si="2"/>
        <v>6.3542776002839904E-2</v>
      </c>
      <c r="P29" s="10"/>
    </row>
    <row r="30" spans="1:16">
      <c r="A30" s="13"/>
      <c r="B30" s="39">
        <v>351.5</v>
      </c>
      <c r="C30" s="21" t="s">
        <v>42</v>
      </c>
      <c r="D30" s="46">
        <v>179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179</v>
      </c>
      <c r="O30" s="47">
        <f t="shared" si="2"/>
        <v>6.3542776002839904E-2</v>
      </c>
      <c r="P30" s="9"/>
    </row>
    <row r="31" spans="1:16" ht="15.75">
      <c r="A31" s="29" t="s">
        <v>4</v>
      </c>
      <c r="B31" s="30"/>
      <c r="C31" s="31"/>
      <c r="D31" s="32">
        <f t="shared" ref="D31:M31" si="7">SUM(D32:D35)</f>
        <v>15139</v>
      </c>
      <c r="E31" s="32">
        <f t="shared" si="7"/>
        <v>0</v>
      </c>
      <c r="F31" s="32">
        <f t="shared" si="7"/>
        <v>0</v>
      </c>
      <c r="G31" s="32">
        <f t="shared" si="7"/>
        <v>0</v>
      </c>
      <c r="H31" s="32">
        <f t="shared" si="7"/>
        <v>0</v>
      </c>
      <c r="I31" s="32">
        <f t="shared" si="7"/>
        <v>0</v>
      </c>
      <c r="J31" s="32">
        <f t="shared" si="7"/>
        <v>0</v>
      </c>
      <c r="K31" s="32">
        <f t="shared" si="7"/>
        <v>0</v>
      </c>
      <c r="L31" s="32">
        <f t="shared" si="7"/>
        <v>0</v>
      </c>
      <c r="M31" s="32">
        <f t="shared" si="7"/>
        <v>0</v>
      </c>
      <c r="N31" s="32">
        <f t="shared" si="1"/>
        <v>15139</v>
      </c>
      <c r="O31" s="45">
        <f t="shared" si="2"/>
        <v>5.3741569045083422</v>
      </c>
      <c r="P31" s="10"/>
    </row>
    <row r="32" spans="1:16">
      <c r="A32" s="12"/>
      <c r="B32" s="25">
        <v>361.1</v>
      </c>
      <c r="C32" s="20" t="s">
        <v>43</v>
      </c>
      <c r="D32" s="46">
        <v>2642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"/>
        <v>2642</v>
      </c>
      <c r="O32" s="47">
        <f t="shared" si="2"/>
        <v>0.9378771742988995</v>
      </c>
      <c r="P32" s="9"/>
    </row>
    <row r="33" spans="1:119">
      <c r="A33" s="12"/>
      <c r="B33" s="25">
        <v>366</v>
      </c>
      <c r="C33" s="20" t="s">
        <v>45</v>
      </c>
      <c r="D33" s="46">
        <v>9822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"/>
        <v>9822</v>
      </c>
      <c r="O33" s="47">
        <f t="shared" si="2"/>
        <v>3.4866879659211927</v>
      </c>
      <c r="P33" s="9"/>
    </row>
    <row r="34" spans="1:119">
      <c r="A34" s="12"/>
      <c r="B34" s="25">
        <v>369.3</v>
      </c>
      <c r="C34" s="20" t="s">
        <v>68</v>
      </c>
      <c r="D34" s="46">
        <v>2429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"/>
        <v>2429</v>
      </c>
      <c r="O34" s="47">
        <f t="shared" si="2"/>
        <v>0.86226482073127442</v>
      </c>
      <c r="P34" s="9"/>
    </row>
    <row r="35" spans="1:119" ht="15.75" thickBot="1">
      <c r="A35" s="12"/>
      <c r="B35" s="25">
        <v>369.9</v>
      </c>
      <c r="C35" s="20" t="s">
        <v>46</v>
      </c>
      <c r="D35" s="46">
        <v>246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"/>
        <v>246</v>
      </c>
      <c r="O35" s="47">
        <f t="shared" si="2"/>
        <v>8.7326943556975511E-2</v>
      </c>
      <c r="P35" s="9"/>
    </row>
    <row r="36" spans="1:119" ht="16.5" thickBot="1">
      <c r="A36" s="14" t="s">
        <v>40</v>
      </c>
      <c r="B36" s="23"/>
      <c r="C36" s="22"/>
      <c r="D36" s="15">
        <f>SUM(D5,D12,D19,D27,D29,D31)</f>
        <v>1571638</v>
      </c>
      <c r="E36" s="15">
        <f t="shared" ref="E36:M36" si="8">SUM(E5,E12,E19,E27,E29,E31)</f>
        <v>0</v>
      </c>
      <c r="F36" s="15">
        <f t="shared" si="8"/>
        <v>0</v>
      </c>
      <c r="G36" s="15">
        <f t="shared" si="8"/>
        <v>0</v>
      </c>
      <c r="H36" s="15">
        <f t="shared" si="8"/>
        <v>0</v>
      </c>
      <c r="I36" s="15">
        <f t="shared" si="8"/>
        <v>0</v>
      </c>
      <c r="J36" s="15">
        <f t="shared" si="8"/>
        <v>0</v>
      </c>
      <c r="K36" s="15">
        <f t="shared" si="8"/>
        <v>0</v>
      </c>
      <c r="L36" s="15">
        <f t="shared" si="8"/>
        <v>0</v>
      </c>
      <c r="M36" s="15">
        <f t="shared" si="8"/>
        <v>0</v>
      </c>
      <c r="N36" s="15">
        <f t="shared" si="1"/>
        <v>1571638</v>
      </c>
      <c r="O36" s="38">
        <f t="shared" si="2"/>
        <v>557.91196308129213</v>
      </c>
      <c r="P36" s="6"/>
      <c r="Q36" s="2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</row>
    <row r="37" spans="1:119">
      <c r="A37" s="16"/>
      <c r="B37" s="18"/>
      <c r="C37" s="18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9"/>
    </row>
    <row r="38" spans="1:119">
      <c r="A38" s="40"/>
      <c r="B38" s="41"/>
      <c r="C38" s="41"/>
      <c r="D38" s="42"/>
      <c r="E38" s="42"/>
      <c r="F38" s="42"/>
      <c r="G38" s="42"/>
      <c r="H38" s="42"/>
      <c r="I38" s="42"/>
      <c r="J38" s="42"/>
      <c r="K38" s="42"/>
      <c r="L38" s="51" t="s">
        <v>102</v>
      </c>
      <c r="M38" s="51"/>
      <c r="N38" s="51"/>
      <c r="O38" s="43">
        <v>2817</v>
      </c>
    </row>
    <row r="39" spans="1:119">
      <c r="A39" s="52"/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4"/>
    </row>
    <row r="40" spans="1:119" ht="15.75" customHeight="1" thickBot="1">
      <c r="A40" s="55" t="s">
        <v>59</v>
      </c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7"/>
    </row>
  </sheetData>
  <mergeCells count="10">
    <mergeCell ref="L38:N38"/>
    <mergeCell ref="A39:O39"/>
    <mergeCell ref="A40:O4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55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99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48</v>
      </c>
      <c r="B3" s="65"/>
      <c r="C3" s="66"/>
      <c r="D3" s="70" t="s">
        <v>30</v>
      </c>
      <c r="E3" s="71"/>
      <c r="F3" s="71"/>
      <c r="G3" s="71"/>
      <c r="H3" s="72"/>
      <c r="I3" s="70" t="s">
        <v>31</v>
      </c>
      <c r="J3" s="72"/>
      <c r="K3" s="70" t="s">
        <v>33</v>
      </c>
      <c r="L3" s="72"/>
      <c r="M3" s="36"/>
      <c r="N3" s="37"/>
      <c r="O3" s="73" t="s">
        <v>53</v>
      </c>
      <c r="P3" s="11"/>
      <c r="Q3"/>
    </row>
    <row r="4" spans="1:133" ht="32.25" customHeight="1" thickBot="1">
      <c r="A4" s="67"/>
      <c r="B4" s="68"/>
      <c r="C4" s="69"/>
      <c r="D4" s="34" t="s">
        <v>5</v>
      </c>
      <c r="E4" s="34" t="s">
        <v>49</v>
      </c>
      <c r="F4" s="34" t="s">
        <v>50</v>
      </c>
      <c r="G4" s="34" t="s">
        <v>51</v>
      </c>
      <c r="H4" s="34" t="s">
        <v>6</v>
      </c>
      <c r="I4" s="34" t="s">
        <v>7</v>
      </c>
      <c r="J4" s="35" t="s">
        <v>52</v>
      </c>
      <c r="K4" s="35" t="s">
        <v>8</v>
      </c>
      <c r="L4" s="35" t="s">
        <v>9</v>
      </c>
      <c r="M4" s="35" t="s">
        <v>10</v>
      </c>
      <c r="N4" s="35" t="s">
        <v>32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SUM(D6:D11)</f>
        <v>822793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37" si="1">SUM(D5:M5)</f>
        <v>822793</v>
      </c>
      <c r="O5" s="33">
        <f t="shared" ref="O5:O37" si="2">(N5/O$39)</f>
        <v>294.27503576537913</v>
      </c>
      <c r="P5" s="6"/>
    </row>
    <row r="6" spans="1:133">
      <c r="A6" s="12"/>
      <c r="B6" s="25">
        <v>311</v>
      </c>
      <c r="C6" s="20" t="s">
        <v>3</v>
      </c>
      <c r="D6" s="46">
        <v>332112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332112</v>
      </c>
      <c r="O6" s="47">
        <f t="shared" si="2"/>
        <v>118.78111587982832</v>
      </c>
      <c r="P6" s="9"/>
    </row>
    <row r="7" spans="1:133">
      <c r="A7" s="12"/>
      <c r="B7" s="25">
        <v>312.41000000000003</v>
      </c>
      <c r="C7" s="20" t="s">
        <v>61</v>
      </c>
      <c r="D7" s="46">
        <v>95001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95001</v>
      </c>
      <c r="O7" s="47">
        <f t="shared" si="2"/>
        <v>33.977467811158796</v>
      </c>
      <c r="P7" s="9"/>
    </row>
    <row r="8" spans="1:133">
      <c r="A8" s="12"/>
      <c r="B8" s="25">
        <v>314.10000000000002</v>
      </c>
      <c r="C8" s="20" t="s">
        <v>12</v>
      </c>
      <c r="D8" s="46">
        <v>266984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266984</v>
      </c>
      <c r="O8" s="47">
        <f t="shared" si="2"/>
        <v>95.487839771101577</v>
      </c>
      <c r="P8" s="9"/>
    </row>
    <row r="9" spans="1:133">
      <c r="A9" s="12"/>
      <c r="B9" s="25">
        <v>314.39999999999998</v>
      </c>
      <c r="C9" s="20" t="s">
        <v>57</v>
      </c>
      <c r="D9" s="46">
        <v>10348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10348</v>
      </c>
      <c r="O9" s="47">
        <f t="shared" si="2"/>
        <v>3.7010014306151646</v>
      </c>
      <c r="P9" s="9"/>
    </row>
    <row r="10" spans="1:133">
      <c r="A10" s="12"/>
      <c r="B10" s="25">
        <v>315</v>
      </c>
      <c r="C10" s="20" t="s">
        <v>78</v>
      </c>
      <c r="D10" s="46">
        <v>98882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98882</v>
      </c>
      <c r="O10" s="47">
        <f t="shared" si="2"/>
        <v>35.365522174535052</v>
      </c>
      <c r="P10" s="9"/>
    </row>
    <row r="11" spans="1:133">
      <c r="A11" s="12"/>
      <c r="B11" s="25">
        <v>316</v>
      </c>
      <c r="C11" s="20" t="s">
        <v>79</v>
      </c>
      <c r="D11" s="46">
        <v>19466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19466</v>
      </c>
      <c r="O11" s="47">
        <f t="shared" si="2"/>
        <v>6.9620886981402004</v>
      </c>
      <c r="P11" s="9"/>
    </row>
    <row r="12" spans="1:133" ht="15.75">
      <c r="A12" s="29" t="s">
        <v>16</v>
      </c>
      <c r="B12" s="30"/>
      <c r="C12" s="31"/>
      <c r="D12" s="32">
        <f t="shared" ref="D12:M12" si="3">SUM(D13:D18)</f>
        <v>395361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395361</v>
      </c>
      <c r="O12" s="45">
        <f t="shared" si="2"/>
        <v>141.40236051502146</v>
      </c>
      <c r="P12" s="10"/>
    </row>
    <row r="13" spans="1:133">
      <c r="A13" s="12"/>
      <c r="B13" s="25">
        <v>322</v>
      </c>
      <c r="C13" s="20" t="s">
        <v>0</v>
      </c>
      <c r="D13" s="46">
        <v>79430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79430</v>
      </c>
      <c r="O13" s="47">
        <f t="shared" si="2"/>
        <v>28.408440629470672</v>
      </c>
      <c r="P13" s="9"/>
    </row>
    <row r="14" spans="1:133">
      <c r="A14" s="12"/>
      <c r="B14" s="25">
        <v>323.10000000000002</v>
      </c>
      <c r="C14" s="20" t="s">
        <v>17</v>
      </c>
      <c r="D14" s="46">
        <v>202770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202770</v>
      </c>
      <c r="O14" s="47">
        <f t="shared" si="2"/>
        <v>72.521459227467815</v>
      </c>
      <c r="P14" s="9"/>
    </row>
    <row r="15" spans="1:133">
      <c r="A15" s="12"/>
      <c r="B15" s="25">
        <v>323.3</v>
      </c>
      <c r="C15" s="20" t="s">
        <v>95</v>
      </c>
      <c r="D15" s="46">
        <v>5582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5582</v>
      </c>
      <c r="O15" s="47">
        <f t="shared" si="2"/>
        <v>1.996423462088698</v>
      </c>
      <c r="P15" s="9"/>
    </row>
    <row r="16" spans="1:133">
      <c r="A16" s="12"/>
      <c r="B16" s="25">
        <v>323.7</v>
      </c>
      <c r="C16" s="20" t="s">
        <v>18</v>
      </c>
      <c r="D16" s="46">
        <v>34217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34217</v>
      </c>
      <c r="O16" s="47">
        <f t="shared" si="2"/>
        <v>12.237839771101573</v>
      </c>
      <c r="P16" s="9"/>
    </row>
    <row r="17" spans="1:16">
      <c r="A17" s="12"/>
      <c r="B17" s="25">
        <v>325.10000000000002</v>
      </c>
      <c r="C17" s="20" t="s">
        <v>96</v>
      </c>
      <c r="D17" s="46">
        <v>65487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65487</v>
      </c>
      <c r="O17" s="47">
        <f t="shared" si="2"/>
        <v>23.421673819742491</v>
      </c>
      <c r="P17" s="9"/>
    </row>
    <row r="18" spans="1:16">
      <c r="A18" s="12"/>
      <c r="B18" s="25">
        <v>329</v>
      </c>
      <c r="C18" s="20" t="s">
        <v>21</v>
      </c>
      <c r="D18" s="46">
        <v>7875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7875</v>
      </c>
      <c r="O18" s="47">
        <f t="shared" si="2"/>
        <v>2.8165236051502145</v>
      </c>
      <c r="P18" s="9"/>
    </row>
    <row r="19" spans="1:16" ht="15.75">
      <c r="A19" s="29" t="s">
        <v>23</v>
      </c>
      <c r="B19" s="30"/>
      <c r="C19" s="31"/>
      <c r="D19" s="32">
        <f t="shared" ref="D19:M19" si="4">SUM(D20:D26)</f>
        <v>245506</v>
      </c>
      <c r="E19" s="32">
        <f t="shared" si="4"/>
        <v>0</v>
      </c>
      <c r="F19" s="32">
        <f t="shared" si="4"/>
        <v>0</v>
      </c>
      <c r="G19" s="32">
        <f t="shared" si="4"/>
        <v>0</v>
      </c>
      <c r="H19" s="32">
        <f t="shared" si="4"/>
        <v>0</v>
      </c>
      <c r="I19" s="32">
        <f t="shared" si="4"/>
        <v>0</v>
      </c>
      <c r="J19" s="32">
        <f t="shared" si="4"/>
        <v>0</v>
      </c>
      <c r="K19" s="32">
        <f t="shared" si="4"/>
        <v>0</v>
      </c>
      <c r="L19" s="32">
        <f t="shared" si="4"/>
        <v>0</v>
      </c>
      <c r="M19" s="32">
        <f t="shared" si="4"/>
        <v>0</v>
      </c>
      <c r="N19" s="44">
        <f t="shared" si="1"/>
        <v>245506</v>
      </c>
      <c r="O19" s="45">
        <f t="shared" si="2"/>
        <v>87.806151645207436</v>
      </c>
      <c r="P19" s="10"/>
    </row>
    <row r="20" spans="1:16">
      <c r="A20" s="12"/>
      <c r="B20" s="25">
        <v>334.2</v>
      </c>
      <c r="C20" s="20" t="s">
        <v>24</v>
      </c>
      <c r="D20" s="46">
        <v>18568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18568</v>
      </c>
      <c r="O20" s="47">
        <f t="shared" si="2"/>
        <v>6.6409155937052935</v>
      </c>
      <c r="P20" s="9"/>
    </row>
    <row r="21" spans="1:16">
      <c r="A21" s="12"/>
      <c r="B21" s="25">
        <v>335.12</v>
      </c>
      <c r="C21" s="20" t="s">
        <v>81</v>
      </c>
      <c r="D21" s="46">
        <v>69845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69845</v>
      </c>
      <c r="O21" s="47">
        <f t="shared" si="2"/>
        <v>24.980329041487838</v>
      </c>
      <c r="P21" s="9"/>
    </row>
    <row r="22" spans="1:16">
      <c r="A22" s="12"/>
      <c r="B22" s="25">
        <v>335.14</v>
      </c>
      <c r="C22" s="20" t="s">
        <v>82</v>
      </c>
      <c r="D22" s="46">
        <v>1867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1867</v>
      </c>
      <c r="O22" s="47">
        <f t="shared" si="2"/>
        <v>0.66773962804005726</v>
      </c>
      <c r="P22" s="9"/>
    </row>
    <row r="23" spans="1:16">
      <c r="A23" s="12"/>
      <c r="B23" s="25">
        <v>335.15</v>
      </c>
      <c r="C23" s="20" t="s">
        <v>83</v>
      </c>
      <c r="D23" s="46">
        <v>1468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1468</v>
      </c>
      <c r="O23" s="47">
        <f t="shared" si="2"/>
        <v>0.52503576537911301</v>
      </c>
      <c r="P23" s="9"/>
    </row>
    <row r="24" spans="1:16">
      <c r="A24" s="12"/>
      <c r="B24" s="25">
        <v>335.18</v>
      </c>
      <c r="C24" s="20" t="s">
        <v>84</v>
      </c>
      <c r="D24" s="46">
        <v>147775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147775</v>
      </c>
      <c r="O24" s="47">
        <f t="shared" si="2"/>
        <v>52.852288984263232</v>
      </c>
      <c r="P24" s="9"/>
    </row>
    <row r="25" spans="1:16">
      <c r="A25" s="12"/>
      <c r="B25" s="25">
        <v>335.49</v>
      </c>
      <c r="C25" s="20" t="s">
        <v>63</v>
      </c>
      <c r="D25" s="46">
        <v>4928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4928</v>
      </c>
      <c r="O25" s="47">
        <f t="shared" si="2"/>
        <v>1.7625178826895564</v>
      </c>
      <c r="P25" s="9"/>
    </row>
    <row r="26" spans="1:16">
      <c r="A26" s="12"/>
      <c r="B26" s="25">
        <v>338</v>
      </c>
      <c r="C26" s="20" t="s">
        <v>29</v>
      </c>
      <c r="D26" s="46">
        <v>1055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1055</v>
      </c>
      <c r="O26" s="47">
        <f t="shared" si="2"/>
        <v>0.37732474964234619</v>
      </c>
      <c r="P26" s="9"/>
    </row>
    <row r="27" spans="1:16" ht="15.75">
      <c r="A27" s="29" t="s">
        <v>34</v>
      </c>
      <c r="B27" s="30"/>
      <c r="C27" s="31"/>
      <c r="D27" s="32">
        <f t="shared" ref="D27:M27" si="5">SUM(D28:D28)</f>
        <v>28296</v>
      </c>
      <c r="E27" s="32">
        <f t="shared" si="5"/>
        <v>0</v>
      </c>
      <c r="F27" s="32">
        <f t="shared" si="5"/>
        <v>0</v>
      </c>
      <c r="G27" s="32">
        <f t="shared" si="5"/>
        <v>0</v>
      </c>
      <c r="H27" s="32">
        <f t="shared" si="5"/>
        <v>0</v>
      </c>
      <c r="I27" s="32">
        <f t="shared" si="5"/>
        <v>0</v>
      </c>
      <c r="J27" s="32">
        <f t="shared" si="5"/>
        <v>0</v>
      </c>
      <c r="K27" s="32">
        <f t="shared" si="5"/>
        <v>0</v>
      </c>
      <c r="L27" s="32">
        <f t="shared" si="5"/>
        <v>0</v>
      </c>
      <c r="M27" s="32">
        <f t="shared" si="5"/>
        <v>0</v>
      </c>
      <c r="N27" s="32">
        <f t="shared" si="1"/>
        <v>28296</v>
      </c>
      <c r="O27" s="45">
        <f t="shared" si="2"/>
        <v>10.120171673819742</v>
      </c>
      <c r="P27" s="10"/>
    </row>
    <row r="28" spans="1:16">
      <c r="A28" s="12"/>
      <c r="B28" s="25">
        <v>349</v>
      </c>
      <c r="C28" s="20" t="s">
        <v>1</v>
      </c>
      <c r="D28" s="46">
        <v>28296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28296</v>
      </c>
      <c r="O28" s="47">
        <f t="shared" si="2"/>
        <v>10.120171673819742</v>
      </c>
      <c r="P28" s="9"/>
    </row>
    <row r="29" spans="1:16" ht="15.75">
      <c r="A29" s="29" t="s">
        <v>35</v>
      </c>
      <c r="B29" s="30"/>
      <c r="C29" s="31"/>
      <c r="D29" s="32">
        <f t="shared" ref="D29:M29" si="6">SUM(D30:D30)</f>
        <v>69</v>
      </c>
      <c r="E29" s="32">
        <f t="shared" si="6"/>
        <v>0</v>
      </c>
      <c r="F29" s="32">
        <f t="shared" si="6"/>
        <v>0</v>
      </c>
      <c r="G29" s="32">
        <f t="shared" si="6"/>
        <v>0</v>
      </c>
      <c r="H29" s="32">
        <f t="shared" si="6"/>
        <v>0</v>
      </c>
      <c r="I29" s="32">
        <f t="shared" si="6"/>
        <v>0</v>
      </c>
      <c r="J29" s="32">
        <f t="shared" si="6"/>
        <v>0</v>
      </c>
      <c r="K29" s="32">
        <f t="shared" si="6"/>
        <v>0</v>
      </c>
      <c r="L29" s="32">
        <f t="shared" si="6"/>
        <v>0</v>
      </c>
      <c r="M29" s="32">
        <f t="shared" si="6"/>
        <v>0</v>
      </c>
      <c r="N29" s="32">
        <f t="shared" si="1"/>
        <v>69</v>
      </c>
      <c r="O29" s="45">
        <f t="shared" si="2"/>
        <v>2.4678111587982832E-2</v>
      </c>
      <c r="P29" s="10"/>
    </row>
    <row r="30" spans="1:16">
      <c r="A30" s="13"/>
      <c r="B30" s="39">
        <v>351.5</v>
      </c>
      <c r="C30" s="21" t="s">
        <v>42</v>
      </c>
      <c r="D30" s="46">
        <v>69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69</v>
      </c>
      <c r="O30" s="47">
        <f t="shared" si="2"/>
        <v>2.4678111587982832E-2</v>
      </c>
      <c r="P30" s="9"/>
    </row>
    <row r="31" spans="1:16" ht="15.75">
      <c r="A31" s="29" t="s">
        <v>4</v>
      </c>
      <c r="B31" s="30"/>
      <c r="C31" s="31"/>
      <c r="D31" s="32">
        <f t="shared" ref="D31:M31" si="7">SUM(D32:D36)</f>
        <v>7881</v>
      </c>
      <c r="E31" s="32">
        <f t="shared" si="7"/>
        <v>0</v>
      </c>
      <c r="F31" s="32">
        <f t="shared" si="7"/>
        <v>0</v>
      </c>
      <c r="G31" s="32">
        <f t="shared" si="7"/>
        <v>0</v>
      </c>
      <c r="H31" s="32">
        <f t="shared" si="7"/>
        <v>0</v>
      </c>
      <c r="I31" s="32">
        <f t="shared" si="7"/>
        <v>0</v>
      </c>
      <c r="J31" s="32">
        <f t="shared" si="7"/>
        <v>0</v>
      </c>
      <c r="K31" s="32">
        <f t="shared" si="7"/>
        <v>0</v>
      </c>
      <c r="L31" s="32">
        <f t="shared" si="7"/>
        <v>0</v>
      </c>
      <c r="M31" s="32">
        <f t="shared" si="7"/>
        <v>0</v>
      </c>
      <c r="N31" s="32">
        <f t="shared" si="1"/>
        <v>7881</v>
      </c>
      <c r="O31" s="45">
        <f t="shared" si="2"/>
        <v>2.8186695278969958</v>
      </c>
      <c r="P31" s="10"/>
    </row>
    <row r="32" spans="1:16">
      <c r="A32" s="12"/>
      <c r="B32" s="25">
        <v>361.1</v>
      </c>
      <c r="C32" s="20" t="s">
        <v>43</v>
      </c>
      <c r="D32" s="46">
        <v>1867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"/>
        <v>1867</v>
      </c>
      <c r="O32" s="47">
        <f t="shared" si="2"/>
        <v>0.66773962804005726</v>
      </c>
      <c r="P32" s="9"/>
    </row>
    <row r="33" spans="1:119">
      <c r="A33" s="12"/>
      <c r="B33" s="25">
        <v>365</v>
      </c>
      <c r="C33" s="20" t="s">
        <v>85</v>
      </c>
      <c r="D33" s="46">
        <v>272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"/>
        <v>272</v>
      </c>
      <c r="O33" s="47">
        <f t="shared" si="2"/>
        <v>9.7281831187410586E-2</v>
      </c>
      <c r="P33" s="9"/>
    </row>
    <row r="34" spans="1:119">
      <c r="A34" s="12"/>
      <c r="B34" s="25">
        <v>366</v>
      </c>
      <c r="C34" s="20" t="s">
        <v>45</v>
      </c>
      <c r="D34" s="46">
        <v>1760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"/>
        <v>1760</v>
      </c>
      <c r="O34" s="47">
        <f t="shared" si="2"/>
        <v>0.62947067238912735</v>
      </c>
      <c r="P34" s="9"/>
    </row>
    <row r="35" spans="1:119">
      <c r="A35" s="12"/>
      <c r="B35" s="25">
        <v>369.3</v>
      </c>
      <c r="C35" s="20" t="s">
        <v>68</v>
      </c>
      <c r="D35" s="46">
        <v>2476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"/>
        <v>2476</v>
      </c>
      <c r="O35" s="47">
        <f t="shared" si="2"/>
        <v>0.88555078683834043</v>
      </c>
      <c r="P35" s="9"/>
    </row>
    <row r="36" spans="1:119" ht="15.75" thickBot="1">
      <c r="A36" s="12"/>
      <c r="B36" s="25">
        <v>369.9</v>
      </c>
      <c r="C36" s="20" t="s">
        <v>46</v>
      </c>
      <c r="D36" s="46">
        <v>1506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"/>
        <v>1506</v>
      </c>
      <c r="O36" s="47">
        <f t="shared" si="2"/>
        <v>0.53862660944206009</v>
      </c>
      <c r="P36" s="9"/>
    </row>
    <row r="37" spans="1:119" ht="16.5" thickBot="1">
      <c r="A37" s="14" t="s">
        <v>40</v>
      </c>
      <c r="B37" s="23"/>
      <c r="C37" s="22"/>
      <c r="D37" s="15">
        <f>SUM(D5,D12,D19,D27,D29,D31)</f>
        <v>1499906</v>
      </c>
      <c r="E37" s="15">
        <f t="shared" ref="E37:M37" si="8">SUM(E5,E12,E19,E27,E29,E31)</f>
        <v>0</v>
      </c>
      <c r="F37" s="15">
        <f t="shared" si="8"/>
        <v>0</v>
      </c>
      <c r="G37" s="15">
        <f t="shared" si="8"/>
        <v>0</v>
      </c>
      <c r="H37" s="15">
        <f t="shared" si="8"/>
        <v>0</v>
      </c>
      <c r="I37" s="15">
        <f t="shared" si="8"/>
        <v>0</v>
      </c>
      <c r="J37" s="15">
        <f t="shared" si="8"/>
        <v>0</v>
      </c>
      <c r="K37" s="15">
        <f t="shared" si="8"/>
        <v>0</v>
      </c>
      <c r="L37" s="15">
        <f t="shared" si="8"/>
        <v>0</v>
      </c>
      <c r="M37" s="15">
        <f t="shared" si="8"/>
        <v>0</v>
      </c>
      <c r="N37" s="15">
        <f t="shared" si="1"/>
        <v>1499906</v>
      </c>
      <c r="O37" s="38">
        <f t="shared" si="2"/>
        <v>536.44706723891272</v>
      </c>
      <c r="P37" s="6"/>
      <c r="Q37" s="2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</row>
    <row r="38" spans="1:119">
      <c r="A38" s="16"/>
      <c r="B38" s="18"/>
      <c r="C38" s="18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9"/>
    </row>
    <row r="39" spans="1:119">
      <c r="A39" s="40"/>
      <c r="B39" s="41"/>
      <c r="C39" s="41"/>
      <c r="D39" s="42"/>
      <c r="E39" s="42"/>
      <c r="F39" s="42"/>
      <c r="G39" s="42"/>
      <c r="H39" s="42"/>
      <c r="I39" s="42"/>
      <c r="J39" s="42"/>
      <c r="K39" s="42"/>
      <c r="L39" s="51" t="s">
        <v>100</v>
      </c>
      <c r="M39" s="51"/>
      <c r="N39" s="51"/>
      <c r="O39" s="43">
        <v>2796</v>
      </c>
    </row>
    <row r="40" spans="1:119">
      <c r="A40" s="52"/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4"/>
    </row>
    <row r="41" spans="1:119" ht="15.75" customHeight="1" thickBot="1">
      <c r="A41" s="55" t="s">
        <v>59</v>
      </c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7"/>
    </row>
  </sheetData>
  <mergeCells count="10">
    <mergeCell ref="L39:N39"/>
    <mergeCell ref="A40:O40"/>
    <mergeCell ref="A41:O4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55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94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48</v>
      </c>
      <c r="B3" s="65"/>
      <c r="C3" s="66"/>
      <c r="D3" s="70" t="s">
        <v>30</v>
      </c>
      <c r="E3" s="71"/>
      <c r="F3" s="71"/>
      <c r="G3" s="71"/>
      <c r="H3" s="72"/>
      <c r="I3" s="70" t="s">
        <v>31</v>
      </c>
      <c r="J3" s="72"/>
      <c r="K3" s="70" t="s">
        <v>33</v>
      </c>
      <c r="L3" s="72"/>
      <c r="M3" s="36"/>
      <c r="N3" s="37"/>
      <c r="O3" s="73" t="s">
        <v>53</v>
      </c>
      <c r="P3" s="11"/>
      <c r="Q3"/>
    </row>
    <row r="4" spans="1:133" ht="32.25" customHeight="1" thickBot="1">
      <c r="A4" s="67"/>
      <c r="B4" s="68"/>
      <c r="C4" s="69"/>
      <c r="D4" s="34" t="s">
        <v>5</v>
      </c>
      <c r="E4" s="34" t="s">
        <v>49</v>
      </c>
      <c r="F4" s="34" t="s">
        <v>50</v>
      </c>
      <c r="G4" s="34" t="s">
        <v>51</v>
      </c>
      <c r="H4" s="34" t="s">
        <v>6</v>
      </c>
      <c r="I4" s="34" t="s">
        <v>7</v>
      </c>
      <c r="J4" s="35" t="s">
        <v>52</v>
      </c>
      <c r="K4" s="35" t="s">
        <v>8</v>
      </c>
      <c r="L4" s="35" t="s">
        <v>9</v>
      </c>
      <c r="M4" s="35" t="s">
        <v>10</v>
      </c>
      <c r="N4" s="35" t="s">
        <v>32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SUM(D6:D11)</f>
        <v>769081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39" si="1">SUM(D5:M5)</f>
        <v>769081</v>
      </c>
      <c r="O5" s="33">
        <f t="shared" ref="O5:O39" si="2">(N5/O$41)</f>
        <v>278.14864376130197</v>
      </c>
      <c r="P5" s="6"/>
    </row>
    <row r="6" spans="1:133">
      <c r="A6" s="12"/>
      <c r="B6" s="25">
        <v>311</v>
      </c>
      <c r="C6" s="20" t="s">
        <v>3</v>
      </c>
      <c r="D6" s="46">
        <v>295777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295777</v>
      </c>
      <c r="O6" s="47">
        <f t="shared" si="2"/>
        <v>106.97179023508137</v>
      </c>
      <c r="P6" s="9"/>
    </row>
    <row r="7" spans="1:133">
      <c r="A7" s="12"/>
      <c r="B7" s="25">
        <v>312.41000000000003</v>
      </c>
      <c r="C7" s="20" t="s">
        <v>61</v>
      </c>
      <c r="D7" s="46">
        <v>89429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89429</v>
      </c>
      <c r="O7" s="47">
        <f t="shared" si="2"/>
        <v>32.343218806509945</v>
      </c>
      <c r="P7" s="9"/>
    </row>
    <row r="8" spans="1:133">
      <c r="A8" s="12"/>
      <c r="B8" s="25">
        <v>314.10000000000002</v>
      </c>
      <c r="C8" s="20" t="s">
        <v>12</v>
      </c>
      <c r="D8" s="46">
        <v>258466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258466</v>
      </c>
      <c r="O8" s="47">
        <f t="shared" si="2"/>
        <v>93.477757685352628</v>
      </c>
      <c r="P8" s="9"/>
    </row>
    <row r="9" spans="1:133">
      <c r="A9" s="12"/>
      <c r="B9" s="25">
        <v>314.39999999999998</v>
      </c>
      <c r="C9" s="20" t="s">
        <v>57</v>
      </c>
      <c r="D9" s="46">
        <v>11820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11820</v>
      </c>
      <c r="O9" s="47">
        <f t="shared" si="2"/>
        <v>4.274864376130199</v>
      </c>
      <c r="P9" s="9"/>
    </row>
    <row r="10" spans="1:133">
      <c r="A10" s="12"/>
      <c r="B10" s="25">
        <v>315</v>
      </c>
      <c r="C10" s="20" t="s">
        <v>78</v>
      </c>
      <c r="D10" s="46">
        <v>98521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98521</v>
      </c>
      <c r="O10" s="47">
        <f t="shared" si="2"/>
        <v>35.631464737793848</v>
      </c>
      <c r="P10" s="9"/>
    </row>
    <row r="11" spans="1:133">
      <c r="A11" s="12"/>
      <c r="B11" s="25">
        <v>316</v>
      </c>
      <c r="C11" s="20" t="s">
        <v>79</v>
      </c>
      <c r="D11" s="46">
        <v>15068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15068</v>
      </c>
      <c r="O11" s="47">
        <f t="shared" si="2"/>
        <v>5.4495479204339965</v>
      </c>
      <c r="P11" s="9"/>
    </row>
    <row r="12" spans="1:133" ht="15.75">
      <c r="A12" s="29" t="s">
        <v>16</v>
      </c>
      <c r="B12" s="30"/>
      <c r="C12" s="31"/>
      <c r="D12" s="32">
        <f t="shared" ref="D12:M12" si="3">SUM(D13:D18)</f>
        <v>374027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374027</v>
      </c>
      <c r="O12" s="45">
        <f t="shared" si="2"/>
        <v>135.27197106690778</v>
      </c>
      <c r="P12" s="10"/>
    </row>
    <row r="13" spans="1:133">
      <c r="A13" s="12"/>
      <c r="B13" s="25">
        <v>322</v>
      </c>
      <c r="C13" s="20" t="s">
        <v>0</v>
      </c>
      <c r="D13" s="46">
        <v>69225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69225</v>
      </c>
      <c r="O13" s="47">
        <f t="shared" si="2"/>
        <v>25.036166365280291</v>
      </c>
      <c r="P13" s="9"/>
    </row>
    <row r="14" spans="1:133">
      <c r="A14" s="12"/>
      <c r="B14" s="25">
        <v>323.10000000000002</v>
      </c>
      <c r="C14" s="20" t="s">
        <v>17</v>
      </c>
      <c r="D14" s="46">
        <v>196829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196829</v>
      </c>
      <c r="O14" s="47">
        <f t="shared" si="2"/>
        <v>71.185895117540682</v>
      </c>
      <c r="P14" s="9"/>
    </row>
    <row r="15" spans="1:133">
      <c r="A15" s="12"/>
      <c r="B15" s="25">
        <v>323.3</v>
      </c>
      <c r="C15" s="20" t="s">
        <v>95</v>
      </c>
      <c r="D15" s="46">
        <v>4885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4885</v>
      </c>
      <c r="O15" s="47">
        <f t="shared" si="2"/>
        <v>1.7667269439421338</v>
      </c>
      <c r="P15" s="9"/>
    </row>
    <row r="16" spans="1:133">
      <c r="A16" s="12"/>
      <c r="B16" s="25">
        <v>323.7</v>
      </c>
      <c r="C16" s="20" t="s">
        <v>18</v>
      </c>
      <c r="D16" s="46">
        <v>30097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30097</v>
      </c>
      <c r="O16" s="47">
        <f t="shared" si="2"/>
        <v>10.884990958408681</v>
      </c>
      <c r="P16" s="9"/>
    </row>
    <row r="17" spans="1:16">
      <c r="A17" s="12"/>
      <c r="B17" s="25">
        <v>325.10000000000002</v>
      </c>
      <c r="C17" s="20" t="s">
        <v>96</v>
      </c>
      <c r="D17" s="46">
        <v>66234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66234</v>
      </c>
      <c r="O17" s="47">
        <f t="shared" si="2"/>
        <v>23.954430379746835</v>
      </c>
      <c r="P17" s="9"/>
    </row>
    <row r="18" spans="1:16">
      <c r="A18" s="12"/>
      <c r="B18" s="25">
        <v>329</v>
      </c>
      <c r="C18" s="20" t="s">
        <v>21</v>
      </c>
      <c r="D18" s="46">
        <v>6757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6757</v>
      </c>
      <c r="O18" s="47">
        <f t="shared" si="2"/>
        <v>2.44376130198915</v>
      </c>
      <c r="P18" s="9"/>
    </row>
    <row r="19" spans="1:16" ht="15.75">
      <c r="A19" s="29" t="s">
        <v>23</v>
      </c>
      <c r="B19" s="30"/>
      <c r="C19" s="31"/>
      <c r="D19" s="32">
        <f t="shared" ref="D19:M19" si="4">SUM(D20:D26)</f>
        <v>216347</v>
      </c>
      <c r="E19" s="32">
        <f t="shared" si="4"/>
        <v>0</v>
      </c>
      <c r="F19" s="32">
        <f t="shared" si="4"/>
        <v>0</v>
      </c>
      <c r="G19" s="32">
        <f t="shared" si="4"/>
        <v>0</v>
      </c>
      <c r="H19" s="32">
        <f t="shared" si="4"/>
        <v>0</v>
      </c>
      <c r="I19" s="32">
        <f t="shared" si="4"/>
        <v>0</v>
      </c>
      <c r="J19" s="32">
        <f t="shared" si="4"/>
        <v>0</v>
      </c>
      <c r="K19" s="32">
        <f t="shared" si="4"/>
        <v>0</v>
      </c>
      <c r="L19" s="32">
        <f t="shared" si="4"/>
        <v>0</v>
      </c>
      <c r="M19" s="32">
        <f t="shared" si="4"/>
        <v>0</v>
      </c>
      <c r="N19" s="44">
        <f t="shared" si="1"/>
        <v>216347</v>
      </c>
      <c r="O19" s="45">
        <f t="shared" si="2"/>
        <v>78.244846292947557</v>
      </c>
      <c r="P19" s="10"/>
    </row>
    <row r="20" spans="1:16">
      <c r="A20" s="12"/>
      <c r="B20" s="25">
        <v>334.2</v>
      </c>
      <c r="C20" s="20" t="s">
        <v>24</v>
      </c>
      <c r="D20" s="46">
        <v>4224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4224</v>
      </c>
      <c r="O20" s="47">
        <f t="shared" si="2"/>
        <v>1.5276672694394213</v>
      </c>
      <c r="P20" s="9"/>
    </row>
    <row r="21" spans="1:16">
      <c r="A21" s="12"/>
      <c r="B21" s="25">
        <v>335.12</v>
      </c>
      <c r="C21" s="20" t="s">
        <v>81</v>
      </c>
      <c r="D21" s="46">
        <v>64874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64874</v>
      </c>
      <c r="O21" s="47">
        <f t="shared" si="2"/>
        <v>23.4625678119349</v>
      </c>
      <c r="P21" s="9"/>
    </row>
    <row r="22" spans="1:16">
      <c r="A22" s="12"/>
      <c r="B22" s="25">
        <v>335.14</v>
      </c>
      <c r="C22" s="20" t="s">
        <v>82</v>
      </c>
      <c r="D22" s="46">
        <v>1968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1968</v>
      </c>
      <c r="O22" s="47">
        <f t="shared" si="2"/>
        <v>0.71175406871609403</v>
      </c>
      <c r="P22" s="9"/>
    </row>
    <row r="23" spans="1:16">
      <c r="A23" s="12"/>
      <c r="B23" s="25">
        <v>335.15</v>
      </c>
      <c r="C23" s="20" t="s">
        <v>83</v>
      </c>
      <c r="D23" s="46">
        <v>1665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1665</v>
      </c>
      <c r="O23" s="47">
        <f t="shared" si="2"/>
        <v>0.60216998191681737</v>
      </c>
      <c r="P23" s="9"/>
    </row>
    <row r="24" spans="1:16">
      <c r="A24" s="12"/>
      <c r="B24" s="25">
        <v>335.18</v>
      </c>
      <c r="C24" s="20" t="s">
        <v>84</v>
      </c>
      <c r="D24" s="46">
        <v>137797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137797</v>
      </c>
      <c r="O24" s="47">
        <f t="shared" si="2"/>
        <v>49.836166365280292</v>
      </c>
      <c r="P24" s="9"/>
    </row>
    <row r="25" spans="1:16">
      <c r="A25" s="12"/>
      <c r="B25" s="25">
        <v>335.49</v>
      </c>
      <c r="C25" s="20" t="s">
        <v>63</v>
      </c>
      <c r="D25" s="46">
        <v>4785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4785</v>
      </c>
      <c r="O25" s="47">
        <f t="shared" si="2"/>
        <v>1.7305605786618445</v>
      </c>
      <c r="P25" s="9"/>
    </row>
    <row r="26" spans="1:16">
      <c r="A26" s="12"/>
      <c r="B26" s="25">
        <v>338</v>
      </c>
      <c r="C26" s="20" t="s">
        <v>29</v>
      </c>
      <c r="D26" s="46">
        <v>1034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1034</v>
      </c>
      <c r="O26" s="47">
        <f t="shared" si="2"/>
        <v>0.37396021699819171</v>
      </c>
      <c r="P26" s="9"/>
    </row>
    <row r="27" spans="1:16" ht="15.75">
      <c r="A27" s="29" t="s">
        <v>34</v>
      </c>
      <c r="B27" s="30"/>
      <c r="C27" s="31"/>
      <c r="D27" s="32">
        <f t="shared" ref="D27:M27" si="5">SUM(D28:D29)</f>
        <v>35763</v>
      </c>
      <c r="E27" s="32">
        <f t="shared" si="5"/>
        <v>0</v>
      </c>
      <c r="F27" s="32">
        <f t="shared" si="5"/>
        <v>0</v>
      </c>
      <c r="G27" s="32">
        <f t="shared" si="5"/>
        <v>0</v>
      </c>
      <c r="H27" s="32">
        <f t="shared" si="5"/>
        <v>0</v>
      </c>
      <c r="I27" s="32">
        <f t="shared" si="5"/>
        <v>0</v>
      </c>
      <c r="J27" s="32">
        <f t="shared" si="5"/>
        <v>0</v>
      </c>
      <c r="K27" s="32">
        <f t="shared" si="5"/>
        <v>0</v>
      </c>
      <c r="L27" s="32">
        <f t="shared" si="5"/>
        <v>0</v>
      </c>
      <c r="M27" s="32">
        <f t="shared" si="5"/>
        <v>0</v>
      </c>
      <c r="N27" s="32">
        <f t="shared" si="1"/>
        <v>35763</v>
      </c>
      <c r="O27" s="45">
        <f t="shared" si="2"/>
        <v>12.934177215189873</v>
      </c>
      <c r="P27" s="10"/>
    </row>
    <row r="28" spans="1:16">
      <c r="A28" s="12"/>
      <c r="B28" s="25">
        <v>343.9</v>
      </c>
      <c r="C28" s="20" t="s">
        <v>39</v>
      </c>
      <c r="D28" s="46">
        <v>4823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4823</v>
      </c>
      <c r="O28" s="47">
        <f t="shared" si="2"/>
        <v>1.7443037974683544</v>
      </c>
      <c r="P28" s="9"/>
    </row>
    <row r="29" spans="1:16">
      <c r="A29" s="12"/>
      <c r="B29" s="25">
        <v>349</v>
      </c>
      <c r="C29" s="20" t="s">
        <v>1</v>
      </c>
      <c r="D29" s="46">
        <v>30940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30940</v>
      </c>
      <c r="O29" s="47">
        <f t="shared" si="2"/>
        <v>11.189873417721518</v>
      </c>
      <c r="P29" s="9"/>
    </row>
    <row r="30" spans="1:16" ht="15.75">
      <c r="A30" s="29" t="s">
        <v>35</v>
      </c>
      <c r="B30" s="30"/>
      <c r="C30" s="31"/>
      <c r="D30" s="32">
        <f t="shared" ref="D30:M30" si="6">SUM(D31:D31)</f>
        <v>104</v>
      </c>
      <c r="E30" s="32">
        <f t="shared" si="6"/>
        <v>0</v>
      </c>
      <c r="F30" s="32">
        <f t="shared" si="6"/>
        <v>0</v>
      </c>
      <c r="G30" s="32">
        <f t="shared" si="6"/>
        <v>0</v>
      </c>
      <c r="H30" s="32">
        <f t="shared" si="6"/>
        <v>0</v>
      </c>
      <c r="I30" s="32">
        <f t="shared" si="6"/>
        <v>0</v>
      </c>
      <c r="J30" s="32">
        <f t="shared" si="6"/>
        <v>0</v>
      </c>
      <c r="K30" s="32">
        <f t="shared" si="6"/>
        <v>0</v>
      </c>
      <c r="L30" s="32">
        <f t="shared" si="6"/>
        <v>0</v>
      </c>
      <c r="M30" s="32">
        <f t="shared" si="6"/>
        <v>0</v>
      </c>
      <c r="N30" s="32">
        <f t="shared" si="1"/>
        <v>104</v>
      </c>
      <c r="O30" s="45">
        <f t="shared" si="2"/>
        <v>3.7613019891500905E-2</v>
      </c>
      <c r="P30" s="10"/>
    </row>
    <row r="31" spans="1:16">
      <c r="A31" s="13"/>
      <c r="B31" s="39">
        <v>351.5</v>
      </c>
      <c r="C31" s="21" t="s">
        <v>42</v>
      </c>
      <c r="D31" s="46">
        <v>104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"/>
        <v>104</v>
      </c>
      <c r="O31" s="47">
        <f t="shared" si="2"/>
        <v>3.7613019891500905E-2</v>
      </c>
      <c r="P31" s="9"/>
    </row>
    <row r="32" spans="1:16" ht="15.75">
      <c r="A32" s="29" t="s">
        <v>4</v>
      </c>
      <c r="B32" s="30"/>
      <c r="C32" s="31"/>
      <c r="D32" s="32">
        <f t="shared" ref="D32:M32" si="7">SUM(D33:D36)</f>
        <v>8293</v>
      </c>
      <c r="E32" s="32">
        <f t="shared" si="7"/>
        <v>0</v>
      </c>
      <c r="F32" s="32">
        <f t="shared" si="7"/>
        <v>0</v>
      </c>
      <c r="G32" s="32">
        <f t="shared" si="7"/>
        <v>0</v>
      </c>
      <c r="H32" s="32">
        <f t="shared" si="7"/>
        <v>0</v>
      </c>
      <c r="I32" s="32">
        <f t="shared" si="7"/>
        <v>0</v>
      </c>
      <c r="J32" s="32">
        <f t="shared" si="7"/>
        <v>0</v>
      </c>
      <c r="K32" s="32">
        <f t="shared" si="7"/>
        <v>0</v>
      </c>
      <c r="L32" s="32">
        <f t="shared" si="7"/>
        <v>0</v>
      </c>
      <c r="M32" s="32">
        <f t="shared" si="7"/>
        <v>0</v>
      </c>
      <c r="N32" s="32">
        <f t="shared" si="1"/>
        <v>8293</v>
      </c>
      <c r="O32" s="45">
        <f t="shared" si="2"/>
        <v>2.999276672694394</v>
      </c>
      <c r="P32" s="10"/>
    </row>
    <row r="33" spans="1:119">
      <c r="A33" s="12"/>
      <c r="B33" s="25">
        <v>361.1</v>
      </c>
      <c r="C33" s="20" t="s">
        <v>43</v>
      </c>
      <c r="D33" s="46">
        <v>333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"/>
        <v>333</v>
      </c>
      <c r="O33" s="47">
        <f t="shared" si="2"/>
        <v>0.12043399638336347</v>
      </c>
      <c r="P33" s="9"/>
    </row>
    <row r="34" spans="1:119">
      <c r="A34" s="12"/>
      <c r="B34" s="25">
        <v>366</v>
      </c>
      <c r="C34" s="20" t="s">
        <v>45</v>
      </c>
      <c r="D34" s="46">
        <v>370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"/>
        <v>370</v>
      </c>
      <c r="O34" s="47">
        <f t="shared" si="2"/>
        <v>0.13381555153707053</v>
      </c>
      <c r="P34" s="9"/>
    </row>
    <row r="35" spans="1:119">
      <c r="A35" s="12"/>
      <c r="B35" s="25">
        <v>369.3</v>
      </c>
      <c r="C35" s="20" t="s">
        <v>68</v>
      </c>
      <c r="D35" s="46">
        <v>7052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"/>
        <v>7052</v>
      </c>
      <c r="O35" s="47">
        <f t="shared" si="2"/>
        <v>2.5504520795660035</v>
      </c>
      <c r="P35" s="9"/>
    </row>
    <row r="36" spans="1:119">
      <c r="A36" s="12"/>
      <c r="B36" s="25">
        <v>369.9</v>
      </c>
      <c r="C36" s="20" t="s">
        <v>46</v>
      </c>
      <c r="D36" s="46">
        <v>538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"/>
        <v>538</v>
      </c>
      <c r="O36" s="47">
        <f t="shared" si="2"/>
        <v>0.1945750452079566</v>
      </c>
      <c r="P36" s="9"/>
    </row>
    <row r="37" spans="1:119" ht="15.75">
      <c r="A37" s="29" t="s">
        <v>36</v>
      </c>
      <c r="B37" s="30"/>
      <c r="C37" s="31"/>
      <c r="D37" s="32">
        <f t="shared" ref="D37:M37" si="8">SUM(D38:D38)</f>
        <v>152109</v>
      </c>
      <c r="E37" s="32">
        <f t="shared" si="8"/>
        <v>0</v>
      </c>
      <c r="F37" s="32">
        <f t="shared" si="8"/>
        <v>0</v>
      </c>
      <c r="G37" s="32">
        <f t="shared" si="8"/>
        <v>0</v>
      </c>
      <c r="H37" s="32">
        <f t="shared" si="8"/>
        <v>0</v>
      </c>
      <c r="I37" s="32">
        <f t="shared" si="8"/>
        <v>0</v>
      </c>
      <c r="J37" s="32">
        <f t="shared" si="8"/>
        <v>0</v>
      </c>
      <c r="K37" s="32">
        <f t="shared" si="8"/>
        <v>0</v>
      </c>
      <c r="L37" s="32">
        <f t="shared" si="8"/>
        <v>0</v>
      </c>
      <c r="M37" s="32">
        <f t="shared" si="8"/>
        <v>0</v>
      </c>
      <c r="N37" s="32">
        <f t="shared" si="1"/>
        <v>152109</v>
      </c>
      <c r="O37" s="45">
        <f t="shared" si="2"/>
        <v>55.012296564195296</v>
      </c>
      <c r="P37" s="9"/>
    </row>
    <row r="38" spans="1:119" ht="15.75" thickBot="1">
      <c r="A38" s="12"/>
      <c r="B38" s="25">
        <v>381</v>
      </c>
      <c r="C38" s="20" t="s">
        <v>97</v>
      </c>
      <c r="D38" s="46">
        <v>152109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"/>
        <v>152109</v>
      </c>
      <c r="O38" s="47">
        <f t="shared" si="2"/>
        <v>55.012296564195296</v>
      </c>
      <c r="P38" s="9"/>
    </row>
    <row r="39" spans="1:119" ht="16.5" thickBot="1">
      <c r="A39" s="14" t="s">
        <v>40</v>
      </c>
      <c r="B39" s="23"/>
      <c r="C39" s="22"/>
      <c r="D39" s="15">
        <f t="shared" ref="D39:M39" si="9">SUM(D5,D12,D19,D27,D30,D32,D37)</f>
        <v>1555724</v>
      </c>
      <c r="E39" s="15">
        <f t="shared" si="9"/>
        <v>0</v>
      </c>
      <c r="F39" s="15">
        <f t="shared" si="9"/>
        <v>0</v>
      </c>
      <c r="G39" s="15">
        <f t="shared" si="9"/>
        <v>0</v>
      </c>
      <c r="H39" s="15">
        <f t="shared" si="9"/>
        <v>0</v>
      </c>
      <c r="I39" s="15">
        <f t="shared" si="9"/>
        <v>0</v>
      </c>
      <c r="J39" s="15">
        <f t="shared" si="9"/>
        <v>0</v>
      </c>
      <c r="K39" s="15">
        <f t="shared" si="9"/>
        <v>0</v>
      </c>
      <c r="L39" s="15">
        <f t="shared" si="9"/>
        <v>0</v>
      </c>
      <c r="M39" s="15">
        <f t="shared" si="9"/>
        <v>0</v>
      </c>
      <c r="N39" s="15">
        <f t="shared" si="1"/>
        <v>1555724</v>
      </c>
      <c r="O39" s="38">
        <f t="shared" si="2"/>
        <v>562.64882459312844</v>
      </c>
      <c r="P39" s="6"/>
      <c r="Q39" s="2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</row>
    <row r="40" spans="1:119">
      <c r="A40" s="16"/>
      <c r="B40" s="18"/>
      <c r="C40" s="18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9"/>
    </row>
    <row r="41" spans="1:119">
      <c r="A41" s="40"/>
      <c r="B41" s="41"/>
      <c r="C41" s="41"/>
      <c r="D41" s="42"/>
      <c r="E41" s="42"/>
      <c r="F41" s="42"/>
      <c r="G41" s="42"/>
      <c r="H41" s="42"/>
      <c r="I41" s="42"/>
      <c r="J41" s="42"/>
      <c r="K41" s="42"/>
      <c r="L41" s="51" t="s">
        <v>98</v>
      </c>
      <c r="M41" s="51"/>
      <c r="N41" s="51"/>
      <c r="O41" s="43">
        <v>2765</v>
      </c>
    </row>
    <row r="42" spans="1:119">
      <c r="A42" s="52"/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4"/>
    </row>
    <row r="43" spans="1:119" ht="15.75" customHeight="1" thickBot="1">
      <c r="A43" s="55" t="s">
        <v>59</v>
      </c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7"/>
    </row>
  </sheetData>
  <mergeCells count="10">
    <mergeCell ref="L41:N41"/>
    <mergeCell ref="A42:O42"/>
    <mergeCell ref="A43:O4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30</vt:i4>
      </vt:variant>
    </vt:vector>
  </HeadingPairs>
  <TitlesOfParts>
    <vt:vector size="45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2023-06-14T18:00:18Z</cp:lastPrinted>
  <dcterms:created xsi:type="dcterms:W3CDTF">2000-08-31T21:26:31Z</dcterms:created>
  <dcterms:modified xsi:type="dcterms:W3CDTF">2023-06-14T18:00:22Z</dcterms:modified>
</cp:coreProperties>
</file>