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7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</sheets>
  <definedNames>
    <definedName name="_xlnm.Print_Area" localSheetId="14">'2008'!$A$1:$O$37</definedName>
    <definedName name="_xlnm.Print_Area" localSheetId="13">'2009'!$A$1:$O$37</definedName>
    <definedName name="_xlnm.Print_Area" localSheetId="12">'2010'!$A$1:$O$36</definedName>
    <definedName name="_xlnm.Print_Area" localSheetId="11">'2011'!$A$1:$O$36</definedName>
    <definedName name="_xlnm.Print_Area" localSheetId="10">'2012'!$A$1:$O$39</definedName>
    <definedName name="_xlnm.Print_Area" localSheetId="9">'2013'!$A$1:$O$38</definedName>
    <definedName name="_xlnm.Print_Area" localSheetId="8">'2014'!$A$1:$O$36</definedName>
    <definedName name="_xlnm.Print_Area" localSheetId="7">'2015'!$A$1:$O$41</definedName>
    <definedName name="_xlnm.Print_Area" localSheetId="6">'2016'!$A$1:$O$44</definedName>
    <definedName name="_xlnm.Print_Area" localSheetId="5">'2017'!$A$1:$O$39</definedName>
    <definedName name="_xlnm.Print_Area" localSheetId="4">'2018'!$A$1:$O$42</definedName>
    <definedName name="_xlnm.Print_Area" localSheetId="3">'2019'!$A$1:$O$45</definedName>
    <definedName name="_xlnm.Print_Area" localSheetId="2">'2020'!$A$1:$O$42</definedName>
    <definedName name="_xlnm.Print_Area" localSheetId="1">'2021'!$A$1:$P$37</definedName>
    <definedName name="_xlnm.Print_Area" localSheetId="0">'2022'!$A$1:$P$41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37" i="47" l="1"/>
  <c r="F37" i="47"/>
  <c r="G37" i="47"/>
  <c r="H37" i="47"/>
  <c r="I37" i="47"/>
  <c r="J37" i="47"/>
  <c r="K37" i="47"/>
  <c r="L37" i="47"/>
  <c r="M37" i="47"/>
  <c r="N37" i="47"/>
  <c r="D37" i="47"/>
  <c r="O36" i="47" l="1"/>
  <c r="P36" i="47" s="1"/>
  <c r="N35" i="47"/>
  <c r="M35" i="47"/>
  <c r="L35" i="47"/>
  <c r="K35" i="47"/>
  <c r="J35" i="47"/>
  <c r="I35" i="47"/>
  <c r="H35" i="47"/>
  <c r="G35" i="47"/>
  <c r="F35" i="47"/>
  <c r="E35" i="47"/>
  <c r="D35" i="47"/>
  <c r="O34" i="47"/>
  <c r="P34" i="47" s="1"/>
  <c r="O33" i="47"/>
  <c r="P33" i="47" s="1"/>
  <c r="O32" i="47"/>
  <c r="P32" i="47" s="1"/>
  <c r="N31" i="47"/>
  <c r="M31" i="47"/>
  <c r="L31" i="47"/>
  <c r="K31" i="47"/>
  <c r="J31" i="47"/>
  <c r="I31" i="47"/>
  <c r="H31" i="47"/>
  <c r="G31" i="47"/>
  <c r="F31" i="47"/>
  <c r="E31" i="47"/>
  <c r="D31" i="47"/>
  <c r="O30" i="47"/>
  <c r="P30" i="47" s="1"/>
  <c r="O29" i="47"/>
  <c r="P29" i="47" s="1"/>
  <c r="O28" i="47"/>
  <c r="P28" i="47" s="1"/>
  <c r="O27" i="47"/>
  <c r="P27" i="47" s="1"/>
  <c r="O26" i="47"/>
  <c r="P26" i="47" s="1"/>
  <c r="O25" i="47"/>
  <c r="P25" i="47" s="1"/>
  <c r="N24" i="47"/>
  <c r="M24" i="47"/>
  <c r="L24" i="47"/>
  <c r="K24" i="47"/>
  <c r="J24" i="47"/>
  <c r="I24" i="47"/>
  <c r="H24" i="47"/>
  <c r="G24" i="47"/>
  <c r="F24" i="47"/>
  <c r="E24" i="47"/>
  <c r="D24" i="47"/>
  <c r="O23" i="47"/>
  <c r="P23" i="47" s="1"/>
  <c r="O22" i="47"/>
  <c r="P22" i="47" s="1"/>
  <c r="O21" i="47"/>
  <c r="P21" i="47" s="1"/>
  <c r="O20" i="47"/>
  <c r="P20" i="47" s="1"/>
  <c r="O19" i="47"/>
  <c r="P19" i="47" s="1"/>
  <c r="O18" i="47"/>
  <c r="P18" i="47" s="1"/>
  <c r="O17" i="47"/>
  <c r="P17" i="47" s="1"/>
  <c r="O16" i="47"/>
  <c r="P16" i="47" s="1"/>
  <c r="N15" i="47"/>
  <c r="M15" i="47"/>
  <c r="L15" i="47"/>
  <c r="K15" i="47"/>
  <c r="J15" i="47"/>
  <c r="I15" i="47"/>
  <c r="H15" i="47"/>
  <c r="G15" i="47"/>
  <c r="F15" i="47"/>
  <c r="E15" i="47"/>
  <c r="D15" i="47"/>
  <c r="O14" i="47"/>
  <c r="P14" i="47" s="1"/>
  <c r="O13" i="47"/>
  <c r="P13" i="47" s="1"/>
  <c r="N12" i="47"/>
  <c r="M12" i="47"/>
  <c r="L12" i="47"/>
  <c r="K12" i="47"/>
  <c r="J12" i="47"/>
  <c r="I12" i="47"/>
  <c r="H12" i="47"/>
  <c r="G12" i="47"/>
  <c r="F12" i="47"/>
  <c r="E12" i="47"/>
  <c r="D12" i="47"/>
  <c r="O11" i="47"/>
  <c r="P11" i="47" s="1"/>
  <c r="O10" i="47"/>
  <c r="P10" i="47" s="1"/>
  <c r="O9" i="47"/>
  <c r="P9" i="47" s="1"/>
  <c r="O8" i="47"/>
  <c r="P8" i="47" s="1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O35" i="47" l="1"/>
  <c r="P35" i="47" s="1"/>
  <c r="O31" i="47"/>
  <c r="P31" i="47" s="1"/>
  <c r="O24" i="47"/>
  <c r="P24" i="47" s="1"/>
  <c r="O15" i="47"/>
  <c r="P15" i="47" s="1"/>
  <c r="O12" i="47"/>
  <c r="P12" i="47" s="1"/>
  <c r="O5" i="47"/>
  <c r="P5" i="47" s="1"/>
  <c r="L33" i="46"/>
  <c r="O32" i="46"/>
  <c r="P32" i="46"/>
  <c r="O31" i="46"/>
  <c r="P31" i="46"/>
  <c r="N30" i="46"/>
  <c r="M30" i="46"/>
  <c r="L30" i="46"/>
  <c r="K30" i="46"/>
  <c r="J30" i="46"/>
  <c r="O30" i="46" s="1"/>
  <c r="P30" i="46" s="1"/>
  <c r="I30" i="46"/>
  <c r="H30" i="46"/>
  <c r="G30" i="46"/>
  <c r="F30" i="46"/>
  <c r="E30" i="46"/>
  <c r="D30" i="46"/>
  <c r="O29" i="46"/>
  <c r="P29" i="46" s="1"/>
  <c r="O28" i="46"/>
  <c r="P28" i="46" s="1"/>
  <c r="O27" i="46"/>
  <c r="P27" i="46"/>
  <c r="O26" i="46"/>
  <c r="P26" i="46"/>
  <c r="O25" i="46"/>
  <c r="P25" i="46" s="1"/>
  <c r="O24" i="46"/>
  <c r="P24" i="46" s="1"/>
  <c r="N23" i="46"/>
  <c r="N33" i="46" s="1"/>
  <c r="M23" i="46"/>
  <c r="L23" i="46"/>
  <c r="K23" i="46"/>
  <c r="J23" i="46"/>
  <c r="I23" i="46"/>
  <c r="O23" i="46" s="1"/>
  <c r="P23" i="46" s="1"/>
  <c r="H23" i="46"/>
  <c r="G23" i="46"/>
  <c r="F23" i="46"/>
  <c r="E23" i="46"/>
  <c r="D23" i="46"/>
  <c r="O22" i="46"/>
  <c r="P22" i="46"/>
  <c r="O21" i="46"/>
  <c r="P21" i="46"/>
  <c r="O20" i="46"/>
  <c r="P20" i="46"/>
  <c r="O19" i="46"/>
  <c r="P19" i="46" s="1"/>
  <c r="O18" i="46"/>
  <c r="P18" i="46" s="1"/>
  <c r="O17" i="46"/>
  <c r="P17" i="46"/>
  <c r="O16" i="46"/>
  <c r="P16" i="46"/>
  <c r="N15" i="46"/>
  <c r="M15" i="46"/>
  <c r="L15" i="46"/>
  <c r="K15" i="46"/>
  <c r="J15" i="46"/>
  <c r="O15" i="46" s="1"/>
  <c r="P15" i="46" s="1"/>
  <c r="I15" i="46"/>
  <c r="H15" i="46"/>
  <c r="G15" i="46"/>
  <c r="F15" i="46"/>
  <c r="E15" i="46"/>
  <c r="D15" i="46"/>
  <c r="O14" i="46"/>
  <c r="P14" i="46" s="1"/>
  <c r="O13" i="46"/>
  <c r="P13" i="46" s="1"/>
  <c r="N12" i="46"/>
  <c r="M12" i="46"/>
  <c r="M33" i="46" s="1"/>
  <c r="L12" i="46"/>
  <c r="K12" i="46"/>
  <c r="J12" i="46"/>
  <c r="I12" i="46"/>
  <c r="H12" i="46"/>
  <c r="G12" i="46"/>
  <c r="F12" i="46"/>
  <c r="E12" i="46"/>
  <c r="D12" i="46"/>
  <c r="O11" i="46"/>
  <c r="P11" i="46"/>
  <c r="O10" i="46"/>
  <c r="P10" i="46" s="1"/>
  <c r="O9" i="46"/>
  <c r="P9" i="46" s="1"/>
  <c r="O8" i="46"/>
  <c r="P8" i="46"/>
  <c r="O7" i="46"/>
  <c r="P7" i="46"/>
  <c r="O6" i="46"/>
  <c r="P6" i="46"/>
  <c r="N5" i="46"/>
  <c r="M5" i="46"/>
  <c r="L5" i="46"/>
  <c r="O5" i="46" s="1"/>
  <c r="P5" i="46" s="1"/>
  <c r="K5" i="46"/>
  <c r="K33" i="46" s="1"/>
  <c r="J5" i="46"/>
  <c r="J33" i="46" s="1"/>
  <c r="I5" i="46"/>
  <c r="I33" i="46" s="1"/>
  <c r="H5" i="46"/>
  <c r="H33" i="46" s="1"/>
  <c r="G5" i="46"/>
  <c r="G33" i="46" s="1"/>
  <c r="F5" i="46"/>
  <c r="F33" i="46" s="1"/>
  <c r="E5" i="46"/>
  <c r="E33" i="46" s="1"/>
  <c r="D5" i="46"/>
  <c r="D33" i="46" s="1"/>
  <c r="H38" i="45"/>
  <c r="J38" i="45"/>
  <c r="N37" i="45"/>
  <c r="O37" i="45" s="1"/>
  <c r="N36" i="45"/>
  <c r="O36" i="45" s="1"/>
  <c r="N35" i="45"/>
  <c r="O35" i="45"/>
  <c r="M34" i="45"/>
  <c r="L34" i="45"/>
  <c r="K34" i="45"/>
  <c r="J34" i="45"/>
  <c r="I34" i="45"/>
  <c r="H34" i="45"/>
  <c r="G34" i="45"/>
  <c r="F34" i="45"/>
  <c r="E34" i="45"/>
  <c r="D34" i="45"/>
  <c r="N33" i="45"/>
  <c r="O33" i="45"/>
  <c r="N32" i="45"/>
  <c r="O32" i="45"/>
  <c r="M31" i="45"/>
  <c r="L31" i="45"/>
  <c r="K31" i="45"/>
  <c r="J31" i="45"/>
  <c r="I31" i="45"/>
  <c r="H31" i="45"/>
  <c r="G31" i="45"/>
  <c r="F31" i="45"/>
  <c r="E31" i="45"/>
  <c r="D31" i="45"/>
  <c r="N31" i="45" s="1"/>
  <c r="O31" i="45" s="1"/>
  <c r="N30" i="45"/>
  <c r="O30" i="45"/>
  <c r="N29" i="45"/>
  <c r="O29" i="45" s="1"/>
  <c r="N28" i="45"/>
  <c r="O28" i="45" s="1"/>
  <c r="N27" i="45"/>
  <c r="O27" i="45" s="1"/>
  <c r="N26" i="45"/>
  <c r="O26" i="45" s="1"/>
  <c r="N25" i="45"/>
  <c r="O25" i="45"/>
  <c r="M24" i="45"/>
  <c r="L24" i="45"/>
  <c r="K24" i="45"/>
  <c r="J24" i="45"/>
  <c r="I24" i="45"/>
  <c r="H24" i="45"/>
  <c r="G24" i="45"/>
  <c r="F24" i="45"/>
  <c r="E24" i="45"/>
  <c r="D24" i="45"/>
  <c r="N23" i="45"/>
  <c r="O23" i="45"/>
  <c r="N22" i="45"/>
  <c r="O22" i="45"/>
  <c r="N21" i="45"/>
  <c r="O21" i="45" s="1"/>
  <c r="N20" i="45"/>
  <c r="O20" i="45" s="1"/>
  <c r="N19" i="45"/>
  <c r="O19" i="45" s="1"/>
  <c r="N18" i="45"/>
  <c r="O18" i="45" s="1"/>
  <c r="N17" i="45"/>
  <c r="O17" i="45"/>
  <c r="N16" i="45"/>
  <c r="O16" i="45"/>
  <c r="M15" i="45"/>
  <c r="L15" i="45"/>
  <c r="K15" i="45"/>
  <c r="J15" i="45"/>
  <c r="I15" i="45"/>
  <c r="H15" i="45"/>
  <c r="G15" i="45"/>
  <c r="F15" i="45"/>
  <c r="E15" i="45"/>
  <c r="D15" i="45"/>
  <c r="N15" i="45" s="1"/>
  <c r="O15" i="45" s="1"/>
  <c r="N14" i="45"/>
  <c r="O14" i="45"/>
  <c r="N13" i="45"/>
  <c r="O13" i="45" s="1"/>
  <c r="M12" i="45"/>
  <c r="M38" i="45" s="1"/>
  <c r="L12" i="45"/>
  <c r="K12" i="45"/>
  <c r="J12" i="45"/>
  <c r="I12" i="45"/>
  <c r="H12" i="45"/>
  <c r="G12" i="45"/>
  <c r="G38" i="45" s="1"/>
  <c r="F12" i="45"/>
  <c r="N12" i="45" s="1"/>
  <c r="O12" i="45" s="1"/>
  <c r="E12" i="45"/>
  <c r="D12" i="45"/>
  <c r="N11" i="45"/>
  <c r="O11" i="45" s="1"/>
  <c r="N10" i="45"/>
  <c r="O10" i="45" s="1"/>
  <c r="N9" i="45"/>
  <c r="O9" i="45" s="1"/>
  <c r="N8" i="45"/>
  <c r="O8" i="45" s="1"/>
  <c r="N7" i="45"/>
  <c r="O7" i="45"/>
  <c r="N6" i="45"/>
  <c r="O6" i="45"/>
  <c r="M5" i="45"/>
  <c r="L5" i="45"/>
  <c r="L38" i="45" s="1"/>
  <c r="K5" i="45"/>
  <c r="K38" i="45" s="1"/>
  <c r="J5" i="45"/>
  <c r="I5" i="45"/>
  <c r="I38" i="45" s="1"/>
  <c r="H5" i="45"/>
  <c r="G5" i="45"/>
  <c r="F5" i="45"/>
  <c r="F38" i="45" s="1"/>
  <c r="E5" i="45"/>
  <c r="E38" i="45" s="1"/>
  <c r="D5" i="45"/>
  <c r="N5" i="45" s="1"/>
  <c r="O5" i="45" s="1"/>
  <c r="N40" i="44"/>
  <c r="O40" i="44"/>
  <c r="N39" i="44"/>
  <c r="O39" i="44"/>
  <c r="M38" i="44"/>
  <c r="L38" i="44"/>
  <c r="K38" i="44"/>
  <c r="J38" i="44"/>
  <c r="I38" i="44"/>
  <c r="H38" i="44"/>
  <c r="G38" i="44"/>
  <c r="F38" i="44"/>
  <c r="E38" i="44"/>
  <c r="D38" i="44"/>
  <c r="N38" i="44" s="1"/>
  <c r="O38" i="44" s="1"/>
  <c r="N37" i="44"/>
  <c r="O37" i="44"/>
  <c r="N36" i="44"/>
  <c r="O36" i="44" s="1"/>
  <c r="M35" i="44"/>
  <c r="L35" i="44"/>
  <c r="K35" i="44"/>
  <c r="J35" i="44"/>
  <c r="I35" i="44"/>
  <c r="H35" i="44"/>
  <c r="G35" i="44"/>
  <c r="F35" i="44"/>
  <c r="N35" i="44" s="1"/>
  <c r="O35" i="44" s="1"/>
  <c r="E35" i="44"/>
  <c r="D35" i="44"/>
  <c r="N34" i="44"/>
  <c r="O34" i="44" s="1"/>
  <c r="N33" i="44"/>
  <c r="O33" i="44" s="1"/>
  <c r="N32" i="44"/>
  <c r="O32" i="44" s="1"/>
  <c r="N31" i="44"/>
  <c r="O31" i="44" s="1"/>
  <c r="N30" i="44"/>
  <c r="O30" i="44"/>
  <c r="N29" i="44"/>
  <c r="O29" i="44"/>
  <c r="N28" i="44"/>
  <c r="O28" i="44" s="1"/>
  <c r="M27" i="44"/>
  <c r="L27" i="44"/>
  <c r="K27" i="44"/>
  <c r="J27" i="44"/>
  <c r="I27" i="44"/>
  <c r="H27" i="44"/>
  <c r="G27" i="44"/>
  <c r="F27" i="44"/>
  <c r="F41" i="44" s="1"/>
  <c r="E27" i="44"/>
  <c r="E41" i="44" s="1"/>
  <c r="D27" i="44"/>
  <c r="N26" i="44"/>
  <c r="O26" i="44" s="1"/>
  <c r="N25" i="44"/>
  <c r="O25" i="44" s="1"/>
  <c r="N24" i="44"/>
  <c r="O24" i="44" s="1"/>
  <c r="N23" i="44"/>
  <c r="O23" i="44" s="1"/>
  <c r="N22" i="44"/>
  <c r="O22" i="44"/>
  <c r="N21" i="44"/>
  <c r="O21" i="44"/>
  <c r="N20" i="44"/>
  <c r="O20" i="44" s="1"/>
  <c r="N19" i="44"/>
  <c r="O19" i="44" s="1"/>
  <c r="N18" i="44"/>
  <c r="O18" i="44" s="1"/>
  <c r="N17" i="44"/>
  <c r="O17" i="44" s="1"/>
  <c r="N16" i="44"/>
  <c r="O16" i="44"/>
  <c r="M15" i="44"/>
  <c r="L15" i="44"/>
  <c r="K15" i="44"/>
  <c r="J15" i="44"/>
  <c r="I15" i="44"/>
  <c r="H15" i="44"/>
  <c r="G15" i="44"/>
  <c r="F15" i="44"/>
  <c r="E15" i="44"/>
  <c r="D15" i="44"/>
  <c r="N14" i="44"/>
  <c r="O14" i="44"/>
  <c r="N13" i="44"/>
  <c r="O13" i="44"/>
  <c r="M12" i="44"/>
  <c r="L12" i="44"/>
  <c r="K12" i="44"/>
  <c r="K41" i="44" s="1"/>
  <c r="J12" i="44"/>
  <c r="J41" i="44" s="1"/>
  <c r="I12" i="44"/>
  <c r="H12" i="44"/>
  <c r="G12" i="44"/>
  <c r="F12" i="44"/>
  <c r="E12" i="44"/>
  <c r="D12" i="44"/>
  <c r="N12" i="44" s="1"/>
  <c r="O12" i="44" s="1"/>
  <c r="N11" i="44"/>
  <c r="O11" i="44"/>
  <c r="N10" i="44"/>
  <c r="O10" i="44" s="1"/>
  <c r="N9" i="44"/>
  <c r="O9" i="44" s="1"/>
  <c r="N8" i="44"/>
  <c r="O8" i="44" s="1"/>
  <c r="N7" i="44"/>
  <c r="O7" i="44" s="1"/>
  <c r="N6" i="44"/>
  <c r="O6" i="44"/>
  <c r="M5" i="44"/>
  <c r="M41" i="44" s="1"/>
  <c r="L5" i="44"/>
  <c r="L41" i="44" s="1"/>
  <c r="K5" i="44"/>
  <c r="J5" i="44"/>
  <c r="I5" i="44"/>
  <c r="I41" i="44" s="1"/>
  <c r="H5" i="44"/>
  <c r="H41" i="44" s="1"/>
  <c r="G5" i="44"/>
  <c r="G41" i="44" s="1"/>
  <c r="F5" i="44"/>
  <c r="E5" i="44"/>
  <c r="D5" i="44"/>
  <c r="D41" i="44" s="1"/>
  <c r="N37" i="43"/>
  <c r="O37" i="43" s="1"/>
  <c r="M36" i="43"/>
  <c r="L36" i="43"/>
  <c r="N36" i="43" s="1"/>
  <c r="O36" i="43" s="1"/>
  <c r="K36" i="43"/>
  <c r="J36" i="43"/>
  <c r="I36" i="43"/>
  <c r="H36" i="43"/>
  <c r="G36" i="43"/>
  <c r="F36" i="43"/>
  <c r="E36" i="43"/>
  <c r="D36" i="43"/>
  <c r="N35" i="43"/>
  <c r="O35" i="43" s="1"/>
  <c r="N34" i="43"/>
  <c r="O34" i="43"/>
  <c r="M33" i="43"/>
  <c r="L33" i="43"/>
  <c r="K33" i="43"/>
  <c r="J33" i="43"/>
  <c r="I33" i="43"/>
  <c r="H33" i="43"/>
  <c r="G33" i="43"/>
  <c r="F33" i="43"/>
  <c r="E33" i="43"/>
  <c r="D33" i="43"/>
  <c r="N32" i="43"/>
  <c r="O32" i="43"/>
  <c r="N31" i="43"/>
  <c r="O31" i="43"/>
  <c r="N30" i="43"/>
  <c r="O30" i="43" s="1"/>
  <c r="N29" i="43"/>
  <c r="O29" i="43" s="1"/>
  <c r="N28" i="43"/>
  <c r="O28" i="43" s="1"/>
  <c r="N27" i="43"/>
  <c r="O27" i="43" s="1"/>
  <c r="M26" i="43"/>
  <c r="L26" i="43"/>
  <c r="N26" i="43" s="1"/>
  <c r="O26" i="43" s="1"/>
  <c r="K26" i="43"/>
  <c r="J26" i="43"/>
  <c r="I26" i="43"/>
  <c r="H26" i="43"/>
  <c r="G26" i="43"/>
  <c r="F26" i="43"/>
  <c r="E26" i="43"/>
  <c r="D26" i="43"/>
  <c r="N25" i="43"/>
  <c r="O25" i="43" s="1"/>
  <c r="N24" i="43"/>
  <c r="O24" i="43"/>
  <c r="N23" i="43"/>
  <c r="O23" i="43"/>
  <c r="N22" i="43"/>
  <c r="O22" i="43" s="1"/>
  <c r="N21" i="43"/>
  <c r="O21" i="43" s="1"/>
  <c r="N20" i="43"/>
  <c r="O20" i="43" s="1"/>
  <c r="N19" i="43"/>
  <c r="O19" i="43" s="1"/>
  <c r="N18" i="43"/>
  <c r="O18" i="43"/>
  <c r="N17" i="43"/>
  <c r="O17" i="43"/>
  <c r="N16" i="43"/>
  <c r="O16" i="43" s="1"/>
  <c r="M15" i="43"/>
  <c r="L15" i="43"/>
  <c r="K15" i="43"/>
  <c r="J15" i="43"/>
  <c r="I15" i="43"/>
  <c r="H15" i="43"/>
  <c r="G15" i="43"/>
  <c r="F15" i="43"/>
  <c r="N15" i="43" s="1"/>
  <c r="O15" i="43" s="1"/>
  <c r="E15" i="43"/>
  <c r="D15" i="43"/>
  <c r="N14" i="43"/>
  <c r="O14" i="43" s="1"/>
  <c r="N13" i="43"/>
  <c r="O13" i="43" s="1"/>
  <c r="M12" i="43"/>
  <c r="L12" i="43"/>
  <c r="K12" i="43"/>
  <c r="J12" i="43"/>
  <c r="I12" i="43"/>
  <c r="H12" i="43"/>
  <c r="H38" i="43" s="1"/>
  <c r="G12" i="43"/>
  <c r="G38" i="43" s="1"/>
  <c r="F12" i="43"/>
  <c r="E12" i="43"/>
  <c r="D12" i="43"/>
  <c r="N11" i="43"/>
  <c r="O11" i="43" s="1"/>
  <c r="N10" i="43"/>
  <c r="O10" i="43" s="1"/>
  <c r="N9" i="43"/>
  <c r="O9" i="43" s="1"/>
  <c r="N8" i="43"/>
  <c r="O8" i="43"/>
  <c r="N7" i="43"/>
  <c r="O7" i="43"/>
  <c r="N6" i="43"/>
  <c r="O6" i="43" s="1"/>
  <c r="M5" i="43"/>
  <c r="M38" i="43" s="1"/>
  <c r="L5" i="43"/>
  <c r="L38" i="43" s="1"/>
  <c r="K5" i="43"/>
  <c r="K38" i="43" s="1"/>
  <c r="J5" i="43"/>
  <c r="J38" i="43" s="1"/>
  <c r="I5" i="43"/>
  <c r="I38" i="43" s="1"/>
  <c r="H5" i="43"/>
  <c r="G5" i="43"/>
  <c r="F5" i="43"/>
  <c r="N5" i="43" s="1"/>
  <c r="O5" i="43" s="1"/>
  <c r="E5" i="43"/>
  <c r="E38" i="43" s="1"/>
  <c r="D5" i="43"/>
  <c r="D38" i="43" s="1"/>
  <c r="G35" i="42"/>
  <c r="N34" i="42"/>
  <c r="O34" i="42"/>
  <c r="M33" i="42"/>
  <c r="L33" i="42"/>
  <c r="K33" i="42"/>
  <c r="J33" i="42"/>
  <c r="I33" i="42"/>
  <c r="H33" i="42"/>
  <c r="G33" i="42"/>
  <c r="F33" i="42"/>
  <c r="E33" i="42"/>
  <c r="D33" i="42"/>
  <c r="N33" i="42" s="1"/>
  <c r="O33" i="42" s="1"/>
  <c r="N32" i="42"/>
  <c r="O32" i="42"/>
  <c r="N31" i="42"/>
  <c r="O31" i="42" s="1"/>
  <c r="M30" i="42"/>
  <c r="L30" i="42"/>
  <c r="K30" i="42"/>
  <c r="J30" i="42"/>
  <c r="I30" i="42"/>
  <c r="H30" i="42"/>
  <c r="G30" i="42"/>
  <c r="F30" i="42"/>
  <c r="N30" i="42" s="1"/>
  <c r="O30" i="42" s="1"/>
  <c r="E30" i="42"/>
  <c r="D30" i="42"/>
  <c r="N29" i="42"/>
  <c r="O29" i="42" s="1"/>
  <c r="N28" i="42"/>
  <c r="O28" i="42" s="1"/>
  <c r="N27" i="42"/>
  <c r="O27" i="42" s="1"/>
  <c r="N26" i="42"/>
  <c r="O26" i="42" s="1"/>
  <c r="N25" i="42"/>
  <c r="O25" i="42"/>
  <c r="N24" i="42"/>
  <c r="O24" i="42"/>
  <c r="M23" i="42"/>
  <c r="L23" i="42"/>
  <c r="K23" i="42"/>
  <c r="J23" i="42"/>
  <c r="I23" i="42"/>
  <c r="H23" i="42"/>
  <c r="G23" i="42"/>
  <c r="F23" i="42"/>
  <c r="E23" i="42"/>
  <c r="D23" i="42"/>
  <c r="N23" i="42" s="1"/>
  <c r="O23" i="42" s="1"/>
  <c r="N22" i="42"/>
  <c r="O22" i="42"/>
  <c r="N21" i="42"/>
  <c r="O21" i="42" s="1"/>
  <c r="N20" i="42"/>
  <c r="O20" i="42" s="1"/>
  <c r="N19" i="42"/>
  <c r="O19" i="42" s="1"/>
  <c r="N18" i="42"/>
  <c r="O18" i="42" s="1"/>
  <c r="N17" i="42"/>
  <c r="O17" i="42"/>
  <c r="N16" i="42"/>
  <c r="O16" i="42"/>
  <c r="M15" i="42"/>
  <c r="L15" i="42"/>
  <c r="K15" i="42"/>
  <c r="J15" i="42"/>
  <c r="I15" i="42"/>
  <c r="H15" i="42"/>
  <c r="G15" i="42"/>
  <c r="F15" i="42"/>
  <c r="E15" i="42"/>
  <c r="D15" i="42"/>
  <c r="N15" i="42" s="1"/>
  <c r="O15" i="42" s="1"/>
  <c r="N14" i="42"/>
  <c r="O14" i="42"/>
  <c r="N13" i="42"/>
  <c r="O13" i="42" s="1"/>
  <c r="M12" i="42"/>
  <c r="M35" i="42" s="1"/>
  <c r="L12" i="42"/>
  <c r="K12" i="42"/>
  <c r="J12" i="42"/>
  <c r="I12" i="42"/>
  <c r="H12" i="42"/>
  <c r="G12" i="42"/>
  <c r="F12" i="42"/>
  <c r="N12" i="42" s="1"/>
  <c r="O12" i="42" s="1"/>
  <c r="E12" i="42"/>
  <c r="D12" i="42"/>
  <c r="N11" i="42"/>
  <c r="O11" i="42" s="1"/>
  <c r="N10" i="42"/>
  <c r="O10" i="42" s="1"/>
  <c r="N9" i="42"/>
  <c r="O9" i="42" s="1"/>
  <c r="N8" i="42"/>
  <c r="O8" i="42" s="1"/>
  <c r="N7" i="42"/>
  <c r="O7" i="42"/>
  <c r="N6" i="42"/>
  <c r="O6" i="42"/>
  <c r="M5" i="42"/>
  <c r="L5" i="42"/>
  <c r="L35" i="42" s="1"/>
  <c r="K5" i="42"/>
  <c r="K35" i="42" s="1"/>
  <c r="J5" i="42"/>
  <c r="J35" i="42" s="1"/>
  <c r="I5" i="42"/>
  <c r="I35" i="42" s="1"/>
  <c r="H5" i="42"/>
  <c r="H35" i="42" s="1"/>
  <c r="G5" i="42"/>
  <c r="F5" i="42"/>
  <c r="F35" i="42" s="1"/>
  <c r="E5" i="42"/>
  <c r="E35" i="42" s="1"/>
  <c r="D5" i="42"/>
  <c r="D35" i="42" s="1"/>
  <c r="N39" i="41"/>
  <c r="O39" i="41"/>
  <c r="N38" i="41"/>
  <c r="O38" i="41"/>
  <c r="M37" i="41"/>
  <c r="L37" i="41"/>
  <c r="K37" i="41"/>
  <c r="J37" i="41"/>
  <c r="I37" i="41"/>
  <c r="H37" i="41"/>
  <c r="G37" i="41"/>
  <c r="F37" i="41"/>
  <c r="E37" i="41"/>
  <c r="D37" i="41"/>
  <c r="N37" i="41" s="1"/>
  <c r="O37" i="41" s="1"/>
  <c r="N36" i="41"/>
  <c r="O36" i="41"/>
  <c r="N35" i="41"/>
  <c r="O35" i="41" s="1"/>
  <c r="M34" i="41"/>
  <c r="L34" i="41"/>
  <c r="K34" i="41"/>
  <c r="J34" i="41"/>
  <c r="I34" i="41"/>
  <c r="H34" i="41"/>
  <c r="G34" i="41"/>
  <c r="F34" i="41"/>
  <c r="F40" i="41" s="1"/>
  <c r="E34" i="41"/>
  <c r="D34" i="41"/>
  <c r="N33" i="41"/>
  <c r="O33" i="41" s="1"/>
  <c r="N32" i="41"/>
  <c r="O32" i="41" s="1"/>
  <c r="N31" i="41"/>
  <c r="O31" i="41" s="1"/>
  <c r="N30" i="41"/>
  <c r="O30" i="41" s="1"/>
  <c r="N29" i="41"/>
  <c r="O29" i="41"/>
  <c r="N28" i="41"/>
  <c r="O28" i="41"/>
  <c r="M27" i="41"/>
  <c r="L27" i="41"/>
  <c r="K27" i="41"/>
  <c r="J27" i="41"/>
  <c r="I27" i="41"/>
  <c r="H27" i="41"/>
  <c r="G27" i="41"/>
  <c r="F27" i="41"/>
  <c r="E27" i="41"/>
  <c r="D27" i="41"/>
  <c r="N27" i="41" s="1"/>
  <c r="O27" i="41" s="1"/>
  <c r="N26" i="41"/>
  <c r="O26" i="41"/>
  <c r="N25" i="41"/>
  <c r="O25" i="41" s="1"/>
  <c r="N24" i="41"/>
  <c r="O24" i="41" s="1"/>
  <c r="N23" i="41"/>
  <c r="O23" i="41" s="1"/>
  <c r="N22" i="41"/>
  <c r="O22" i="41" s="1"/>
  <c r="N21" i="41"/>
  <c r="O21" i="41"/>
  <c r="N20" i="41"/>
  <c r="O20" i="41"/>
  <c r="N19" i="41"/>
  <c r="O19" i="41" s="1"/>
  <c r="N18" i="41"/>
  <c r="O18" i="41" s="1"/>
  <c r="N17" i="41"/>
  <c r="O17" i="41" s="1"/>
  <c r="N16" i="41"/>
  <c r="O16" i="41" s="1"/>
  <c r="M15" i="41"/>
  <c r="L15" i="41"/>
  <c r="N15" i="41" s="1"/>
  <c r="O15" i="41" s="1"/>
  <c r="K15" i="41"/>
  <c r="J15" i="41"/>
  <c r="I15" i="41"/>
  <c r="H15" i="41"/>
  <c r="G15" i="41"/>
  <c r="F15" i="41"/>
  <c r="E15" i="41"/>
  <c r="D15" i="41"/>
  <c r="N14" i="41"/>
  <c r="O14" i="41" s="1"/>
  <c r="N13" i="41"/>
  <c r="O13" i="41"/>
  <c r="M12" i="41"/>
  <c r="L12" i="41"/>
  <c r="K12" i="41"/>
  <c r="J12" i="41"/>
  <c r="I12" i="41"/>
  <c r="I40" i="41" s="1"/>
  <c r="H12" i="41"/>
  <c r="G12" i="41"/>
  <c r="F12" i="41"/>
  <c r="E12" i="41"/>
  <c r="D12" i="41"/>
  <c r="N11" i="41"/>
  <c r="O11" i="41"/>
  <c r="N10" i="41"/>
  <c r="O10" i="41"/>
  <c r="N9" i="41"/>
  <c r="O9" i="41" s="1"/>
  <c r="N8" i="41"/>
  <c r="O8" i="41" s="1"/>
  <c r="N7" i="41"/>
  <c r="O7" i="41" s="1"/>
  <c r="N6" i="41"/>
  <c r="O6" i="41" s="1"/>
  <c r="M5" i="41"/>
  <c r="M40" i="41" s="1"/>
  <c r="L5" i="41"/>
  <c r="L40" i="41" s="1"/>
  <c r="K5" i="41"/>
  <c r="K40" i="41" s="1"/>
  <c r="J5" i="41"/>
  <c r="J40" i="41" s="1"/>
  <c r="I5" i="41"/>
  <c r="H5" i="41"/>
  <c r="H40" i="41" s="1"/>
  <c r="G5" i="41"/>
  <c r="G40" i="41" s="1"/>
  <c r="F5" i="41"/>
  <c r="E5" i="41"/>
  <c r="E40" i="41" s="1"/>
  <c r="D5" i="41"/>
  <c r="D40" i="41" s="1"/>
  <c r="H37" i="40"/>
  <c r="N36" i="40"/>
  <c r="O36" i="40" s="1"/>
  <c r="N35" i="40"/>
  <c r="O35" i="40" s="1"/>
  <c r="M34" i="40"/>
  <c r="L34" i="40"/>
  <c r="N34" i="40" s="1"/>
  <c r="O34" i="40" s="1"/>
  <c r="K34" i="40"/>
  <c r="J34" i="40"/>
  <c r="I34" i="40"/>
  <c r="H34" i="40"/>
  <c r="G34" i="40"/>
  <c r="F34" i="40"/>
  <c r="E34" i="40"/>
  <c r="D34" i="40"/>
  <c r="N33" i="40"/>
  <c r="O33" i="40" s="1"/>
  <c r="N32" i="40"/>
  <c r="O32" i="40"/>
  <c r="M31" i="40"/>
  <c r="L31" i="40"/>
  <c r="K31" i="40"/>
  <c r="J31" i="40"/>
  <c r="I31" i="40"/>
  <c r="H31" i="40"/>
  <c r="G31" i="40"/>
  <c r="F31" i="40"/>
  <c r="E31" i="40"/>
  <c r="D31" i="40"/>
  <c r="N30" i="40"/>
  <c r="O30" i="40"/>
  <c r="N29" i="40"/>
  <c r="O29" i="40"/>
  <c r="N28" i="40"/>
  <c r="O28" i="40" s="1"/>
  <c r="N27" i="40"/>
  <c r="O27" i="40" s="1"/>
  <c r="N26" i="40"/>
  <c r="O26" i="40" s="1"/>
  <c r="N25" i="40"/>
  <c r="O25" i="40" s="1"/>
  <c r="M24" i="40"/>
  <c r="L24" i="40"/>
  <c r="N24" i="40" s="1"/>
  <c r="O24" i="40" s="1"/>
  <c r="K24" i="40"/>
  <c r="J24" i="40"/>
  <c r="J37" i="40" s="1"/>
  <c r="I24" i="40"/>
  <c r="H24" i="40"/>
  <c r="G24" i="40"/>
  <c r="F24" i="40"/>
  <c r="E24" i="40"/>
  <c r="D24" i="40"/>
  <c r="N23" i="40"/>
  <c r="O23" i="40" s="1"/>
  <c r="N22" i="40"/>
  <c r="O22" i="40"/>
  <c r="N21" i="40"/>
  <c r="O21" i="40"/>
  <c r="N20" i="40"/>
  <c r="O20" i="40" s="1"/>
  <c r="N19" i="40"/>
  <c r="O19" i="40" s="1"/>
  <c r="N18" i="40"/>
  <c r="O18" i="40" s="1"/>
  <c r="N17" i="40"/>
  <c r="O17" i="40" s="1"/>
  <c r="N16" i="40"/>
  <c r="O16" i="40"/>
  <c r="M15" i="40"/>
  <c r="L15" i="40"/>
  <c r="K15" i="40"/>
  <c r="J15" i="40"/>
  <c r="I15" i="40"/>
  <c r="H15" i="40"/>
  <c r="G15" i="40"/>
  <c r="F15" i="40"/>
  <c r="E15" i="40"/>
  <c r="D15" i="40"/>
  <c r="N14" i="40"/>
  <c r="O14" i="40"/>
  <c r="N13" i="40"/>
  <c r="O13" i="40"/>
  <c r="M12" i="40"/>
  <c r="L12" i="40"/>
  <c r="K12" i="40"/>
  <c r="J12" i="40"/>
  <c r="I12" i="40"/>
  <c r="H12" i="40"/>
  <c r="G12" i="40"/>
  <c r="F12" i="40"/>
  <c r="E12" i="40"/>
  <c r="D12" i="40"/>
  <c r="N12" i="40" s="1"/>
  <c r="O12" i="40" s="1"/>
  <c r="N11" i="40"/>
  <c r="O11" i="40"/>
  <c r="N10" i="40"/>
  <c r="O10" i="40" s="1"/>
  <c r="N9" i="40"/>
  <c r="O9" i="40" s="1"/>
  <c r="N8" i="40"/>
  <c r="O8" i="40" s="1"/>
  <c r="N7" i="40"/>
  <c r="O7" i="40" s="1"/>
  <c r="N6" i="40"/>
  <c r="O6" i="40"/>
  <c r="M5" i="40"/>
  <c r="M37" i="40" s="1"/>
  <c r="L5" i="40"/>
  <c r="L37" i="40" s="1"/>
  <c r="K5" i="40"/>
  <c r="K37" i="40" s="1"/>
  <c r="J5" i="40"/>
  <c r="I5" i="40"/>
  <c r="I37" i="40" s="1"/>
  <c r="H5" i="40"/>
  <c r="G5" i="40"/>
  <c r="G37" i="40" s="1"/>
  <c r="F5" i="40"/>
  <c r="F37" i="40" s="1"/>
  <c r="E5" i="40"/>
  <c r="E37" i="40" s="1"/>
  <c r="D5" i="40"/>
  <c r="D37" i="40" s="1"/>
  <c r="N37" i="40" s="1"/>
  <c r="O37" i="40" s="1"/>
  <c r="N31" i="39"/>
  <c r="O31" i="39"/>
  <c r="N30" i="39"/>
  <c r="O30" i="39"/>
  <c r="M29" i="39"/>
  <c r="L29" i="39"/>
  <c r="K29" i="39"/>
  <c r="J29" i="39"/>
  <c r="I29" i="39"/>
  <c r="H29" i="39"/>
  <c r="G29" i="39"/>
  <c r="F29" i="39"/>
  <c r="E29" i="39"/>
  <c r="D29" i="39"/>
  <c r="N29" i="39" s="1"/>
  <c r="O29" i="39" s="1"/>
  <c r="N28" i="39"/>
  <c r="O28" i="39"/>
  <c r="N27" i="39"/>
  <c r="O27" i="39" s="1"/>
  <c r="N26" i="39"/>
  <c r="O26" i="39" s="1"/>
  <c r="N25" i="39"/>
  <c r="O25" i="39" s="1"/>
  <c r="N24" i="39"/>
  <c r="O24" i="39" s="1"/>
  <c r="N23" i="39"/>
  <c r="O23" i="39"/>
  <c r="M22" i="39"/>
  <c r="L22" i="39"/>
  <c r="K22" i="39"/>
  <c r="J22" i="39"/>
  <c r="I22" i="39"/>
  <c r="H22" i="39"/>
  <c r="G22" i="39"/>
  <c r="F22" i="39"/>
  <c r="E22" i="39"/>
  <c r="D22" i="39"/>
  <c r="N21" i="39"/>
  <c r="O21" i="39"/>
  <c r="N20" i="39"/>
  <c r="O20" i="39"/>
  <c r="N19" i="39"/>
  <c r="O19" i="39" s="1"/>
  <c r="N18" i="39"/>
  <c r="O18" i="39" s="1"/>
  <c r="N17" i="39"/>
  <c r="O17" i="39" s="1"/>
  <c r="N16" i="39"/>
  <c r="O16" i="39" s="1"/>
  <c r="M15" i="39"/>
  <c r="L15" i="39"/>
  <c r="N15" i="39" s="1"/>
  <c r="O15" i="39" s="1"/>
  <c r="K15" i="39"/>
  <c r="J15" i="39"/>
  <c r="I15" i="39"/>
  <c r="H15" i="39"/>
  <c r="G15" i="39"/>
  <c r="F15" i="39"/>
  <c r="E15" i="39"/>
  <c r="D15" i="39"/>
  <c r="N14" i="39"/>
  <c r="O14" i="39" s="1"/>
  <c r="N13" i="39"/>
  <c r="O13" i="39"/>
  <c r="M12" i="39"/>
  <c r="L12" i="39"/>
  <c r="K12" i="39"/>
  <c r="J12" i="39"/>
  <c r="I12" i="39"/>
  <c r="I32" i="39" s="1"/>
  <c r="H12" i="39"/>
  <c r="G12" i="39"/>
  <c r="F12" i="39"/>
  <c r="E12" i="39"/>
  <c r="D12" i="39"/>
  <c r="N12" i="39" s="1"/>
  <c r="O12" i="39" s="1"/>
  <c r="N11" i="39"/>
  <c r="O11" i="39"/>
  <c r="N10" i="39"/>
  <c r="O10" i="39" s="1"/>
  <c r="N9" i="39"/>
  <c r="O9" i="39" s="1"/>
  <c r="N8" i="39"/>
  <c r="O8" i="39" s="1"/>
  <c r="N7" i="39"/>
  <c r="O7" i="39" s="1"/>
  <c r="N6" i="39"/>
  <c r="O6" i="39"/>
  <c r="M5" i="39"/>
  <c r="M32" i="39"/>
  <c r="L5" i="39"/>
  <c r="L32" i="39" s="1"/>
  <c r="K5" i="39"/>
  <c r="K32" i="39" s="1"/>
  <c r="J5" i="39"/>
  <c r="I5" i="39"/>
  <c r="H5" i="39"/>
  <c r="H32" i="39"/>
  <c r="G5" i="39"/>
  <c r="G32" i="39" s="1"/>
  <c r="F5" i="39"/>
  <c r="E5" i="39"/>
  <c r="E32" i="39" s="1"/>
  <c r="D5" i="39"/>
  <c r="D32" i="39" s="1"/>
  <c r="N32" i="38"/>
  <c r="O32" i="38" s="1"/>
  <c r="M31" i="38"/>
  <c r="L31" i="38"/>
  <c r="K31" i="38"/>
  <c r="J31" i="38"/>
  <c r="I31" i="38"/>
  <c r="H31" i="38"/>
  <c r="N31" i="38" s="1"/>
  <c r="O31" i="38" s="1"/>
  <c r="G31" i="38"/>
  <c r="F31" i="38"/>
  <c r="E31" i="38"/>
  <c r="D31" i="38"/>
  <c r="N30" i="38"/>
  <c r="O30" i="38" s="1"/>
  <c r="N29" i="38"/>
  <c r="O29" i="38"/>
  <c r="M28" i="38"/>
  <c r="L28" i="38"/>
  <c r="K28" i="38"/>
  <c r="J28" i="38"/>
  <c r="I28" i="38"/>
  <c r="H28" i="38"/>
  <c r="G28" i="38"/>
  <c r="F28" i="38"/>
  <c r="E28" i="38"/>
  <c r="D28" i="38"/>
  <c r="N28" i="38" s="1"/>
  <c r="O28" i="38" s="1"/>
  <c r="N27" i="38"/>
  <c r="O27" i="38" s="1"/>
  <c r="N26" i="38"/>
  <c r="O26" i="38" s="1"/>
  <c r="N25" i="38"/>
  <c r="O25" i="38"/>
  <c r="N24" i="38"/>
  <c r="O24" i="38"/>
  <c r="N23" i="38"/>
  <c r="O23" i="38" s="1"/>
  <c r="N22" i="38"/>
  <c r="O22" i="38"/>
  <c r="M21" i="38"/>
  <c r="L21" i="38"/>
  <c r="K21" i="38"/>
  <c r="J21" i="38"/>
  <c r="I21" i="38"/>
  <c r="H21" i="38"/>
  <c r="G21" i="38"/>
  <c r="F21" i="38"/>
  <c r="N21" i="38" s="1"/>
  <c r="O21" i="38" s="1"/>
  <c r="E21" i="38"/>
  <c r="D21" i="38"/>
  <c r="N20" i="38"/>
  <c r="O20" i="38"/>
  <c r="N19" i="38"/>
  <c r="O19" i="38"/>
  <c r="N18" i="38"/>
  <c r="O18" i="38" s="1"/>
  <c r="N17" i="38"/>
  <c r="O17" i="38" s="1"/>
  <c r="N16" i="38"/>
  <c r="O16" i="38" s="1"/>
  <c r="N15" i="38"/>
  <c r="O15" i="38" s="1"/>
  <c r="M14" i="38"/>
  <c r="L14" i="38"/>
  <c r="N14" i="38" s="1"/>
  <c r="O14" i="38" s="1"/>
  <c r="K14" i="38"/>
  <c r="J14" i="38"/>
  <c r="I14" i="38"/>
  <c r="H14" i="38"/>
  <c r="G14" i="38"/>
  <c r="G33" i="38" s="1"/>
  <c r="F14" i="38"/>
  <c r="E14" i="38"/>
  <c r="D14" i="38"/>
  <c r="N13" i="38"/>
  <c r="O13" i="38"/>
  <c r="N12" i="38"/>
  <c r="O12" i="38"/>
  <c r="M11" i="38"/>
  <c r="L11" i="38"/>
  <c r="K11" i="38"/>
  <c r="K33" i="38" s="1"/>
  <c r="J11" i="38"/>
  <c r="I11" i="38"/>
  <c r="H11" i="38"/>
  <c r="G11" i="38"/>
  <c r="F11" i="38"/>
  <c r="E11" i="38"/>
  <c r="D11" i="38"/>
  <c r="N11" i="38" s="1"/>
  <c r="O11" i="38" s="1"/>
  <c r="N10" i="38"/>
  <c r="O10" i="38" s="1"/>
  <c r="N9" i="38"/>
  <c r="O9" i="38"/>
  <c r="N8" i="38"/>
  <c r="O8" i="38"/>
  <c r="N7" i="38"/>
  <c r="O7" i="38" s="1"/>
  <c r="N6" i="38"/>
  <c r="O6" i="38"/>
  <c r="M5" i="38"/>
  <c r="M33" i="38" s="1"/>
  <c r="L5" i="38"/>
  <c r="L33" i="38" s="1"/>
  <c r="K5" i="38"/>
  <c r="J5" i="38"/>
  <c r="J33" i="38" s="1"/>
  <c r="I5" i="38"/>
  <c r="I33" i="38" s="1"/>
  <c r="H5" i="38"/>
  <c r="H33" i="38" s="1"/>
  <c r="G5" i="38"/>
  <c r="F5" i="38"/>
  <c r="N5" i="38" s="1"/>
  <c r="O5" i="38" s="1"/>
  <c r="E5" i="38"/>
  <c r="E33" i="38" s="1"/>
  <c r="D5" i="38"/>
  <c r="N33" i="37"/>
  <c r="O33" i="37" s="1"/>
  <c r="M32" i="37"/>
  <c r="L32" i="37"/>
  <c r="K32" i="37"/>
  <c r="J32" i="37"/>
  <c r="I32" i="37"/>
  <c r="H32" i="37"/>
  <c r="N32" i="37" s="1"/>
  <c r="O32" i="37" s="1"/>
  <c r="G32" i="37"/>
  <c r="F32" i="37"/>
  <c r="E32" i="37"/>
  <c r="D32" i="37"/>
  <c r="N31" i="37"/>
  <c r="O31" i="37" s="1"/>
  <c r="N30" i="37"/>
  <c r="O30" i="37" s="1"/>
  <c r="M29" i="37"/>
  <c r="L29" i="37"/>
  <c r="K29" i="37"/>
  <c r="J29" i="37"/>
  <c r="N29" i="37" s="1"/>
  <c r="O29" i="37" s="1"/>
  <c r="I29" i="37"/>
  <c r="H29" i="37"/>
  <c r="G29" i="37"/>
  <c r="F29" i="37"/>
  <c r="E29" i="37"/>
  <c r="D29" i="37"/>
  <c r="N28" i="37"/>
  <c r="O28" i="37" s="1"/>
  <c r="N27" i="37"/>
  <c r="O27" i="37"/>
  <c r="N26" i="37"/>
  <c r="O26" i="37"/>
  <c r="N25" i="37"/>
  <c r="O25" i="37" s="1"/>
  <c r="N24" i="37"/>
  <c r="O24" i="37" s="1"/>
  <c r="N23" i="37"/>
  <c r="O23" i="37" s="1"/>
  <c r="M22" i="37"/>
  <c r="L22" i="37"/>
  <c r="K22" i="37"/>
  <c r="J22" i="37"/>
  <c r="N22" i="37" s="1"/>
  <c r="O22" i="37" s="1"/>
  <c r="I22" i="37"/>
  <c r="H22" i="37"/>
  <c r="G22" i="37"/>
  <c r="F22" i="37"/>
  <c r="E22" i="37"/>
  <c r="D22" i="37"/>
  <c r="N21" i="37"/>
  <c r="O21" i="37" s="1"/>
  <c r="N20" i="37"/>
  <c r="O20" i="37"/>
  <c r="N19" i="37"/>
  <c r="O19" i="37" s="1"/>
  <c r="N18" i="37"/>
  <c r="O18" i="37" s="1"/>
  <c r="N17" i="37"/>
  <c r="O17" i="37"/>
  <c r="N16" i="37"/>
  <c r="O16" i="37"/>
  <c r="N15" i="37"/>
  <c r="O15" i="37" s="1"/>
  <c r="M14" i="37"/>
  <c r="L14" i="37"/>
  <c r="K14" i="37"/>
  <c r="J14" i="37"/>
  <c r="I14" i="37"/>
  <c r="H14" i="37"/>
  <c r="G14" i="37"/>
  <c r="F14" i="37"/>
  <c r="E14" i="37"/>
  <c r="D14" i="37"/>
  <c r="N14" i="37" s="1"/>
  <c r="O14" i="37" s="1"/>
  <c r="N13" i="37"/>
  <c r="O13" i="37"/>
  <c r="N12" i="37"/>
  <c r="O12" i="37" s="1"/>
  <c r="M11" i="37"/>
  <c r="L11" i="37"/>
  <c r="K11" i="37"/>
  <c r="J11" i="37"/>
  <c r="I11" i="37"/>
  <c r="H11" i="37"/>
  <c r="G11" i="37"/>
  <c r="F11" i="37"/>
  <c r="E11" i="37"/>
  <c r="N11" i="37" s="1"/>
  <c r="O11" i="37" s="1"/>
  <c r="D11" i="37"/>
  <c r="N10" i="37"/>
  <c r="O10" i="37"/>
  <c r="N9" i="37"/>
  <c r="O9" i="37"/>
  <c r="N8" i="37"/>
  <c r="O8" i="37" s="1"/>
  <c r="N7" i="37"/>
  <c r="O7" i="37"/>
  <c r="N6" i="37"/>
  <c r="O6" i="37" s="1"/>
  <c r="M5" i="37"/>
  <c r="M34" i="37" s="1"/>
  <c r="L5" i="37"/>
  <c r="L34" i="37" s="1"/>
  <c r="K5" i="37"/>
  <c r="K34" i="37" s="1"/>
  <c r="J5" i="37"/>
  <c r="J34" i="37" s="1"/>
  <c r="I5" i="37"/>
  <c r="I34" i="37" s="1"/>
  <c r="H5" i="37"/>
  <c r="H34" i="37" s="1"/>
  <c r="G5" i="37"/>
  <c r="G34" i="37"/>
  <c r="F5" i="37"/>
  <c r="F34" i="37"/>
  <c r="E5" i="37"/>
  <c r="D5" i="37"/>
  <c r="N34" i="36"/>
  <c r="O34" i="36"/>
  <c r="N33" i="36"/>
  <c r="O33" i="36" s="1"/>
  <c r="N32" i="36"/>
  <c r="O32" i="36"/>
  <c r="M31" i="36"/>
  <c r="L31" i="36"/>
  <c r="K31" i="36"/>
  <c r="J31" i="36"/>
  <c r="I31" i="36"/>
  <c r="H31" i="36"/>
  <c r="G31" i="36"/>
  <c r="F31" i="36"/>
  <c r="E31" i="36"/>
  <c r="D31" i="36"/>
  <c r="N31" i="36" s="1"/>
  <c r="O31" i="36" s="1"/>
  <c r="N30" i="36"/>
  <c r="O30" i="36" s="1"/>
  <c r="N29" i="36"/>
  <c r="O29" i="36" s="1"/>
  <c r="M28" i="36"/>
  <c r="L28" i="36"/>
  <c r="K28" i="36"/>
  <c r="J28" i="36"/>
  <c r="I28" i="36"/>
  <c r="H28" i="36"/>
  <c r="G28" i="36"/>
  <c r="F28" i="36"/>
  <c r="E28" i="36"/>
  <c r="N28" i="36" s="1"/>
  <c r="O28" i="36" s="1"/>
  <c r="D28" i="36"/>
  <c r="N27" i="36"/>
  <c r="O27" i="36"/>
  <c r="N26" i="36"/>
  <c r="O26" i="36"/>
  <c r="N25" i="36"/>
  <c r="O25" i="36" s="1"/>
  <c r="N24" i="36"/>
  <c r="O24" i="36"/>
  <c r="N23" i="36"/>
  <c r="O23" i="36" s="1"/>
  <c r="N22" i="36"/>
  <c r="O22" i="36" s="1"/>
  <c r="M21" i="36"/>
  <c r="L21" i="36"/>
  <c r="K21" i="36"/>
  <c r="J21" i="36"/>
  <c r="I21" i="36"/>
  <c r="H21" i="36"/>
  <c r="G21" i="36"/>
  <c r="F21" i="36"/>
  <c r="E21" i="36"/>
  <c r="D21" i="36"/>
  <c r="N21" i="36" s="1"/>
  <c r="O21" i="36" s="1"/>
  <c r="N20" i="36"/>
  <c r="O20" i="36"/>
  <c r="N19" i="36"/>
  <c r="O19" i="36"/>
  <c r="N18" i="36"/>
  <c r="O18" i="36" s="1"/>
  <c r="N17" i="36"/>
  <c r="O17" i="36"/>
  <c r="N16" i="36"/>
  <c r="O16" i="36" s="1"/>
  <c r="N15" i="36"/>
  <c r="O15" i="36" s="1"/>
  <c r="M14" i="36"/>
  <c r="L14" i="36"/>
  <c r="K14" i="36"/>
  <c r="J14" i="36"/>
  <c r="I14" i="36"/>
  <c r="H14" i="36"/>
  <c r="G14" i="36"/>
  <c r="F14" i="36"/>
  <c r="F35" i="36" s="1"/>
  <c r="E14" i="36"/>
  <c r="D14" i="36"/>
  <c r="N13" i="36"/>
  <c r="O13" i="36" s="1"/>
  <c r="N12" i="36"/>
  <c r="O12" i="36" s="1"/>
  <c r="M11" i="36"/>
  <c r="L11" i="36"/>
  <c r="K11" i="36"/>
  <c r="J11" i="36"/>
  <c r="J35" i="36" s="1"/>
  <c r="I11" i="36"/>
  <c r="H11" i="36"/>
  <c r="G11" i="36"/>
  <c r="F11" i="36"/>
  <c r="E11" i="36"/>
  <c r="N11" i="36" s="1"/>
  <c r="O11" i="36" s="1"/>
  <c r="D11" i="36"/>
  <c r="N10" i="36"/>
  <c r="O10" i="36" s="1"/>
  <c r="N9" i="36"/>
  <c r="O9" i="36"/>
  <c r="N8" i="36"/>
  <c r="O8" i="36"/>
  <c r="N7" i="36"/>
  <c r="O7" i="36" s="1"/>
  <c r="N6" i="36"/>
  <c r="O6" i="36" s="1"/>
  <c r="M5" i="36"/>
  <c r="M35" i="36" s="1"/>
  <c r="L5" i="36"/>
  <c r="L35" i="36" s="1"/>
  <c r="K5" i="36"/>
  <c r="K35" i="36"/>
  <c r="J5" i="36"/>
  <c r="I5" i="36"/>
  <c r="I35" i="36" s="1"/>
  <c r="H5" i="36"/>
  <c r="H35" i="36"/>
  <c r="G5" i="36"/>
  <c r="G35" i="36"/>
  <c r="F5" i="36"/>
  <c r="E5" i="36"/>
  <c r="E35" i="36" s="1"/>
  <c r="D5" i="36"/>
  <c r="N5" i="36"/>
  <c r="O5" i="36" s="1"/>
  <c r="N31" i="35"/>
  <c r="O31" i="35" s="1"/>
  <c r="M30" i="35"/>
  <c r="M32" i="35"/>
  <c r="L30" i="35"/>
  <c r="K30" i="35"/>
  <c r="J30" i="35"/>
  <c r="I30" i="35"/>
  <c r="H30" i="35"/>
  <c r="G30" i="35"/>
  <c r="F30" i="35"/>
  <c r="N30" i="35" s="1"/>
  <c r="O30" i="35" s="1"/>
  <c r="E30" i="35"/>
  <c r="D30" i="35"/>
  <c r="N29" i="35"/>
  <c r="O29" i="35"/>
  <c r="N28" i="35"/>
  <c r="O28" i="35"/>
  <c r="M27" i="35"/>
  <c r="L27" i="35"/>
  <c r="K27" i="35"/>
  <c r="J27" i="35"/>
  <c r="I27" i="35"/>
  <c r="H27" i="35"/>
  <c r="G27" i="35"/>
  <c r="F27" i="35"/>
  <c r="E27" i="35"/>
  <c r="D27" i="35"/>
  <c r="N27" i="35" s="1"/>
  <c r="O27" i="35" s="1"/>
  <c r="N26" i="35"/>
  <c r="O26" i="35" s="1"/>
  <c r="N25" i="35"/>
  <c r="O25" i="35"/>
  <c r="N24" i="35"/>
  <c r="O24" i="35" s="1"/>
  <c r="N23" i="35"/>
  <c r="O23" i="35" s="1"/>
  <c r="N22" i="35"/>
  <c r="O22" i="35"/>
  <c r="M21" i="35"/>
  <c r="L21" i="35"/>
  <c r="K21" i="35"/>
  <c r="J21" i="35"/>
  <c r="I21" i="35"/>
  <c r="H21" i="35"/>
  <c r="G21" i="35"/>
  <c r="F21" i="35"/>
  <c r="F32" i="35" s="1"/>
  <c r="E21" i="35"/>
  <c r="N21" i="35" s="1"/>
  <c r="O21" i="35" s="1"/>
  <c r="D21" i="35"/>
  <c r="N20" i="35"/>
  <c r="O20" i="35"/>
  <c r="N19" i="35"/>
  <c r="O19" i="35" s="1"/>
  <c r="N18" i="35"/>
  <c r="O18" i="35"/>
  <c r="N17" i="35"/>
  <c r="O17" i="35" s="1"/>
  <c r="N16" i="35"/>
  <c r="O16" i="35" s="1"/>
  <c r="N15" i="35"/>
  <c r="O15" i="35"/>
  <c r="M14" i="35"/>
  <c r="L14" i="35"/>
  <c r="K14" i="35"/>
  <c r="J14" i="35"/>
  <c r="I14" i="35"/>
  <c r="H14" i="35"/>
  <c r="N14" i="35" s="1"/>
  <c r="O14" i="35" s="1"/>
  <c r="G14" i="35"/>
  <c r="F14" i="35"/>
  <c r="E14" i="35"/>
  <c r="D14" i="35"/>
  <c r="N13" i="35"/>
  <c r="O13" i="35" s="1"/>
  <c r="N12" i="35"/>
  <c r="O12" i="35" s="1"/>
  <c r="M11" i="35"/>
  <c r="L11" i="35"/>
  <c r="L32" i="35" s="1"/>
  <c r="K11" i="35"/>
  <c r="J11" i="35"/>
  <c r="I11" i="35"/>
  <c r="H11" i="35"/>
  <c r="G11" i="35"/>
  <c r="G32" i="35" s="1"/>
  <c r="F11" i="35"/>
  <c r="E11" i="35"/>
  <c r="N11" i="35" s="1"/>
  <c r="O11" i="35" s="1"/>
  <c r="D11" i="35"/>
  <c r="N10" i="35"/>
  <c r="O10" i="35"/>
  <c r="N9" i="35"/>
  <c r="O9" i="35"/>
  <c r="N8" i="35"/>
  <c r="O8" i="35" s="1"/>
  <c r="N7" i="35"/>
  <c r="O7" i="35" s="1"/>
  <c r="N6" i="35"/>
  <c r="O6" i="35" s="1"/>
  <c r="M5" i="35"/>
  <c r="L5" i="35"/>
  <c r="K5" i="35"/>
  <c r="N5" i="35" s="1"/>
  <c r="O5" i="35" s="1"/>
  <c r="J5" i="35"/>
  <c r="J32" i="35"/>
  <c r="I5" i="35"/>
  <c r="I32" i="35" s="1"/>
  <c r="H5" i="35"/>
  <c r="H32" i="35" s="1"/>
  <c r="G5" i="35"/>
  <c r="F5" i="35"/>
  <c r="E5" i="35"/>
  <c r="D5" i="35"/>
  <c r="D32" i="35" s="1"/>
  <c r="N31" i="34"/>
  <c r="O31" i="34" s="1"/>
  <c r="M30" i="34"/>
  <c r="L30" i="34"/>
  <c r="K30" i="34"/>
  <c r="J30" i="34"/>
  <c r="I30" i="34"/>
  <c r="H30" i="34"/>
  <c r="G30" i="34"/>
  <c r="F30" i="34"/>
  <c r="E30" i="34"/>
  <c r="N30" i="34"/>
  <c r="O30" i="34" s="1"/>
  <c r="D30" i="34"/>
  <c r="N29" i="34"/>
  <c r="O29" i="34" s="1"/>
  <c r="N28" i="34"/>
  <c r="O28" i="34" s="1"/>
  <c r="M27" i="34"/>
  <c r="L27" i="34"/>
  <c r="K27" i="34"/>
  <c r="J27" i="34"/>
  <c r="I27" i="34"/>
  <c r="H27" i="34"/>
  <c r="G27" i="34"/>
  <c r="F27" i="34"/>
  <c r="E27" i="34"/>
  <c r="D27" i="34"/>
  <c r="N26" i="34"/>
  <c r="O26" i="34"/>
  <c r="N25" i="34"/>
  <c r="O25" i="34" s="1"/>
  <c r="N24" i="34"/>
  <c r="O24" i="34"/>
  <c r="N23" i="34"/>
  <c r="O23" i="34" s="1"/>
  <c r="N22" i="34"/>
  <c r="O22" i="34" s="1"/>
  <c r="M21" i="34"/>
  <c r="L21" i="34"/>
  <c r="K21" i="34"/>
  <c r="J21" i="34"/>
  <c r="I21" i="34"/>
  <c r="H21" i="34"/>
  <c r="G21" i="34"/>
  <c r="F21" i="34"/>
  <c r="N21" i="34" s="1"/>
  <c r="O21" i="34" s="1"/>
  <c r="E21" i="34"/>
  <c r="D21" i="34"/>
  <c r="N20" i="34"/>
  <c r="O20" i="34" s="1"/>
  <c r="N19" i="34"/>
  <c r="O19" i="34" s="1"/>
  <c r="N18" i="34"/>
  <c r="O18" i="34" s="1"/>
  <c r="N17" i="34"/>
  <c r="O17" i="34"/>
  <c r="N16" i="34"/>
  <c r="O16" i="34"/>
  <c r="N15" i="34"/>
  <c r="O15" i="34" s="1"/>
  <c r="M14" i="34"/>
  <c r="L14" i="34"/>
  <c r="K14" i="34"/>
  <c r="K32" i="34" s="1"/>
  <c r="J14" i="34"/>
  <c r="I14" i="34"/>
  <c r="H14" i="34"/>
  <c r="G14" i="34"/>
  <c r="F14" i="34"/>
  <c r="N14" i="34" s="1"/>
  <c r="O14" i="34" s="1"/>
  <c r="E14" i="34"/>
  <c r="D14" i="34"/>
  <c r="N13" i="34"/>
  <c r="O13" i="34" s="1"/>
  <c r="N12" i="34"/>
  <c r="O12" i="34" s="1"/>
  <c r="M11" i="34"/>
  <c r="L11" i="34"/>
  <c r="K11" i="34"/>
  <c r="J11" i="34"/>
  <c r="I11" i="34"/>
  <c r="H11" i="34"/>
  <c r="G11" i="34"/>
  <c r="F11" i="34"/>
  <c r="E11" i="34"/>
  <c r="D11" i="34"/>
  <c r="N11" i="34" s="1"/>
  <c r="O11" i="34" s="1"/>
  <c r="N10" i="34"/>
  <c r="O10" i="34" s="1"/>
  <c r="N9" i="34"/>
  <c r="O9" i="34"/>
  <c r="N8" i="34"/>
  <c r="O8" i="34"/>
  <c r="N7" i="34"/>
  <c r="O7" i="34" s="1"/>
  <c r="N6" i="34"/>
  <c r="O6" i="34" s="1"/>
  <c r="M5" i="34"/>
  <c r="M32" i="34" s="1"/>
  <c r="L5" i="34"/>
  <c r="K5" i="34"/>
  <c r="J5" i="34"/>
  <c r="N5" i="34" s="1"/>
  <c r="O5" i="34" s="1"/>
  <c r="I5" i="34"/>
  <c r="I32" i="34" s="1"/>
  <c r="H5" i="34"/>
  <c r="H32" i="34" s="1"/>
  <c r="G5" i="34"/>
  <c r="G32" i="34"/>
  <c r="F5" i="34"/>
  <c r="F32" i="34" s="1"/>
  <c r="E5" i="34"/>
  <c r="D5" i="34"/>
  <c r="D32" i="34"/>
  <c r="N32" i="33"/>
  <c r="O32" i="33"/>
  <c r="N22" i="33"/>
  <c r="O22" i="33" s="1"/>
  <c r="N23" i="33"/>
  <c r="O23" i="33" s="1"/>
  <c r="N24" i="33"/>
  <c r="O24" i="33"/>
  <c r="N25" i="33"/>
  <c r="O25" i="33"/>
  <c r="N26" i="33"/>
  <c r="O26" i="33"/>
  <c r="N15" i="33"/>
  <c r="O15" i="33"/>
  <c r="N16" i="33"/>
  <c r="O16" i="33" s="1"/>
  <c r="N17" i="33"/>
  <c r="O17" i="33" s="1"/>
  <c r="N18" i="33"/>
  <c r="O18" i="33"/>
  <c r="N19" i="33"/>
  <c r="O19" i="33"/>
  <c r="N20" i="33"/>
  <c r="O20" i="33"/>
  <c r="E21" i="33"/>
  <c r="F21" i="33"/>
  <c r="G21" i="33"/>
  <c r="N21" i="33" s="1"/>
  <c r="O21" i="33" s="1"/>
  <c r="H21" i="33"/>
  <c r="I21" i="33"/>
  <c r="J21" i="33"/>
  <c r="K21" i="33"/>
  <c r="L21" i="33"/>
  <c r="M21" i="33"/>
  <c r="D21" i="33"/>
  <c r="E14" i="33"/>
  <c r="F14" i="33"/>
  <c r="G14" i="33"/>
  <c r="N14" i="33" s="1"/>
  <c r="O14" i="33" s="1"/>
  <c r="H14" i="33"/>
  <c r="I14" i="33"/>
  <c r="J14" i="33"/>
  <c r="K14" i="33"/>
  <c r="L14" i="33"/>
  <c r="M14" i="33"/>
  <c r="D14" i="33"/>
  <c r="E11" i="33"/>
  <c r="F11" i="33"/>
  <c r="G11" i="33"/>
  <c r="H11" i="33"/>
  <c r="I11" i="33"/>
  <c r="N11" i="33" s="1"/>
  <c r="O11" i="33" s="1"/>
  <c r="J11" i="33"/>
  <c r="K11" i="33"/>
  <c r="L11" i="33"/>
  <c r="M11" i="33"/>
  <c r="D11" i="33"/>
  <c r="E5" i="33"/>
  <c r="F5" i="33"/>
  <c r="G5" i="33"/>
  <c r="H5" i="33"/>
  <c r="I5" i="33"/>
  <c r="I33" i="33" s="1"/>
  <c r="J5" i="33"/>
  <c r="K5" i="33"/>
  <c r="K33" i="33" s="1"/>
  <c r="L5" i="33"/>
  <c r="M5" i="33"/>
  <c r="D5" i="33"/>
  <c r="E30" i="33"/>
  <c r="F30" i="33"/>
  <c r="G30" i="33"/>
  <c r="H30" i="33"/>
  <c r="I30" i="33"/>
  <c r="J30" i="33"/>
  <c r="N30" i="33" s="1"/>
  <c r="O30" i="33" s="1"/>
  <c r="K30" i="33"/>
  <c r="L30" i="33"/>
  <c r="M30" i="33"/>
  <c r="D30" i="33"/>
  <c r="N31" i="33"/>
  <c r="O31" i="33" s="1"/>
  <c r="N29" i="33"/>
  <c r="O29" i="33" s="1"/>
  <c r="N28" i="33"/>
  <c r="O28" i="33"/>
  <c r="E27" i="33"/>
  <c r="E33" i="33" s="1"/>
  <c r="F27" i="33"/>
  <c r="F33" i="33"/>
  <c r="G27" i="33"/>
  <c r="H27" i="33"/>
  <c r="H33" i="33" s="1"/>
  <c r="I27" i="33"/>
  <c r="J27" i="33"/>
  <c r="K27" i="33"/>
  <c r="L27" i="33"/>
  <c r="L33" i="33" s="1"/>
  <c r="M27" i="33"/>
  <c r="D27" i="33"/>
  <c r="D33" i="33" s="1"/>
  <c r="N12" i="33"/>
  <c r="O12" i="33"/>
  <c r="N13" i="33"/>
  <c r="O13" i="33"/>
  <c r="N6" i="33"/>
  <c r="O6" i="33"/>
  <c r="N7" i="33"/>
  <c r="O7" i="33"/>
  <c r="N8" i="33"/>
  <c r="O8" i="33" s="1"/>
  <c r="N9" i="33"/>
  <c r="O9" i="33" s="1"/>
  <c r="N10" i="33"/>
  <c r="O10" i="33"/>
  <c r="N5" i="37"/>
  <c r="O5" i="37"/>
  <c r="N22" i="39"/>
  <c r="O22" i="39"/>
  <c r="M33" i="33"/>
  <c r="N27" i="34"/>
  <c r="O27" i="34" s="1"/>
  <c r="D34" i="37"/>
  <c r="F32" i="39"/>
  <c r="J32" i="39"/>
  <c r="L32" i="34"/>
  <c r="E32" i="34"/>
  <c r="D35" i="36"/>
  <c r="D33" i="38"/>
  <c r="N31" i="40"/>
  <c r="O31" i="40"/>
  <c r="N15" i="40"/>
  <c r="O15" i="40" s="1"/>
  <c r="N5" i="40"/>
  <c r="O5" i="40"/>
  <c r="N12" i="41"/>
  <c r="O12" i="41"/>
  <c r="N33" i="43"/>
  <c r="O33" i="43"/>
  <c r="N15" i="44"/>
  <c r="O15" i="44" s="1"/>
  <c r="N5" i="44"/>
  <c r="O5" i="44" s="1"/>
  <c r="N34" i="45"/>
  <c r="O34" i="45"/>
  <c r="N24" i="45"/>
  <c r="O24" i="45" s="1"/>
  <c r="O37" i="47" l="1"/>
  <c r="P37" i="47" s="1"/>
  <c r="N32" i="39"/>
  <c r="O32" i="39" s="1"/>
  <c r="N40" i="41"/>
  <c r="O40" i="41" s="1"/>
  <c r="O33" i="46"/>
  <c r="P33" i="46" s="1"/>
  <c r="N41" i="44"/>
  <c r="O41" i="44" s="1"/>
  <c r="N33" i="38"/>
  <c r="O33" i="38" s="1"/>
  <c r="N35" i="42"/>
  <c r="O35" i="42" s="1"/>
  <c r="N35" i="36"/>
  <c r="O35" i="36" s="1"/>
  <c r="N34" i="37"/>
  <c r="O34" i="37" s="1"/>
  <c r="N32" i="35"/>
  <c r="O32" i="35" s="1"/>
  <c r="G33" i="33"/>
  <c r="N33" i="33" s="1"/>
  <c r="O33" i="33" s="1"/>
  <c r="E34" i="37"/>
  <c r="N27" i="44"/>
  <c r="O27" i="44" s="1"/>
  <c r="N12" i="43"/>
  <c r="O12" i="43" s="1"/>
  <c r="N5" i="42"/>
  <c r="O5" i="42" s="1"/>
  <c r="N34" i="41"/>
  <c r="O34" i="41" s="1"/>
  <c r="E32" i="35"/>
  <c r="F38" i="43"/>
  <c r="N38" i="43" s="1"/>
  <c r="O38" i="43" s="1"/>
  <c r="O12" i="46"/>
  <c r="P12" i="46" s="1"/>
  <c r="N5" i="39"/>
  <c r="O5" i="39" s="1"/>
  <c r="N27" i="33"/>
  <c r="O27" i="33" s="1"/>
  <c r="J32" i="34"/>
  <c r="N32" i="34" s="1"/>
  <c r="O32" i="34" s="1"/>
  <c r="N14" i="36"/>
  <c r="O14" i="36" s="1"/>
  <c r="F33" i="38"/>
  <c r="J33" i="33"/>
  <c r="N5" i="41"/>
  <c r="O5" i="41" s="1"/>
  <c r="N5" i="33"/>
  <c r="O5" i="33" s="1"/>
  <c r="K32" i="35"/>
  <c r="D38" i="45"/>
  <c r="N38" i="45" s="1"/>
  <c r="O38" i="45" s="1"/>
</calcChain>
</file>

<file path=xl/sharedStrings.xml><?xml version="1.0" encoding="utf-8"?>
<sst xmlns="http://schemas.openxmlformats.org/spreadsheetml/2006/main" count="772" uniqueCount="124">
  <si>
    <t>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</si>
  <si>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</si>
  <si>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</si>
  <si>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</si>
  <si>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</si>
  <si>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</si>
  <si>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</si>
  <si>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</si>
  <si>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Local Option Taxes</t>
  </si>
  <si>
    <t>County Ninth-Cent Voted Fuel Tax</t>
  </si>
  <si>
    <t>Discretionary Sales Surtaxes</t>
  </si>
  <si>
    <t>Utility Service Tax - Electricity</t>
  </si>
  <si>
    <t>Communications Services Taxes</t>
  </si>
  <si>
    <t>Permits, Fees, and Special Assessments</t>
  </si>
  <si>
    <t>Franchise Fee - Electricity</t>
  </si>
  <si>
    <t>Other Permits, Fees, and Special Assessments</t>
  </si>
  <si>
    <t>Intergovernmental Revenue</t>
  </si>
  <si>
    <t>State Grant - Culture / Recreation</t>
  </si>
  <si>
    <t>State Shared Revenues - General Gov't - Revenue Sharing Proceeds</t>
  </si>
  <si>
    <t>State Shared Revenues - General Gov't - Mobile Home License Tax</t>
  </si>
  <si>
    <t>State Shared Revenues - General Gov't - Alcoholic Beverage License Tax</t>
  </si>
  <si>
    <t>State Shared Revenues - General Gov't - Local Gov't Half-Cent Sales Tax</t>
  </si>
  <si>
    <t>Grants from Other Local Units - Public Safety</t>
  </si>
  <si>
    <t>Governmental Funds</t>
  </si>
  <si>
    <t>Proprietary Funds</t>
  </si>
  <si>
    <t>Account Total</t>
  </si>
  <si>
    <t>Fiduciary Funds</t>
  </si>
  <si>
    <t>Charges for Services</t>
  </si>
  <si>
    <t>Other Sources</t>
  </si>
  <si>
    <t>Physical Environment - Water Utility</t>
  </si>
  <si>
    <t>Physical Environment - Garbage / Solid Waste</t>
  </si>
  <si>
    <t>Physical Environment - Sewer / Wastewater Utility</t>
  </si>
  <si>
    <t>Transportation (User Fees) - Other Transportation Charges</t>
  </si>
  <si>
    <t>Culture / Recreation - Parks and Recreation</t>
  </si>
  <si>
    <t>Total - All Account Codes</t>
  </si>
  <si>
    <t>Local Fiscal Year Ended September 30, 2009</t>
  </si>
  <si>
    <t>Interest and Other Earnings - Interest</t>
  </si>
  <si>
    <t>Other Miscellaneous Revenues - Other</t>
  </si>
  <si>
    <t>Non-Operating - Inter-Fund Group Transfers In</t>
  </si>
  <si>
    <t>Proceeds - Debt Proceeds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</si>
  <si>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</si>
  <si>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</si>
  <si>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</si>
  <si>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</si>
  <si>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</si>
  <si>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</si>
  <si>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</si>
  <si>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Malone Revenues Reported by Account Code and Fund Type</t>
  </si>
  <si>
    <t>Local Fiscal Year Ended September 30, 2010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</si>
  <si>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</si>
  <si>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</si>
  <si>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</si>
  <si>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Grants from Other Local Units - Physical Environment</t>
  </si>
  <si>
    <t>2011 Municipal Population:</t>
  </si>
  <si>
    <t>Local Fiscal Year Ended September 30, 2012</t>
  </si>
  <si>
    <t>Federal Grant - Physical Environment - Water Supply System</t>
  </si>
  <si>
    <t>Grants from Other Local Units - Culture / Recreation</t>
  </si>
  <si>
    <t>General Gov't (Not Court-Related) - Other General Gov't Charges and Fees</t>
  </si>
  <si>
    <t>Proprietary Non-Operating Sources - Interest</t>
  </si>
  <si>
    <t>Proprietary Non-Operating Sources - Other Non-Operating Sources</t>
  </si>
  <si>
    <t>2012 Municipal Population:</t>
  </si>
  <si>
    <t>Local Fiscal Year Ended September 30, 2013</t>
  </si>
  <si>
    <t>Communications Services Taxes (Chapter 202, F.S.)</t>
  </si>
  <si>
    <t>State Shared Revenues - General Government - Revenue Sharing Proceeds</t>
  </si>
  <si>
    <t>State Shared Revenues - General Government - Mobile Home License Tax</t>
  </si>
  <si>
    <t>State Shared Revenues - General Government - Alcoholic Beverage License Tax</t>
  </si>
  <si>
    <t>State Shared Revenues - General Government - Local Government Half-Cent Sales Tax</t>
  </si>
  <si>
    <t>General Government - Other General Government Charges and Fees</t>
  </si>
  <si>
    <t>Transportation - Other Transportation Charges</t>
  </si>
  <si>
    <t>2013 Municipal Population:</t>
  </si>
  <si>
    <t>Local Fiscal Year Ended September 30, 2008</t>
  </si>
  <si>
    <t>Permits and Franchise Fees</t>
  </si>
  <si>
    <t>Other Permits and Fees</t>
  </si>
  <si>
    <t>Physical Environment - Other Physical Environment Charges</t>
  </si>
  <si>
    <t>2008 Municipal Population:</t>
  </si>
  <si>
    <t>Local Fiscal Year Ended September 30, 2014</t>
  </si>
  <si>
    <t>Ad Valorem Taxes</t>
  </si>
  <si>
    <t>2014 Municipal Population:</t>
  </si>
  <si>
    <t>Local Fiscal Year Ended September 30, 2015</t>
  </si>
  <si>
    <t>Federal Grant - Economic Environment</t>
  </si>
  <si>
    <t>State Grant - Transportation - Other Transportation</t>
  </si>
  <si>
    <t>2015 Municipal Population:</t>
  </si>
  <si>
    <t>Local Fiscal Year Ended September 30, 2016</t>
  </si>
  <si>
    <t>Federal Grant - Public Safety</t>
  </si>
  <si>
    <t>Grants from Other Local Units - General Government</t>
  </si>
  <si>
    <t>Grants from Other Local Units - Other</t>
  </si>
  <si>
    <t>2016 Municipal Population:</t>
  </si>
  <si>
    <t>Local Fiscal Year Ended September 30, 2017</t>
  </si>
  <si>
    <t>2017 Municipal Population:</t>
  </si>
  <si>
    <t>Local Fiscal Year Ended September 30, 2018</t>
  </si>
  <si>
    <t>Federal Grant - Physical Environment - Sewer / Wastewater</t>
  </si>
  <si>
    <t>Federal Grant - Culture / Recreation</t>
  </si>
  <si>
    <t>State Grant - Public Safety</t>
  </si>
  <si>
    <t>State Grant - Physical Environment - Sewer / Wastewater</t>
  </si>
  <si>
    <t>2018 Municipal Population:</t>
  </si>
  <si>
    <t>Local Fiscal Year Ended September 30, 2019</t>
  </si>
  <si>
    <t>Federal Grant - Other Federal Grants</t>
  </si>
  <si>
    <t>Shared Revenue from Other Local Units</t>
  </si>
  <si>
    <t>Culture / Recreation - Special Events</t>
  </si>
  <si>
    <t>Non-Operating - Extraordinary Items (Gain)</t>
  </si>
  <si>
    <t>2019 Municipal Population:</t>
  </si>
  <si>
    <t>Local Fiscal Year Ended September 30, 2020</t>
  </si>
  <si>
    <t>First Local Option Fuel Tax (1 to 6 Cents)</t>
  </si>
  <si>
    <t>Second Local Option Fuel Tax (1 to 5 Cents)</t>
  </si>
  <si>
    <t>Proceeds of General Capital Asset Dispositions - Compensation for Loss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</si>
  <si>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</si>
  <si>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</si>
  <si>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</si>
  <si>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</si>
  <si>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</si>
  <si>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</si>
  <si>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</si>
  <si>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Second Local Option Fuel Tax (1 to 5 Cents Local Option Fuel Tax) - Municipal Proceeds</t>
  </si>
  <si>
    <t>State Communications Services Taxes</t>
  </si>
  <si>
    <t>Other General Taxes</t>
  </si>
  <si>
    <t>Permits - Other</t>
  </si>
  <si>
    <t>Intergovernmental Revenues</t>
  </si>
  <si>
    <t>Federal Grant - General Government</t>
  </si>
  <si>
    <t>State Shared Revenues - General Government - Municipal Revenue Sharing Program</t>
  </si>
  <si>
    <t>State Shared Revenues - General Government - Local Government Half-Cent Sales Tax Program</t>
  </si>
  <si>
    <t>2021 Municipal Population:</t>
  </si>
  <si>
    <t>Local Fiscal Year Ended September 30, 2022</t>
  </si>
  <si>
    <t>Contributions and Donations from Private Sources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</si>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</sst>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0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7" fillId="2" borderId="13" xfId="0" applyNumberFormat="1" applyFont="1" applyFill="1" applyBorder="1" applyAlignment="1" applyProtection="1">
      <alignment horizontal="center" vertical="center" wrapText="1"/>
    </xf>
    <xf numFmtId="37" fontId="7" fillId="2" borderId="14" xfId="0" applyNumberFormat="1" applyFont="1" applyFill="1" applyBorder="1" applyAlignment="1" applyProtection="1">
      <alignment horizontal="center" vertical="center" wrapText="1"/>
    </xf>
    <xf numFmtId="0" fontId="8" fillId="2" borderId="15" xfId="0" applyFont="1" applyFill="1" applyBorder="1" applyAlignment="1" applyProtection="1">
      <alignment horizontal="center" vertical="center"/>
    </xf>
    <xf numFmtId="0" fontId="8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0" fontId="3" fillId="0" borderId="22" xfId="0" applyFont="1" applyBorder="1" applyAlignment="1" applyProtection="1">
      <alignment vertical="center"/>
    </xf>
    <xf numFmtId="164" fontId="3" fillId="0" borderId="23" xfId="0" applyNumberFormat="1" applyFont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4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3" fillId="0" borderId="26" xfId="0" applyFont="1" applyBorder="1" applyAlignment="1" applyProtection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9" fillId="0" borderId="29" xfId="0" applyFont="1" applyBorder="1" applyAlignment="1" applyProtection="1">
      <alignment horizontal="center" vertical="center"/>
    </xf>
    <xf numFmtId="0" fontId="9" fillId="0" borderId="15" xfId="0" applyFont="1" applyBorder="1" applyAlignment="1" applyProtection="1">
      <alignment horizontal="center" vertical="center"/>
    </xf>
    <xf numFmtId="0" fontId="9" fillId="0" borderId="30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7" fillId="2" borderId="29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8" fillId="2" borderId="32" xfId="0" applyFont="1" applyFill="1" applyBorder="1" applyAlignment="1" applyProtection="1">
      <alignment horizontal="center" vertical="center"/>
    </xf>
    <xf numFmtId="0" fontId="8" fillId="2" borderId="9" xfId="0" applyFont="1" applyFill="1" applyBorder="1" applyAlignment="1" applyProtection="1">
      <alignment horizontal="center" vertical="center"/>
    </xf>
    <xf numFmtId="0" fontId="8" fillId="2" borderId="33" xfId="0" applyFont="1" applyFill="1" applyBorder="1" applyAlignment="1" applyProtection="1">
      <alignment horizontal="center" vertical="center"/>
    </xf>
    <xf numFmtId="37" fontId="7" fillId="2" borderId="34" xfId="0" applyNumberFormat="1" applyFont="1" applyFill="1" applyBorder="1" applyAlignment="1" applyProtection="1">
      <alignment horizontal="center" vertical="center" wrapText="1"/>
    </xf>
    <xf numFmtId="0" fontId="0" fillId="0" borderId="35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41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47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121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40</v>
      </c>
      <c r="B3" s="62"/>
      <c r="C3" s="63"/>
      <c r="D3" s="67" t="s">
        <v>23</v>
      </c>
      <c r="E3" s="68"/>
      <c r="F3" s="68"/>
      <c r="G3" s="68"/>
      <c r="H3" s="69"/>
      <c r="I3" s="67" t="s">
        <v>24</v>
      </c>
      <c r="J3" s="69"/>
      <c r="K3" s="67" t="s">
        <v>26</v>
      </c>
      <c r="L3" s="68"/>
      <c r="M3" s="69"/>
      <c r="N3" s="34"/>
      <c r="O3" s="35"/>
      <c r="P3" s="70" t="s">
        <v>107</v>
      </c>
      <c r="Q3" s="11"/>
      <c r="R3"/>
    </row>
    <row r="4" spans="1:134" ht="32.25" customHeight="1" thickBot="1">
      <c r="A4" s="64"/>
      <c r="B4" s="65"/>
      <c r="C4" s="66"/>
      <c r="D4" s="32" t="s">
        <v>2</v>
      </c>
      <c r="E4" s="32" t="s">
        <v>41</v>
      </c>
      <c r="F4" s="32" t="s">
        <v>42</v>
      </c>
      <c r="G4" s="32" t="s">
        <v>43</v>
      </c>
      <c r="H4" s="32" t="s">
        <v>3</v>
      </c>
      <c r="I4" s="32" t="s">
        <v>4</v>
      </c>
      <c r="J4" s="33" t="s">
        <v>44</v>
      </c>
      <c r="K4" s="33" t="s">
        <v>5</v>
      </c>
      <c r="L4" s="33" t="s">
        <v>6</v>
      </c>
      <c r="M4" s="33" t="s">
        <v>108</v>
      </c>
      <c r="N4" s="33" t="s">
        <v>7</v>
      </c>
      <c r="O4" s="33" t="s">
        <v>109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110</v>
      </c>
      <c r="B5" s="24"/>
      <c r="C5" s="24"/>
      <c r="D5" s="25">
        <f>SUM(D6:D11)</f>
        <v>127622</v>
      </c>
      <c r="E5" s="25">
        <f>SUM(E6:E11)</f>
        <v>27708</v>
      </c>
      <c r="F5" s="25">
        <f>SUM(F6:F11)</f>
        <v>0</v>
      </c>
      <c r="G5" s="25">
        <f>SUM(G6:G11)</f>
        <v>0</v>
      </c>
      <c r="H5" s="25">
        <f>SUM(H6:H11)</f>
        <v>0</v>
      </c>
      <c r="I5" s="25">
        <f>SUM(I6:I11)</f>
        <v>0</v>
      </c>
      <c r="J5" s="25">
        <f>SUM(J6:J11)</f>
        <v>0</v>
      </c>
      <c r="K5" s="25">
        <f>SUM(K6:K11)</f>
        <v>0</v>
      </c>
      <c r="L5" s="25">
        <f>SUM(L6:L11)</f>
        <v>0</v>
      </c>
      <c r="M5" s="25">
        <f>SUM(M6:M11)</f>
        <v>0</v>
      </c>
      <c r="N5" s="25">
        <f>SUM(N6:N11)</f>
        <v>0</v>
      </c>
      <c r="O5" s="26">
        <f>SUM(D5:N5)</f>
        <v>155330</v>
      </c>
      <c r="P5" s="31">
        <f>(O5/P$39)</f>
        <v>98.684879288437102</v>
      </c>
      <c r="Q5" s="6"/>
    </row>
    <row r="6" spans="1:134">
      <c r="A6" s="12"/>
      <c r="B6" s="23">
        <v>311</v>
      </c>
      <c r="C6" s="19" t="s">
        <v>76</v>
      </c>
      <c r="D6" s="43">
        <v>15641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>SUM(D6:N6)</f>
        <v>15641</v>
      </c>
      <c r="P6" s="44">
        <f>(O6/P$39)</f>
        <v>9.937102922490471</v>
      </c>
      <c r="Q6" s="9"/>
    </row>
    <row r="7" spans="1:134">
      <c r="A7" s="12"/>
      <c r="B7" s="23">
        <v>312.41000000000003</v>
      </c>
      <c r="C7" s="19" t="s">
        <v>111</v>
      </c>
      <c r="D7" s="43">
        <v>0</v>
      </c>
      <c r="E7" s="43">
        <v>23373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ref="O7:O10" si="0">SUM(D7:N7)</f>
        <v>23373</v>
      </c>
      <c r="P7" s="44">
        <f>(O7/P$39)</f>
        <v>14.849428208386277</v>
      </c>
      <c r="Q7" s="9"/>
    </row>
    <row r="8" spans="1:134">
      <c r="A8" s="12"/>
      <c r="B8" s="23">
        <v>312.43</v>
      </c>
      <c r="C8" s="19" t="s">
        <v>112</v>
      </c>
      <c r="D8" s="43">
        <v>0</v>
      </c>
      <c r="E8" s="43">
        <v>4335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0"/>
        <v>4335</v>
      </c>
      <c r="P8" s="44">
        <f>(O8/P$39)</f>
        <v>2.7541296060991107</v>
      </c>
      <c r="Q8" s="9"/>
    </row>
    <row r="9" spans="1:134">
      <c r="A9" s="12"/>
      <c r="B9" s="23">
        <v>314.10000000000002</v>
      </c>
      <c r="C9" s="19" t="s">
        <v>11</v>
      </c>
      <c r="D9" s="43">
        <v>33053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0"/>
        <v>33053</v>
      </c>
      <c r="P9" s="44">
        <f>(O9/P$39)</f>
        <v>20.999364675984751</v>
      </c>
      <c r="Q9" s="9"/>
    </row>
    <row r="10" spans="1:134">
      <c r="A10" s="12"/>
      <c r="B10" s="23">
        <v>315.10000000000002</v>
      </c>
      <c r="C10" s="19" t="s">
        <v>113</v>
      </c>
      <c r="D10" s="43">
        <v>14590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0"/>
        <v>14590</v>
      </c>
      <c r="P10" s="44">
        <f>(O10/P$39)</f>
        <v>9.2693773824650574</v>
      </c>
      <c r="Q10" s="9"/>
    </row>
    <row r="11" spans="1:134">
      <c r="A11" s="12"/>
      <c r="B11" s="23">
        <v>319.89999999999998</v>
      </c>
      <c r="C11" s="19" t="s">
        <v>114</v>
      </c>
      <c r="D11" s="43">
        <v>64338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>SUM(D11:N11)</f>
        <v>64338</v>
      </c>
      <c r="P11" s="44">
        <f>(O11/P$39)</f>
        <v>40.875476493011433</v>
      </c>
      <c r="Q11" s="9"/>
    </row>
    <row r="12" spans="1:134" ht="15.75">
      <c r="A12" s="27" t="s">
        <v>13</v>
      </c>
      <c r="B12" s="28"/>
      <c r="C12" s="29"/>
      <c r="D12" s="30">
        <f>SUM(D13:D14)</f>
        <v>73512</v>
      </c>
      <c r="E12" s="30">
        <f>SUM(E13:E14)</f>
        <v>0</v>
      </c>
      <c r="F12" s="30">
        <f>SUM(F13:F14)</f>
        <v>0</v>
      </c>
      <c r="G12" s="30">
        <f>SUM(G13:G14)</f>
        <v>0</v>
      </c>
      <c r="H12" s="30">
        <f>SUM(H13:H14)</f>
        <v>0</v>
      </c>
      <c r="I12" s="30">
        <f>SUM(I13:I14)</f>
        <v>0</v>
      </c>
      <c r="J12" s="30">
        <f>SUM(J13:J14)</f>
        <v>0</v>
      </c>
      <c r="K12" s="30">
        <f>SUM(K13:K14)</f>
        <v>0</v>
      </c>
      <c r="L12" s="30">
        <f>SUM(L13:L14)</f>
        <v>0</v>
      </c>
      <c r="M12" s="30">
        <f>SUM(M13:M14)</f>
        <v>0</v>
      </c>
      <c r="N12" s="30">
        <f>SUM(N13:N14)</f>
        <v>0</v>
      </c>
      <c r="O12" s="41">
        <f>SUM(D12:N12)</f>
        <v>73512</v>
      </c>
      <c r="P12" s="42">
        <f>(O12/P$39)</f>
        <v>46.703939008894537</v>
      </c>
      <c r="Q12" s="10"/>
    </row>
    <row r="13" spans="1:134">
      <c r="A13" s="12"/>
      <c r="B13" s="23">
        <v>322.89999999999998</v>
      </c>
      <c r="C13" s="19" t="s">
        <v>115</v>
      </c>
      <c r="D13" s="43">
        <v>4100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 t="shared" ref="O13:O14" si="1">SUM(D13:N13)</f>
        <v>4100</v>
      </c>
      <c r="P13" s="44">
        <f>(O13/P$39)</f>
        <v>2.6048284625158833</v>
      </c>
      <c r="Q13" s="9"/>
    </row>
    <row r="14" spans="1:134">
      <c r="A14" s="12"/>
      <c r="B14" s="23">
        <v>323.10000000000002</v>
      </c>
      <c r="C14" s="19" t="s">
        <v>14</v>
      </c>
      <c r="D14" s="43">
        <v>69412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si="1"/>
        <v>69412</v>
      </c>
      <c r="P14" s="44">
        <f>(O14/P$39)</f>
        <v>44.099110546378654</v>
      </c>
      <c r="Q14" s="9"/>
    </row>
    <row r="15" spans="1:134" ht="15.75">
      <c r="A15" s="27" t="s">
        <v>116</v>
      </c>
      <c r="B15" s="28"/>
      <c r="C15" s="29"/>
      <c r="D15" s="30">
        <f>SUM(D16:D23)</f>
        <v>244542</v>
      </c>
      <c r="E15" s="30">
        <f>SUM(E16:E23)</f>
        <v>0</v>
      </c>
      <c r="F15" s="30">
        <f>SUM(F16:F23)</f>
        <v>0</v>
      </c>
      <c r="G15" s="30">
        <f>SUM(G16:G23)</f>
        <v>0</v>
      </c>
      <c r="H15" s="30">
        <f>SUM(H16:H23)</f>
        <v>0</v>
      </c>
      <c r="I15" s="30">
        <f>SUM(I16:I23)</f>
        <v>0</v>
      </c>
      <c r="J15" s="30">
        <f>SUM(J16:J23)</f>
        <v>0</v>
      </c>
      <c r="K15" s="30">
        <f>SUM(K16:K23)</f>
        <v>0</v>
      </c>
      <c r="L15" s="30">
        <f>SUM(L16:L23)</f>
        <v>0</v>
      </c>
      <c r="M15" s="30">
        <f>SUM(M16:M23)</f>
        <v>0</v>
      </c>
      <c r="N15" s="30">
        <f>SUM(N16:N23)</f>
        <v>0</v>
      </c>
      <c r="O15" s="41">
        <f>SUM(D15:N15)</f>
        <v>244542</v>
      </c>
      <c r="P15" s="42">
        <f>(O15/P$39)</f>
        <v>155.36340533672174</v>
      </c>
      <c r="Q15" s="10"/>
    </row>
    <row r="16" spans="1:134">
      <c r="A16" s="12"/>
      <c r="B16" s="23">
        <v>331.1</v>
      </c>
      <c r="C16" s="19" t="s">
        <v>117</v>
      </c>
      <c r="D16" s="43">
        <v>126173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>SUM(D16:N16)</f>
        <v>126173</v>
      </c>
      <c r="P16" s="44">
        <f>(O16/P$39)</f>
        <v>80.160736975857688</v>
      </c>
      <c r="Q16" s="9"/>
    </row>
    <row r="17" spans="1:17">
      <c r="A17" s="12"/>
      <c r="B17" s="23">
        <v>334.2</v>
      </c>
      <c r="C17" s="19" t="s">
        <v>92</v>
      </c>
      <c r="D17" s="43">
        <v>4705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ref="O17:O21" si="2">SUM(D17:N17)</f>
        <v>4705</v>
      </c>
      <c r="P17" s="44">
        <f>(O17/P$39)</f>
        <v>2.9891994917407878</v>
      </c>
      <c r="Q17" s="9"/>
    </row>
    <row r="18" spans="1:17">
      <c r="A18" s="12"/>
      <c r="B18" s="23">
        <v>335.125</v>
      </c>
      <c r="C18" s="19" t="s">
        <v>118</v>
      </c>
      <c r="D18" s="43">
        <v>41230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f t="shared" si="2"/>
        <v>41230</v>
      </c>
      <c r="P18" s="44">
        <f>(O18/P$39)</f>
        <v>26.194409148665819</v>
      </c>
      <c r="Q18" s="9"/>
    </row>
    <row r="19" spans="1:17">
      <c r="A19" s="12"/>
      <c r="B19" s="23">
        <v>335.14</v>
      </c>
      <c r="C19" s="19" t="s">
        <v>64</v>
      </c>
      <c r="D19" s="43">
        <v>40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 t="shared" si="2"/>
        <v>40</v>
      </c>
      <c r="P19" s="44">
        <f>(O19/P$39)</f>
        <v>2.5412960609911054E-2</v>
      </c>
      <c r="Q19" s="9"/>
    </row>
    <row r="20" spans="1:17">
      <c r="A20" s="12"/>
      <c r="B20" s="23">
        <v>335.15</v>
      </c>
      <c r="C20" s="19" t="s">
        <v>65</v>
      </c>
      <c r="D20" s="43">
        <v>84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f t="shared" si="2"/>
        <v>84</v>
      </c>
      <c r="P20" s="44">
        <f>(O20/P$39)</f>
        <v>5.3367217280813214E-2</v>
      </c>
      <c r="Q20" s="9"/>
    </row>
    <row r="21" spans="1:17">
      <c r="A21" s="12"/>
      <c r="B21" s="23">
        <v>335.18</v>
      </c>
      <c r="C21" s="19" t="s">
        <v>119</v>
      </c>
      <c r="D21" s="43">
        <v>30333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f t="shared" si="2"/>
        <v>30333</v>
      </c>
      <c r="P21" s="44">
        <f>(O21/P$39)</f>
        <v>19.2712833545108</v>
      </c>
      <c r="Q21" s="9"/>
    </row>
    <row r="22" spans="1:17">
      <c r="A22" s="12"/>
      <c r="B22" s="23">
        <v>337.2</v>
      </c>
      <c r="C22" s="19" t="s">
        <v>22</v>
      </c>
      <c r="D22" s="43">
        <v>40000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43">
        <f t="shared" ref="O22:O23" si="3">SUM(D22:N22)</f>
        <v>40000</v>
      </c>
      <c r="P22" s="44">
        <f>(O22/P$39)</f>
        <v>25.412960609911053</v>
      </c>
      <c r="Q22" s="9"/>
    </row>
    <row r="23" spans="1:17">
      <c r="A23" s="12"/>
      <c r="B23" s="23">
        <v>337.7</v>
      </c>
      <c r="C23" s="19" t="s">
        <v>56</v>
      </c>
      <c r="D23" s="43">
        <v>1977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f t="shared" si="3"/>
        <v>1977</v>
      </c>
      <c r="P23" s="44">
        <f>(O23/P$39)</f>
        <v>1.2560355781448538</v>
      </c>
      <c r="Q23" s="9"/>
    </row>
    <row r="24" spans="1:17" ht="15.75">
      <c r="A24" s="27" t="s">
        <v>27</v>
      </c>
      <c r="B24" s="28"/>
      <c r="C24" s="29"/>
      <c r="D24" s="30">
        <f>SUM(D25:D30)</f>
        <v>122669</v>
      </c>
      <c r="E24" s="30">
        <f>SUM(E25:E30)</f>
        <v>0</v>
      </c>
      <c r="F24" s="30">
        <f>SUM(F25:F30)</f>
        <v>0</v>
      </c>
      <c r="G24" s="30">
        <f>SUM(G25:G30)</f>
        <v>0</v>
      </c>
      <c r="H24" s="30">
        <f>SUM(H25:H30)</f>
        <v>0</v>
      </c>
      <c r="I24" s="30">
        <f>SUM(I25:I30)</f>
        <v>157607</v>
      </c>
      <c r="J24" s="30">
        <f>SUM(J25:J30)</f>
        <v>0</v>
      </c>
      <c r="K24" s="30">
        <f>SUM(K25:K30)</f>
        <v>0</v>
      </c>
      <c r="L24" s="30">
        <f>SUM(L25:L30)</f>
        <v>0</v>
      </c>
      <c r="M24" s="30">
        <f>SUM(M25:M30)</f>
        <v>0</v>
      </c>
      <c r="N24" s="30">
        <f>SUM(N25:N30)</f>
        <v>0</v>
      </c>
      <c r="O24" s="30">
        <f>SUM(D24:N24)</f>
        <v>280276</v>
      </c>
      <c r="P24" s="42">
        <f>(O24/P$39)</f>
        <v>178.06607369758578</v>
      </c>
      <c r="Q24" s="10"/>
    </row>
    <row r="25" spans="1:17">
      <c r="A25" s="12"/>
      <c r="B25" s="23">
        <v>341.9</v>
      </c>
      <c r="C25" s="19" t="s">
        <v>67</v>
      </c>
      <c r="D25" s="43">
        <v>3600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v>0</v>
      </c>
      <c r="O25" s="43">
        <f t="shared" ref="O25:O30" si="4">SUM(D25:N25)</f>
        <v>3600</v>
      </c>
      <c r="P25" s="44">
        <f>(O25/P$39)</f>
        <v>2.2871664548919948</v>
      </c>
      <c r="Q25" s="9"/>
    </row>
    <row r="26" spans="1:17">
      <c r="A26" s="12"/>
      <c r="B26" s="23">
        <v>343.3</v>
      </c>
      <c r="C26" s="19" t="s">
        <v>29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43">
        <v>115573</v>
      </c>
      <c r="J26" s="43">
        <v>0</v>
      </c>
      <c r="K26" s="43">
        <v>0</v>
      </c>
      <c r="L26" s="43">
        <v>0</v>
      </c>
      <c r="M26" s="43">
        <v>0</v>
      </c>
      <c r="N26" s="43">
        <v>0</v>
      </c>
      <c r="O26" s="43">
        <f t="shared" si="4"/>
        <v>115573</v>
      </c>
      <c r="P26" s="44">
        <f>(O26/P$39)</f>
        <v>73.426302414231259</v>
      </c>
      <c r="Q26" s="9"/>
    </row>
    <row r="27" spans="1:17">
      <c r="A27" s="12"/>
      <c r="B27" s="23">
        <v>343.4</v>
      </c>
      <c r="C27" s="19" t="s">
        <v>30</v>
      </c>
      <c r="D27" s="43">
        <v>91596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v>0</v>
      </c>
      <c r="O27" s="43">
        <f t="shared" si="4"/>
        <v>91596</v>
      </c>
      <c r="P27" s="44">
        <f>(O27/P$39)</f>
        <v>58.193138500635321</v>
      </c>
      <c r="Q27" s="9"/>
    </row>
    <row r="28" spans="1:17">
      <c r="A28" s="12"/>
      <c r="B28" s="23">
        <v>343.5</v>
      </c>
      <c r="C28" s="19" t="s">
        <v>31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43">
        <v>42034</v>
      </c>
      <c r="J28" s="43">
        <v>0</v>
      </c>
      <c r="K28" s="43">
        <v>0</v>
      </c>
      <c r="L28" s="43">
        <v>0</v>
      </c>
      <c r="M28" s="43">
        <v>0</v>
      </c>
      <c r="N28" s="43">
        <v>0</v>
      </c>
      <c r="O28" s="43">
        <f t="shared" si="4"/>
        <v>42034</v>
      </c>
      <c r="P28" s="44">
        <f>(O28/P$39)</f>
        <v>26.705209656925032</v>
      </c>
      <c r="Q28" s="9"/>
    </row>
    <row r="29" spans="1:17">
      <c r="A29" s="12"/>
      <c r="B29" s="23">
        <v>344.9</v>
      </c>
      <c r="C29" s="19" t="s">
        <v>68</v>
      </c>
      <c r="D29" s="43">
        <v>23573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v>0</v>
      </c>
      <c r="O29" s="43">
        <f t="shared" si="4"/>
        <v>23573</v>
      </c>
      <c r="P29" s="44">
        <f>(O29/P$39)</f>
        <v>14.976493011435831</v>
      </c>
      <c r="Q29" s="9"/>
    </row>
    <row r="30" spans="1:17">
      <c r="A30" s="12"/>
      <c r="B30" s="23">
        <v>347.2</v>
      </c>
      <c r="C30" s="19" t="s">
        <v>33</v>
      </c>
      <c r="D30" s="43">
        <v>3900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v>0</v>
      </c>
      <c r="O30" s="43">
        <f t="shared" si="4"/>
        <v>3900</v>
      </c>
      <c r="P30" s="44">
        <f>(O30/P$39)</f>
        <v>2.4777636594663277</v>
      </c>
      <c r="Q30" s="9"/>
    </row>
    <row r="31" spans="1:17" ht="15.75">
      <c r="A31" s="27" t="s">
        <v>1</v>
      </c>
      <c r="B31" s="28"/>
      <c r="C31" s="29"/>
      <c r="D31" s="30">
        <f>SUM(D32:D34)</f>
        <v>34527</v>
      </c>
      <c r="E31" s="30">
        <f>SUM(E32:E34)</f>
        <v>82</v>
      </c>
      <c r="F31" s="30">
        <f>SUM(F32:F34)</f>
        <v>0</v>
      </c>
      <c r="G31" s="30">
        <f>SUM(G32:G34)</f>
        <v>0</v>
      </c>
      <c r="H31" s="30">
        <f>SUM(H32:H34)</f>
        <v>0</v>
      </c>
      <c r="I31" s="30">
        <f>SUM(I32:I34)</f>
        <v>140</v>
      </c>
      <c r="J31" s="30">
        <f>SUM(J32:J34)</f>
        <v>0</v>
      </c>
      <c r="K31" s="30">
        <f>SUM(K32:K34)</f>
        <v>0</v>
      </c>
      <c r="L31" s="30">
        <f>SUM(L32:L34)</f>
        <v>0</v>
      </c>
      <c r="M31" s="30">
        <f>SUM(M32:M34)</f>
        <v>0</v>
      </c>
      <c r="N31" s="30">
        <f>SUM(N32:N34)</f>
        <v>0</v>
      </c>
      <c r="O31" s="30">
        <f>SUM(D31:N31)</f>
        <v>34749</v>
      </c>
      <c r="P31" s="42">
        <f>(O31/P$39)</f>
        <v>22.07687420584498</v>
      </c>
      <c r="Q31" s="10"/>
    </row>
    <row r="32" spans="1:17">
      <c r="A32" s="12"/>
      <c r="B32" s="23">
        <v>361.1</v>
      </c>
      <c r="C32" s="19" t="s">
        <v>36</v>
      </c>
      <c r="D32" s="43">
        <v>869</v>
      </c>
      <c r="E32" s="43">
        <v>82</v>
      </c>
      <c r="F32" s="43">
        <v>0</v>
      </c>
      <c r="G32" s="43">
        <v>0</v>
      </c>
      <c r="H32" s="43">
        <v>0</v>
      </c>
      <c r="I32" s="43">
        <v>140</v>
      </c>
      <c r="J32" s="43">
        <v>0</v>
      </c>
      <c r="K32" s="43">
        <v>0</v>
      </c>
      <c r="L32" s="43">
        <v>0</v>
      </c>
      <c r="M32" s="43">
        <v>0</v>
      </c>
      <c r="N32" s="43">
        <v>0</v>
      </c>
      <c r="O32" s="43">
        <f>SUM(D32:N32)</f>
        <v>1091</v>
      </c>
      <c r="P32" s="44">
        <f>(O32/P$39)</f>
        <v>0.69313850063532401</v>
      </c>
      <c r="Q32" s="9"/>
    </row>
    <row r="33" spans="1:120">
      <c r="A33" s="12"/>
      <c r="B33" s="23">
        <v>366</v>
      </c>
      <c r="C33" s="19" t="s">
        <v>122</v>
      </c>
      <c r="D33" s="43">
        <v>31210</v>
      </c>
      <c r="E33" s="43">
        <v>0</v>
      </c>
      <c r="F33" s="43">
        <v>0</v>
      </c>
      <c r="G33" s="43">
        <v>0</v>
      </c>
      <c r="H33" s="43">
        <v>0</v>
      </c>
      <c r="I33" s="43">
        <v>0</v>
      </c>
      <c r="J33" s="43">
        <v>0</v>
      </c>
      <c r="K33" s="43">
        <v>0</v>
      </c>
      <c r="L33" s="43">
        <v>0</v>
      </c>
      <c r="M33" s="43">
        <v>0</v>
      </c>
      <c r="N33" s="43">
        <v>0</v>
      </c>
      <c r="O33" s="43">
        <f t="shared" ref="O33:O36" si="5">SUM(D33:N33)</f>
        <v>31210</v>
      </c>
      <c r="P33" s="44">
        <f>(O33/P$39)</f>
        <v>19.8284625158831</v>
      </c>
      <c r="Q33" s="9"/>
    </row>
    <row r="34" spans="1:120">
      <c r="A34" s="12"/>
      <c r="B34" s="23">
        <v>369.9</v>
      </c>
      <c r="C34" s="19" t="s">
        <v>37</v>
      </c>
      <c r="D34" s="43">
        <v>2448</v>
      </c>
      <c r="E34" s="43">
        <v>0</v>
      </c>
      <c r="F34" s="43">
        <v>0</v>
      </c>
      <c r="G34" s="43">
        <v>0</v>
      </c>
      <c r="H34" s="43">
        <v>0</v>
      </c>
      <c r="I34" s="43">
        <v>0</v>
      </c>
      <c r="J34" s="43">
        <v>0</v>
      </c>
      <c r="K34" s="43">
        <v>0</v>
      </c>
      <c r="L34" s="43">
        <v>0</v>
      </c>
      <c r="M34" s="43">
        <v>0</v>
      </c>
      <c r="N34" s="43">
        <v>0</v>
      </c>
      <c r="O34" s="43">
        <f t="shared" si="5"/>
        <v>2448</v>
      </c>
      <c r="P34" s="44">
        <f>(O34/P$39)</f>
        <v>1.5552731893265566</v>
      </c>
      <c r="Q34" s="9"/>
    </row>
    <row r="35" spans="1:120" ht="15.75">
      <c r="A35" s="27" t="s">
        <v>28</v>
      </c>
      <c r="B35" s="28"/>
      <c r="C35" s="29"/>
      <c r="D35" s="30">
        <f>SUM(D36:D36)</f>
        <v>0</v>
      </c>
      <c r="E35" s="30">
        <f>SUM(E36:E36)</f>
        <v>0</v>
      </c>
      <c r="F35" s="30">
        <f>SUM(F36:F36)</f>
        <v>0</v>
      </c>
      <c r="G35" s="30">
        <f>SUM(G36:G36)</f>
        <v>0</v>
      </c>
      <c r="H35" s="30">
        <f>SUM(H36:H36)</f>
        <v>0</v>
      </c>
      <c r="I35" s="30">
        <f>SUM(I36:I36)</f>
        <v>59544</v>
      </c>
      <c r="J35" s="30">
        <f>SUM(J36:J36)</f>
        <v>0</v>
      </c>
      <c r="K35" s="30">
        <f>SUM(K36:K36)</f>
        <v>0</v>
      </c>
      <c r="L35" s="30">
        <f>SUM(L36:L36)</f>
        <v>0</v>
      </c>
      <c r="M35" s="30">
        <f>SUM(M36:M36)</f>
        <v>0</v>
      </c>
      <c r="N35" s="30">
        <f>SUM(N36:N36)</f>
        <v>0</v>
      </c>
      <c r="O35" s="30">
        <f t="shared" si="5"/>
        <v>59544</v>
      </c>
      <c r="P35" s="42">
        <f>(O35/P$39)</f>
        <v>37.829733163913595</v>
      </c>
      <c r="Q35" s="9"/>
    </row>
    <row r="36" spans="1:120" ht="15.75" thickBot="1">
      <c r="A36" s="12"/>
      <c r="B36" s="23">
        <v>381</v>
      </c>
      <c r="C36" s="19" t="s">
        <v>38</v>
      </c>
      <c r="D36" s="43">
        <v>0</v>
      </c>
      <c r="E36" s="43">
        <v>0</v>
      </c>
      <c r="F36" s="43">
        <v>0</v>
      </c>
      <c r="G36" s="43">
        <v>0</v>
      </c>
      <c r="H36" s="43">
        <v>0</v>
      </c>
      <c r="I36" s="43">
        <v>59544</v>
      </c>
      <c r="J36" s="43">
        <v>0</v>
      </c>
      <c r="K36" s="43">
        <v>0</v>
      </c>
      <c r="L36" s="43">
        <v>0</v>
      </c>
      <c r="M36" s="43">
        <v>0</v>
      </c>
      <c r="N36" s="43">
        <v>0</v>
      </c>
      <c r="O36" s="43">
        <f t="shared" si="5"/>
        <v>59544</v>
      </c>
      <c r="P36" s="44">
        <f>(O36/P$39)</f>
        <v>37.829733163913595</v>
      </c>
      <c r="Q36" s="9"/>
    </row>
    <row r="37" spans="1:120" ht="16.5" thickBot="1">
      <c r="A37" s="13" t="s">
        <v>34</v>
      </c>
      <c r="B37" s="21"/>
      <c r="C37" s="20"/>
      <c r="D37" s="14">
        <f>SUM(D5,D12,D15,D24,D31,D35)</f>
        <v>602872</v>
      </c>
      <c r="E37" s="14">
        <f t="shared" ref="E37:N37" si="6">SUM(E5,E12,E15,E24,E31,E35)</f>
        <v>27790</v>
      </c>
      <c r="F37" s="14">
        <f t="shared" si="6"/>
        <v>0</v>
      </c>
      <c r="G37" s="14">
        <f t="shared" si="6"/>
        <v>0</v>
      </c>
      <c r="H37" s="14">
        <f t="shared" si="6"/>
        <v>0</v>
      </c>
      <c r="I37" s="14">
        <f t="shared" si="6"/>
        <v>217291</v>
      </c>
      <c r="J37" s="14">
        <f t="shared" si="6"/>
        <v>0</v>
      </c>
      <c r="K37" s="14">
        <f t="shared" si="6"/>
        <v>0</v>
      </c>
      <c r="L37" s="14">
        <f t="shared" si="6"/>
        <v>0</v>
      </c>
      <c r="M37" s="14">
        <f t="shared" si="6"/>
        <v>0</v>
      </c>
      <c r="N37" s="14">
        <f t="shared" si="6"/>
        <v>0</v>
      </c>
      <c r="O37" s="14">
        <f>SUM(D37:N37)</f>
        <v>847953</v>
      </c>
      <c r="P37" s="36">
        <f>(O37/P$39)</f>
        <v>538.72490470139769</v>
      </c>
      <c r="Q37" s="6"/>
      <c r="R37" s="2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</row>
    <row r="38" spans="1:120">
      <c r="A38" s="15"/>
      <c r="B38" s="17"/>
      <c r="C38" s="17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8"/>
    </row>
    <row r="39" spans="1:120">
      <c r="A39" s="37"/>
      <c r="B39" s="38"/>
      <c r="C39" s="38"/>
      <c r="D39" s="39"/>
      <c r="E39" s="39"/>
      <c r="F39" s="39"/>
      <c r="G39" s="39"/>
      <c r="H39" s="39"/>
      <c r="I39" s="39"/>
      <c r="J39" s="39"/>
      <c r="K39" s="39"/>
      <c r="L39" s="39"/>
      <c r="M39" s="48" t="s">
        <v>123</v>
      </c>
      <c r="N39" s="48"/>
      <c r="O39" s="48"/>
      <c r="P39" s="40">
        <v>1574</v>
      </c>
    </row>
    <row r="40" spans="1:120">
      <c r="A40" s="49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1"/>
    </row>
    <row r="41" spans="1:120" ht="15.75" customHeight="1" thickBot="1">
      <c r="A41" s="52" t="s">
        <v>50</v>
      </c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4"/>
    </row>
  </sheetData>
  <mergeCells count="10">
    <mergeCell ref="M39:O39"/>
    <mergeCell ref="A40:P40"/>
    <mergeCell ref="A41:P41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40</v>
      </c>
      <c r="B3" s="62"/>
      <c r="C3" s="63"/>
      <c r="D3" s="67" t="s">
        <v>23</v>
      </c>
      <c r="E3" s="68"/>
      <c r="F3" s="68"/>
      <c r="G3" s="68"/>
      <c r="H3" s="69"/>
      <c r="I3" s="67" t="s">
        <v>24</v>
      </c>
      <c r="J3" s="69"/>
      <c r="K3" s="67" t="s">
        <v>26</v>
      </c>
      <c r="L3" s="69"/>
      <c r="M3" s="34"/>
      <c r="N3" s="35"/>
      <c r="O3" s="70" t="s">
        <v>45</v>
      </c>
      <c r="P3" s="11"/>
      <c r="Q3"/>
    </row>
    <row r="4" spans="1:133" ht="32.25" customHeight="1" thickBot="1">
      <c r="A4" s="64"/>
      <c r="B4" s="65"/>
      <c r="C4" s="66"/>
      <c r="D4" s="32" t="s">
        <v>2</v>
      </c>
      <c r="E4" s="32" t="s">
        <v>41</v>
      </c>
      <c r="F4" s="32" t="s">
        <v>42</v>
      </c>
      <c r="G4" s="32" t="s">
        <v>43</v>
      </c>
      <c r="H4" s="32" t="s">
        <v>3</v>
      </c>
      <c r="I4" s="32" t="s">
        <v>4</v>
      </c>
      <c r="J4" s="33" t="s">
        <v>44</v>
      </c>
      <c r="K4" s="33" t="s">
        <v>5</v>
      </c>
      <c r="L4" s="33" t="s">
        <v>6</v>
      </c>
      <c r="M4" s="33" t="s">
        <v>7</v>
      </c>
      <c r="N4" s="33" t="s">
        <v>25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0</v>
      </c>
      <c r="B5" s="24"/>
      <c r="C5" s="24"/>
      <c r="D5" s="25">
        <f t="shared" ref="D5:M5" si="0">SUM(D6:D10)</f>
        <v>115056</v>
      </c>
      <c r="E5" s="25">
        <f t="shared" si="0"/>
        <v>34818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22" si="1">SUM(D5:M5)</f>
        <v>149874</v>
      </c>
      <c r="O5" s="31">
        <f t="shared" ref="O5:O34" si="2">(N5/O$36)</f>
        <v>64.656600517687664</v>
      </c>
      <c r="P5" s="6"/>
    </row>
    <row r="6" spans="1:133">
      <c r="A6" s="12"/>
      <c r="B6" s="23">
        <v>312.10000000000002</v>
      </c>
      <c r="C6" s="19" t="s">
        <v>8</v>
      </c>
      <c r="D6" s="43">
        <v>0</v>
      </c>
      <c r="E6" s="43">
        <v>29502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29502</v>
      </c>
      <c r="O6" s="44">
        <f t="shared" si="2"/>
        <v>12.727351164797239</v>
      </c>
      <c r="P6" s="9"/>
    </row>
    <row r="7" spans="1:133">
      <c r="A7" s="12"/>
      <c r="B7" s="23">
        <v>312.3</v>
      </c>
      <c r="C7" s="19" t="s">
        <v>9</v>
      </c>
      <c r="D7" s="43">
        <v>0</v>
      </c>
      <c r="E7" s="43">
        <v>5316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5316</v>
      </c>
      <c r="O7" s="44">
        <f t="shared" si="2"/>
        <v>2.2933563416738569</v>
      </c>
      <c r="P7" s="9"/>
    </row>
    <row r="8" spans="1:133">
      <c r="A8" s="12"/>
      <c r="B8" s="23">
        <v>312.60000000000002</v>
      </c>
      <c r="C8" s="19" t="s">
        <v>10</v>
      </c>
      <c r="D8" s="43">
        <v>52783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52783</v>
      </c>
      <c r="O8" s="44">
        <f t="shared" si="2"/>
        <v>22.770923209663504</v>
      </c>
      <c r="P8" s="9"/>
    </row>
    <row r="9" spans="1:133">
      <c r="A9" s="12"/>
      <c r="B9" s="23">
        <v>314.10000000000002</v>
      </c>
      <c r="C9" s="19" t="s">
        <v>11</v>
      </c>
      <c r="D9" s="43">
        <v>24547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24547</v>
      </c>
      <c r="O9" s="44">
        <f t="shared" si="2"/>
        <v>10.589732528041415</v>
      </c>
      <c r="P9" s="9"/>
    </row>
    <row r="10" spans="1:133">
      <c r="A10" s="12"/>
      <c r="B10" s="23">
        <v>315</v>
      </c>
      <c r="C10" s="19" t="s">
        <v>62</v>
      </c>
      <c r="D10" s="43">
        <v>37726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37726</v>
      </c>
      <c r="O10" s="44">
        <f t="shared" si="2"/>
        <v>16.27523727351165</v>
      </c>
      <c r="P10" s="9"/>
    </row>
    <row r="11" spans="1:133" ht="15.75">
      <c r="A11" s="27" t="s">
        <v>13</v>
      </c>
      <c r="B11" s="28"/>
      <c r="C11" s="29"/>
      <c r="D11" s="30">
        <f t="shared" ref="D11:M11" si="3">SUM(D12:D13)</f>
        <v>80892</v>
      </c>
      <c r="E11" s="30">
        <f t="shared" si="3"/>
        <v>0</v>
      </c>
      <c r="F11" s="30">
        <f t="shared" si="3"/>
        <v>0</v>
      </c>
      <c r="G11" s="30">
        <f t="shared" si="3"/>
        <v>0</v>
      </c>
      <c r="H11" s="30">
        <f t="shared" si="3"/>
        <v>0</v>
      </c>
      <c r="I11" s="30">
        <f t="shared" si="3"/>
        <v>0</v>
      </c>
      <c r="J11" s="30">
        <f t="shared" si="3"/>
        <v>0</v>
      </c>
      <c r="K11" s="30">
        <f t="shared" si="3"/>
        <v>0</v>
      </c>
      <c r="L11" s="30">
        <f t="shared" si="3"/>
        <v>0</v>
      </c>
      <c r="M11" s="30">
        <f t="shared" si="3"/>
        <v>0</v>
      </c>
      <c r="N11" s="41">
        <f t="shared" si="1"/>
        <v>80892</v>
      </c>
      <c r="O11" s="42">
        <f t="shared" si="2"/>
        <v>34.897325280414151</v>
      </c>
      <c r="P11" s="10"/>
    </row>
    <row r="12" spans="1:133">
      <c r="A12" s="12"/>
      <c r="B12" s="23">
        <v>323.10000000000002</v>
      </c>
      <c r="C12" s="19" t="s">
        <v>14</v>
      </c>
      <c r="D12" s="43">
        <v>75304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75304</v>
      </c>
      <c r="O12" s="44">
        <f t="shared" si="2"/>
        <v>32.486626402070748</v>
      </c>
      <c r="P12" s="9"/>
    </row>
    <row r="13" spans="1:133">
      <c r="A13" s="12"/>
      <c r="B13" s="23">
        <v>329</v>
      </c>
      <c r="C13" s="19" t="s">
        <v>15</v>
      </c>
      <c r="D13" s="43">
        <v>5588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5588</v>
      </c>
      <c r="O13" s="44">
        <f t="shared" si="2"/>
        <v>2.4106988783433994</v>
      </c>
      <c r="P13" s="9"/>
    </row>
    <row r="14" spans="1:133" ht="15.75">
      <c r="A14" s="27" t="s">
        <v>16</v>
      </c>
      <c r="B14" s="28"/>
      <c r="C14" s="29"/>
      <c r="D14" s="30">
        <f t="shared" ref="D14:M14" si="4">SUM(D15:D21)</f>
        <v>96744</v>
      </c>
      <c r="E14" s="30">
        <f t="shared" si="4"/>
        <v>0</v>
      </c>
      <c r="F14" s="30">
        <f t="shared" si="4"/>
        <v>0</v>
      </c>
      <c r="G14" s="30">
        <f t="shared" si="4"/>
        <v>0</v>
      </c>
      <c r="H14" s="30">
        <f t="shared" si="4"/>
        <v>0</v>
      </c>
      <c r="I14" s="30">
        <f t="shared" si="4"/>
        <v>569855</v>
      </c>
      <c r="J14" s="30">
        <f t="shared" si="4"/>
        <v>0</v>
      </c>
      <c r="K14" s="30">
        <f t="shared" si="4"/>
        <v>0</v>
      </c>
      <c r="L14" s="30">
        <f t="shared" si="4"/>
        <v>0</v>
      </c>
      <c r="M14" s="30">
        <f t="shared" si="4"/>
        <v>0</v>
      </c>
      <c r="N14" s="41">
        <f t="shared" si="1"/>
        <v>666599</v>
      </c>
      <c r="O14" s="42">
        <f t="shared" si="2"/>
        <v>287.57506471095775</v>
      </c>
      <c r="P14" s="10"/>
    </row>
    <row r="15" spans="1:133">
      <c r="A15" s="12"/>
      <c r="B15" s="23">
        <v>331.31</v>
      </c>
      <c r="C15" s="19" t="s">
        <v>55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569855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569855</v>
      </c>
      <c r="O15" s="44">
        <f t="shared" si="2"/>
        <v>245.83908541846418</v>
      </c>
      <c r="P15" s="9"/>
    </row>
    <row r="16" spans="1:133">
      <c r="A16" s="12"/>
      <c r="B16" s="23">
        <v>335.12</v>
      </c>
      <c r="C16" s="19" t="s">
        <v>63</v>
      </c>
      <c r="D16" s="43">
        <v>39959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39959</v>
      </c>
      <c r="O16" s="44">
        <f t="shared" si="2"/>
        <v>17.238567730802416</v>
      </c>
      <c r="P16" s="9"/>
    </row>
    <row r="17" spans="1:16">
      <c r="A17" s="12"/>
      <c r="B17" s="23">
        <v>335.14</v>
      </c>
      <c r="C17" s="19" t="s">
        <v>64</v>
      </c>
      <c r="D17" s="43">
        <v>156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156</v>
      </c>
      <c r="O17" s="44">
        <f t="shared" si="2"/>
        <v>6.7299396031061262E-2</v>
      </c>
      <c r="P17" s="9"/>
    </row>
    <row r="18" spans="1:16">
      <c r="A18" s="12"/>
      <c r="B18" s="23">
        <v>335.15</v>
      </c>
      <c r="C18" s="19" t="s">
        <v>65</v>
      </c>
      <c r="D18" s="43">
        <v>98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98</v>
      </c>
      <c r="O18" s="44">
        <f t="shared" si="2"/>
        <v>4.2277825711820538E-2</v>
      </c>
      <c r="P18" s="9"/>
    </row>
    <row r="19" spans="1:16">
      <c r="A19" s="12"/>
      <c r="B19" s="23">
        <v>335.18</v>
      </c>
      <c r="C19" s="19" t="s">
        <v>66</v>
      </c>
      <c r="D19" s="43">
        <v>28701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28701</v>
      </c>
      <c r="O19" s="44">
        <f t="shared" si="2"/>
        <v>12.381794650560828</v>
      </c>
      <c r="P19" s="9"/>
    </row>
    <row r="20" spans="1:16">
      <c r="A20" s="12"/>
      <c r="B20" s="23">
        <v>337.2</v>
      </c>
      <c r="C20" s="19" t="s">
        <v>22</v>
      </c>
      <c r="D20" s="43">
        <v>25000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25000</v>
      </c>
      <c r="O20" s="44">
        <f t="shared" si="2"/>
        <v>10.785159620362382</v>
      </c>
      <c r="P20" s="9"/>
    </row>
    <row r="21" spans="1:16">
      <c r="A21" s="12"/>
      <c r="B21" s="23">
        <v>337.7</v>
      </c>
      <c r="C21" s="19" t="s">
        <v>56</v>
      </c>
      <c r="D21" s="43">
        <v>2830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2830</v>
      </c>
      <c r="O21" s="44">
        <f t="shared" si="2"/>
        <v>1.2208800690250217</v>
      </c>
      <c r="P21" s="9"/>
    </row>
    <row r="22" spans="1:16" ht="15.75">
      <c r="A22" s="27" t="s">
        <v>27</v>
      </c>
      <c r="B22" s="28"/>
      <c r="C22" s="29"/>
      <c r="D22" s="30">
        <f t="shared" ref="D22:M22" si="5">SUM(D23:D28)</f>
        <v>90800</v>
      </c>
      <c r="E22" s="30">
        <f t="shared" si="5"/>
        <v>0</v>
      </c>
      <c r="F22" s="30">
        <f t="shared" si="5"/>
        <v>0</v>
      </c>
      <c r="G22" s="30">
        <f t="shared" si="5"/>
        <v>0</v>
      </c>
      <c r="H22" s="30">
        <f t="shared" si="5"/>
        <v>0</v>
      </c>
      <c r="I22" s="30">
        <f t="shared" si="5"/>
        <v>152927</v>
      </c>
      <c r="J22" s="30">
        <f t="shared" si="5"/>
        <v>0</v>
      </c>
      <c r="K22" s="30">
        <f t="shared" si="5"/>
        <v>0</v>
      </c>
      <c r="L22" s="30">
        <f t="shared" si="5"/>
        <v>0</v>
      </c>
      <c r="M22" s="30">
        <f t="shared" si="5"/>
        <v>0</v>
      </c>
      <c r="N22" s="30">
        <f t="shared" si="1"/>
        <v>243727</v>
      </c>
      <c r="O22" s="42">
        <f t="shared" si="2"/>
        <v>105.14538395168249</v>
      </c>
      <c r="P22" s="10"/>
    </row>
    <row r="23" spans="1:16">
      <c r="A23" s="12"/>
      <c r="B23" s="23">
        <v>341.9</v>
      </c>
      <c r="C23" s="19" t="s">
        <v>67</v>
      </c>
      <c r="D23" s="43">
        <v>3600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ref="N23:N28" si="6">SUM(D23:M23)</f>
        <v>3600</v>
      </c>
      <c r="O23" s="44">
        <f t="shared" si="2"/>
        <v>1.5530629853321829</v>
      </c>
      <c r="P23" s="9"/>
    </row>
    <row r="24" spans="1:16">
      <c r="A24" s="12"/>
      <c r="B24" s="23">
        <v>343.3</v>
      </c>
      <c r="C24" s="19" t="s">
        <v>29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118943</v>
      </c>
      <c r="J24" s="43">
        <v>0</v>
      </c>
      <c r="K24" s="43">
        <v>0</v>
      </c>
      <c r="L24" s="43">
        <v>0</v>
      </c>
      <c r="M24" s="43">
        <v>0</v>
      </c>
      <c r="N24" s="43">
        <f t="shared" si="6"/>
        <v>118943</v>
      </c>
      <c r="O24" s="44">
        <f t="shared" si="2"/>
        <v>51.312769628990509</v>
      </c>
      <c r="P24" s="9"/>
    </row>
    <row r="25" spans="1:16">
      <c r="A25" s="12"/>
      <c r="B25" s="23">
        <v>343.4</v>
      </c>
      <c r="C25" s="19" t="s">
        <v>30</v>
      </c>
      <c r="D25" s="43">
        <v>67298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6"/>
        <v>67298</v>
      </c>
      <c r="O25" s="44">
        <f t="shared" si="2"/>
        <v>29.032786885245901</v>
      </c>
      <c r="P25" s="9"/>
    </row>
    <row r="26" spans="1:16">
      <c r="A26" s="12"/>
      <c r="B26" s="23">
        <v>343.5</v>
      </c>
      <c r="C26" s="19" t="s">
        <v>31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43">
        <v>33984</v>
      </c>
      <c r="J26" s="43">
        <v>0</v>
      </c>
      <c r="K26" s="43">
        <v>0</v>
      </c>
      <c r="L26" s="43">
        <v>0</v>
      </c>
      <c r="M26" s="43">
        <v>0</v>
      </c>
      <c r="N26" s="43">
        <f t="shared" si="6"/>
        <v>33984</v>
      </c>
      <c r="O26" s="44">
        <f t="shared" si="2"/>
        <v>14.660914581535806</v>
      </c>
      <c r="P26" s="9"/>
    </row>
    <row r="27" spans="1:16">
      <c r="A27" s="12"/>
      <c r="B27" s="23">
        <v>344.9</v>
      </c>
      <c r="C27" s="19" t="s">
        <v>68</v>
      </c>
      <c r="D27" s="43">
        <v>19752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6"/>
        <v>19752</v>
      </c>
      <c r="O27" s="44">
        <f t="shared" si="2"/>
        <v>8.5211389128559105</v>
      </c>
      <c r="P27" s="9"/>
    </row>
    <row r="28" spans="1:16">
      <c r="A28" s="12"/>
      <c r="B28" s="23">
        <v>347.2</v>
      </c>
      <c r="C28" s="19" t="s">
        <v>33</v>
      </c>
      <c r="D28" s="43">
        <v>150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6"/>
        <v>150</v>
      </c>
      <c r="O28" s="44">
        <f t="shared" si="2"/>
        <v>6.4710957722174292E-2</v>
      </c>
      <c r="P28" s="9"/>
    </row>
    <row r="29" spans="1:16" ht="15.75">
      <c r="A29" s="27" t="s">
        <v>1</v>
      </c>
      <c r="B29" s="28"/>
      <c r="C29" s="29"/>
      <c r="D29" s="30">
        <f t="shared" ref="D29:M29" si="7">SUM(D30:D31)</f>
        <v>6746</v>
      </c>
      <c r="E29" s="30">
        <f t="shared" si="7"/>
        <v>5</v>
      </c>
      <c r="F29" s="30">
        <f t="shared" si="7"/>
        <v>0</v>
      </c>
      <c r="G29" s="30">
        <f t="shared" si="7"/>
        <v>0</v>
      </c>
      <c r="H29" s="30">
        <f t="shared" si="7"/>
        <v>0</v>
      </c>
      <c r="I29" s="30">
        <f t="shared" si="7"/>
        <v>61</v>
      </c>
      <c r="J29" s="30">
        <f t="shared" si="7"/>
        <v>0</v>
      </c>
      <c r="K29" s="30">
        <f t="shared" si="7"/>
        <v>0</v>
      </c>
      <c r="L29" s="30">
        <f t="shared" si="7"/>
        <v>0</v>
      </c>
      <c r="M29" s="30">
        <f t="shared" si="7"/>
        <v>0</v>
      </c>
      <c r="N29" s="30">
        <f t="shared" ref="N29:N34" si="8">SUM(D29:M29)</f>
        <v>6812</v>
      </c>
      <c r="O29" s="42">
        <f t="shared" si="2"/>
        <v>2.9387402933563416</v>
      </c>
      <c r="P29" s="10"/>
    </row>
    <row r="30" spans="1:16">
      <c r="A30" s="12"/>
      <c r="B30" s="23">
        <v>361.1</v>
      </c>
      <c r="C30" s="19" t="s">
        <v>36</v>
      </c>
      <c r="D30" s="43">
        <v>466</v>
      </c>
      <c r="E30" s="43">
        <v>5</v>
      </c>
      <c r="F30" s="43">
        <v>0</v>
      </c>
      <c r="G30" s="43">
        <v>0</v>
      </c>
      <c r="H30" s="43">
        <v>0</v>
      </c>
      <c r="I30" s="43">
        <v>61</v>
      </c>
      <c r="J30" s="43">
        <v>0</v>
      </c>
      <c r="K30" s="43">
        <v>0</v>
      </c>
      <c r="L30" s="43">
        <v>0</v>
      </c>
      <c r="M30" s="43">
        <v>0</v>
      </c>
      <c r="N30" s="43">
        <f t="shared" si="8"/>
        <v>532</v>
      </c>
      <c r="O30" s="44">
        <f t="shared" si="2"/>
        <v>0.22950819672131148</v>
      </c>
      <c r="P30" s="9"/>
    </row>
    <row r="31" spans="1:16">
      <c r="A31" s="12"/>
      <c r="B31" s="23">
        <v>369.9</v>
      </c>
      <c r="C31" s="19" t="s">
        <v>37</v>
      </c>
      <c r="D31" s="43">
        <v>6280</v>
      </c>
      <c r="E31" s="43">
        <v>0</v>
      </c>
      <c r="F31" s="43">
        <v>0</v>
      </c>
      <c r="G31" s="43">
        <v>0</v>
      </c>
      <c r="H31" s="43">
        <v>0</v>
      </c>
      <c r="I31" s="43">
        <v>0</v>
      </c>
      <c r="J31" s="43">
        <v>0</v>
      </c>
      <c r="K31" s="43">
        <v>0</v>
      </c>
      <c r="L31" s="43">
        <v>0</v>
      </c>
      <c r="M31" s="43">
        <v>0</v>
      </c>
      <c r="N31" s="43">
        <f t="shared" si="8"/>
        <v>6280</v>
      </c>
      <c r="O31" s="44">
        <f t="shared" si="2"/>
        <v>2.7092320966350303</v>
      </c>
      <c r="P31" s="9"/>
    </row>
    <row r="32" spans="1:16" ht="15.75">
      <c r="A32" s="27" t="s">
        <v>28</v>
      </c>
      <c r="B32" s="28"/>
      <c r="C32" s="29"/>
      <c r="D32" s="30">
        <f t="shared" ref="D32:M32" si="9">SUM(D33:D33)</f>
        <v>0</v>
      </c>
      <c r="E32" s="30">
        <f t="shared" si="9"/>
        <v>5266</v>
      </c>
      <c r="F32" s="30">
        <f t="shared" si="9"/>
        <v>0</v>
      </c>
      <c r="G32" s="30">
        <f t="shared" si="9"/>
        <v>0</v>
      </c>
      <c r="H32" s="30">
        <f t="shared" si="9"/>
        <v>0</v>
      </c>
      <c r="I32" s="30">
        <f t="shared" si="9"/>
        <v>8773</v>
      </c>
      <c r="J32" s="30">
        <f t="shared" si="9"/>
        <v>0</v>
      </c>
      <c r="K32" s="30">
        <f t="shared" si="9"/>
        <v>0</v>
      </c>
      <c r="L32" s="30">
        <f t="shared" si="9"/>
        <v>0</v>
      </c>
      <c r="M32" s="30">
        <f t="shared" si="9"/>
        <v>0</v>
      </c>
      <c r="N32" s="30">
        <f t="shared" si="8"/>
        <v>14039</v>
      </c>
      <c r="O32" s="42">
        <f t="shared" si="2"/>
        <v>6.056514236410699</v>
      </c>
      <c r="P32" s="9"/>
    </row>
    <row r="33" spans="1:119" ht="15.75" thickBot="1">
      <c r="A33" s="12"/>
      <c r="B33" s="23">
        <v>381</v>
      </c>
      <c r="C33" s="19" t="s">
        <v>38</v>
      </c>
      <c r="D33" s="43">
        <v>0</v>
      </c>
      <c r="E33" s="43">
        <v>5266</v>
      </c>
      <c r="F33" s="43">
        <v>0</v>
      </c>
      <c r="G33" s="43">
        <v>0</v>
      </c>
      <c r="H33" s="43">
        <v>0</v>
      </c>
      <c r="I33" s="43">
        <v>8773</v>
      </c>
      <c r="J33" s="43">
        <v>0</v>
      </c>
      <c r="K33" s="43">
        <v>0</v>
      </c>
      <c r="L33" s="43">
        <v>0</v>
      </c>
      <c r="M33" s="43">
        <v>0</v>
      </c>
      <c r="N33" s="43">
        <f t="shared" si="8"/>
        <v>14039</v>
      </c>
      <c r="O33" s="44">
        <f t="shared" si="2"/>
        <v>6.056514236410699</v>
      </c>
      <c r="P33" s="9"/>
    </row>
    <row r="34" spans="1:119" ht="16.5" thickBot="1">
      <c r="A34" s="13" t="s">
        <v>34</v>
      </c>
      <c r="B34" s="21"/>
      <c r="C34" s="20"/>
      <c r="D34" s="14">
        <f>SUM(D5,D11,D14,D22,D29,D32)</f>
        <v>390238</v>
      </c>
      <c r="E34" s="14">
        <f t="shared" ref="E34:M34" si="10">SUM(E5,E11,E14,E22,E29,E32)</f>
        <v>40089</v>
      </c>
      <c r="F34" s="14">
        <f t="shared" si="10"/>
        <v>0</v>
      </c>
      <c r="G34" s="14">
        <f t="shared" si="10"/>
        <v>0</v>
      </c>
      <c r="H34" s="14">
        <f t="shared" si="10"/>
        <v>0</v>
      </c>
      <c r="I34" s="14">
        <f t="shared" si="10"/>
        <v>731616</v>
      </c>
      <c r="J34" s="14">
        <f t="shared" si="10"/>
        <v>0</v>
      </c>
      <c r="K34" s="14">
        <f t="shared" si="10"/>
        <v>0</v>
      </c>
      <c r="L34" s="14">
        <f t="shared" si="10"/>
        <v>0</v>
      </c>
      <c r="M34" s="14">
        <f t="shared" si="10"/>
        <v>0</v>
      </c>
      <c r="N34" s="14">
        <f t="shared" si="8"/>
        <v>1161943</v>
      </c>
      <c r="O34" s="36">
        <f t="shared" si="2"/>
        <v>501.26962899050903</v>
      </c>
      <c r="P34" s="6"/>
      <c r="Q34" s="2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</row>
    <row r="35" spans="1:119">
      <c r="A35" s="15"/>
      <c r="B35" s="17"/>
      <c r="C35" s="17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8"/>
    </row>
    <row r="36" spans="1:119">
      <c r="A36" s="37"/>
      <c r="B36" s="38"/>
      <c r="C36" s="38"/>
      <c r="D36" s="39"/>
      <c r="E36" s="39"/>
      <c r="F36" s="39"/>
      <c r="G36" s="39"/>
      <c r="H36" s="39"/>
      <c r="I36" s="39"/>
      <c r="J36" s="39"/>
      <c r="K36" s="39"/>
      <c r="L36" s="48" t="s">
        <v>69</v>
      </c>
      <c r="M36" s="48"/>
      <c r="N36" s="48"/>
      <c r="O36" s="40">
        <v>2318</v>
      </c>
    </row>
    <row r="37" spans="1:119">
      <c r="A37" s="49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1"/>
    </row>
    <row r="38" spans="1:119" ht="15.75" customHeight="1" thickBot="1">
      <c r="A38" s="52" t="s">
        <v>50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4"/>
    </row>
  </sheetData>
  <mergeCells count="10">
    <mergeCell ref="L36:N36"/>
    <mergeCell ref="A37:O37"/>
    <mergeCell ref="A38:O3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54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40</v>
      </c>
      <c r="B3" s="62"/>
      <c r="C3" s="63"/>
      <c r="D3" s="67" t="s">
        <v>23</v>
      </c>
      <c r="E3" s="68"/>
      <c r="F3" s="68"/>
      <c r="G3" s="68"/>
      <c r="H3" s="69"/>
      <c r="I3" s="67" t="s">
        <v>24</v>
      </c>
      <c r="J3" s="69"/>
      <c r="K3" s="67" t="s">
        <v>26</v>
      </c>
      <c r="L3" s="69"/>
      <c r="M3" s="34"/>
      <c r="N3" s="35"/>
      <c r="O3" s="70" t="s">
        <v>45</v>
      </c>
      <c r="P3" s="11"/>
      <c r="Q3"/>
    </row>
    <row r="4" spans="1:133" ht="32.25" customHeight="1" thickBot="1">
      <c r="A4" s="64"/>
      <c r="B4" s="65"/>
      <c r="C4" s="66"/>
      <c r="D4" s="32" t="s">
        <v>2</v>
      </c>
      <c r="E4" s="32" t="s">
        <v>41</v>
      </c>
      <c r="F4" s="32" t="s">
        <v>42</v>
      </c>
      <c r="G4" s="32" t="s">
        <v>43</v>
      </c>
      <c r="H4" s="32" t="s">
        <v>3</v>
      </c>
      <c r="I4" s="32" t="s">
        <v>4</v>
      </c>
      <c r="J4" s="33" t="s">
        <v>44</v>
      </c>
      <c r="K4" s="33" t="s">
        <v>5</v>
      </c>
      <c r="L4" s="33" t="s">
        <v>6</v>
      </c>
      <c r="M4" s="33" t="s">
        <v>7</v>
      </c>
      <c r="N4" s="33" t="s">
        <v>25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0</v>
      </c>
      <c r="B5" s="24"/>
      <c r="C5" s="24"/>
      <c r="D5" s="25">
        <f t="shared" ref="D5:M5" si="0">SUM(D6:D10)</f>
        <v>127900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21" si="1">SUM(D5:M5)</f>
        <v>127900</v>
      </c>
      <c r="O5" s="31">
        <f t="shared" ref="O5:O35" si="2">(N5/O$37)</f>
        <v>54.194915254237287</v>
      </c>
      <c r="P5" s="6"/>
    </row>
    <row r="6" spans="1:133">
      <c r="A6" s="12"/>
      <c r="B6" s="23">
        <v>312.10000000000002</v>
      </c>
      <c r="C6" s="19" t="s">
        <v>8</v>
      </c>
      <c r="D6" s="43">
        <v>23756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23756</v>
      </c>
      <c r="O6" s="44">
        <f t="shared" si="2"/>
        <v>10.066101694915254</v>
      </c>
      <c r="P6" s="9"/>
    </row>
    <row r="7" spans="1:133">
      <c r="A7" s="12"/>
      <c r="B7" s="23">
        <v>312.3</v>
      </c>
      <c r="C7" s="19" t="s">
        <v>9</v>
      </c>
      <c r="D7" s="43">
        <v>4318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4318</v>
      </c>
      <c r="O7" s="44">
        <f t="shared" si="2"/>
        <v>1.8296610169491525</v>
      </c>
      <c r="P7" s="9"/>
    </row>
    <row r="8" spans="1:133">
      <c r="A8" s="12"/>
      <c r="B8" s="23">
        <v>312.60000000000002</v>
      </c>
      <c r="C8" s="19" t="s">
        <v>10</v>
      </c>
      <c r="D8" s="43">
        <v>41005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41005</v>
      </c>
      <c r="O8" s="44">
        <f t="shared" si="2"/>
        <v>17.375</v>
      </c>
      <c r="P8" s="9"/>
    </row>
    <row r="9" spans="1:133">
      <c r="A9" s="12"/>
      <c r="B9" s="23">
        <v>314.10000000000002</v>
      </c>
      <c r="C9" s="19" t="s">
        <v>11</v>
      </c>
      <c r="D9" s="43">
        <v>23990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23990</v>
      </c>
      <c r="O9" s="44">
        <f t="shared" si="2"/>
        <v>10.165254237288135</v>
      </c>
      <c r="P9" s="9"/>
    </row>
    <row r="10" spans="1:133">
      <c r="A10" s="12"/>
      <c r="B10" s="23">
        <v>315</v>
      </c>
      <c r="C10" s="19" t="s">
        <v>12</v>
      </c>
      <c r="D10" s="43">
        <v>34831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34831</v>
      </c>
      <c r="O10" s="44">
        <f t="shared" si="2"/>
        <v>14.758898305084745</v>
      </c>
      <c r="P10" s="9"/>
    </row>
    <row r="11" spans="1:133" ht="15.75">
      <c r="A11" s="27" t="s">
        <v>13</v>
      </c>
      <c r="B11" s="28"/>
      <c r="C11" s="29"/>
      <c r="D11" s="30">
        <f t="shared" ref="D11:M11" si="3">SUM(D12:D13)</f>
        <v>86209</v>
      </c>
      <c r="E11" s="30">
        <f t="shared" si="3"/>
        <v>0</v>
      </c>
      <c r="F11" s="30">
        <f t="shared" si="3"/>
        <v>0</v>
      </c>
      <c r="G11" s="30">
        <f t="shared" si="3"/>
        <v>0</v>
      </c>
      <c r="H11" s="30">
        <f t="shared" si="3"/>
        <v>0</v>
      </c>
      <c r="I11" s="30">
        <f t="shared" si="3"/>
        <v>0</v>
      </c>
      <c r="J11" s="30">
        <f t="shared" si="3"/>
        <v>0</v>
      </c>
      <c r="K11" s="30">
        <f t="shared" si="3"/>
        <v>0</v>
      </c>
      <c r="L11" s="30">
        <f t="shared" si="3"/>
        <v>0</v>
      </c>
      <c r="M11" s="30">
        <f t="shared" si="3"/>
        <v>0</v>
      </c>
      <c r="N11" s="41">
        <f t="shared" si="1"/>
        <v>86209</v>
      </c>
      <c r="O11" s="42">
        <f t="shared" si="2"/>
        <v>36.52923728813559</v>
      </c>
      <c r="P11" s="10"/>
    </row>
    <row r="12" spans="1:133">
      <c r="A12" s="12"/>
      <c r="B12" s="23">
        <v>323.10000000000002</v>
      </c>
      <c r="C12" s="19" t="s">
        <v>14</v>
      </c>
      <c r="D12" s="43">
        <v>82734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82734</v>
      </c>
      <c r="O12" s="44">
        <f t="shared" si="2"/>
        <v>35.056779661016947</v>
      </c>
      <c r="P12" s="9"/>
    </row>
    <row r="13" spans="1:133">
      <c r="A13" s="12"/>
      <c r="B13" s="23">
        <v>329</v>
      </c>
      <c r="C13" s="19" t="s">
        <v>15</v>
      </c>
      <c r="D13" s="43">
        <v>3475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3475</v>
      </c>
      <c r="O13" s="44">
        <f t="shared" si="2"/>
        <v>1.472457627118644</v>
      </c>
      <c r="P13" s="9"/>
    </row>
    <row r="14" spans="1:133" ht="15.75">
      <c r="A14" s="27" t="s">
        <v>16</v>
      </c>
      <c r="B14" s="28"/>
      <c r="C14" s="29"/>
      <c r="D14" s="30">
        <f t="shared" ref="D14:M14" si="4">SUM(D15:D20)</f>
        <v>89289</v>
      </c>
      <c r="E14" s="30">
        <f t="shared" si="4"/>
        <v>0</v>
      </c>
      <c r="F14" s="30">
        <f t="shared" si="4"/>
        <v>0</v>
      </c>
      <c r="G14" s="30">
        <f t="shared" si="4"/>
        <v>0</v>
      </c>
      <c r="H14" s="30">
        <f t="shared" si="4"/>
        <v>0</v>
      </c>
      <c r="I14" s="30">
        <f t="shared" si="4"/>
        <v>25120</v>
      </c>
      <c r="J14" s="30">
        <f t="shared" si="4"/>
        <v>0</v>
      </c>
      <c r="K14" s="30">
        <f t="shared" si="4"/>
        <v>0</v>
      </c>
      <c r="L14" s="30">
        <f t="shared" si="4"/>
        <v>0</v>
      </c>
      <c r="M14" s="30">
        <f t="shared" si="4"/>
        <v>0</v>
      </c>
      <c r="N14" s="41">
        <f t="shared" si="1"/>
        <v>114409</v>
      </c>
      <c r="O14" s="42">
        <f t="shared" si="2"/>
        <v>48.478389830508476</v>
      </c>
      <c r="P14" s="10"/>
    </row>
    <row r="15" spans="1:133">
      <c r="A15" s="12"/>
      <c r="B15" s="23">
        <v>331.31</v>
      </c>
      <c r="C15" s="19" t="s">
        <v>55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25120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25120</v>
      </c>
      <c r="O15" s="44">
        <f t="shared" si="2"/>
        <v>10.64406779661017</v>
      </c>
      <c r="P15" s="9"/>
    </row>
    <row r="16" spans="1:133">
      <c r="A16" s="12"/>
      <c r="B16" s="23">
        <v>335.12</v>
      </c>
      <c r="C16" s="19" t="s">
        <v>18</v>
      </c>
      <c r="D16" s="43">
        <v>40346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40346</v>
      </c>
      <c r="O16" s="44">
        <f t="shared" si="2"/>
        <v>17.095762711864406</v>
      </c>
      <c r="P16" s="9"/>
    </row>
    <row r="17" spans="1:16">
      <c r="A17" s="12"/>
      <c r="B17" s="23">
        <v>335.15</v>
      </c>
      <c r="C17" s="19" t="s">
        <v>20</v>
      </c>
      <c r="D17" s="43">
        <v>119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119</v>
      </c>
      <c r="O17" s="44">
        <f t="shared" si="2"/>
        <v>5.0423728813559325E-2</v>
      </c>
      <c r="P17" s="9"/>
    </row>
    <row r="18" spans="1:16">
      <c r="A18" s="12"/>
      <c r="B18" s="23">
        <v>335.18</v>
      </c>
      <c r="C18" s="19" t="s">
        <v>21</v>
      </c>
      <c r="D18" s="43">
        <v>21594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21594</v>
      </c>
      <c r="O18" s="44">
        <f t="shared" si="2"/>
        <v>9.15</v>
      </c>
      <c r="P18" s="9"/>
    </row>
    <row r="19" spans="1:16">
      <c r="A19" s="12"/>
      <c r="B19" s="23">
        <v>337.2</v>
      </c>
      <c r="C19" s="19" t="s">
        <v>22</v>
      </c>
      <c r="D19" s="43">
        <v>25000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25000</v>
      </c>
      <c r="O19" s="44">
        <f t="shared" si="2"/>
        <v>10.59322033898305</v>
      </c>
      <c r="P19" s="9"/>
    </row>
    <row r="20" spans="1:16">
      <c r="A20" s="12"/>
      <c r="B20" s="23">
        <v>337.7</v>
      </c>
      <c r="C20" s="19" t="s">
        <v>56</v>
      </c>
      <c r="D20" s="43">
        <v>2230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2230</v>
      </c>
      <c r="O20" s="44">
        <f t="shared" si="2"/>
        <v>0.94491525423728817</v>
      </c>
      <c r="P20" s="9"/>
    </row>
    <row r="21" spans="1:16" ht="15.75">
      <c r="A21" s="27" t="s">
        <v>27</v>
      </c>
      <c r="B21" s="28"/>
      <c r="C21" s="29"/>
      <c r="D21" s="30">
        <f t="shared" ref="D21:M21" si="5">SUM(D22:D27)</f>
        <v>91215</v>
      </c>
      <c r="E21" s="30">
        <f t="shared" si="5"/>
        <v>0</v>
      </c>
      <c r="F21" s="30">
        <f t="shared" si="5"/>
        <v>0</v>
      </c>
      <c r="G21" s="30">
        <f t="shared" si="5"/>
        <v>0</v>
      </c>
      <c r="H21" s="30">
        <f t="shared" si="5"/>
        <v>0</v>
      </c>
      <c r="I21" s="30">
        <f t="shared" si="5"/>
        <v>115631</v>
      </c>
      <c r="J21" s="30">
        <f t="shared" si="5"/>
        <v>0</v>
      </c>
      <c r="K21" s="30">
        <f t="shared" si="5"/>
        <v>0</v>
      </c>
      <c r="L21" s="30">
        <f t="shared" si="5"/>
        <v>0</v>
      </c>
      <c r="M21" s="30">
        <f t="shared" si="5"/>
        <v>0</v>
      </c>
      <c r="N21" s="30">
        <f t="shared" si="1"/>
        <v>206846</v>
      </c>
      <c r="O21" s="42">
        <f t="shared" si="2"/>
        <v>87.646610169491524</v>
      </c>
      <c r="P21" s="10"/>
    </row>
    <row r="22" spans="1:16">
      <c r="A22" s="12"/>
      <c r="B22" s="23">
        <v>341.9</v>
      </c>
      <c r="C22" s="19" t="s">
        <v>57</v>
      </c>
      <c r="D22" s="43">
        <v>3300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ref="N22:N27" si="6">SUM(D22:M22)</f>
        <v>3300</v>
      </c>
      <c r="O22" s="44">
        <f t="shared" si="2"/>
        <v>1.3983050847457628</v>
      </c>
      <c r="P22" s="9"/>
    </row>
    <row r="23" spans="1:16">
      <c r="A23" s="12"/>
      <c r="B23" s="23">
        <v>343.3</v>
      </c>
      <c r="C23" s="19" t="s">
        <v>29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87418</v>
      </c>
      <c r="J23" s="43">
        <v>0</v>
      </c>
      <c r="K23" s="43">
        <v>0</v>
      </c>
      <c r="L23" s="43">
        <v>0</v>
      </c>
      <c r="M23" s="43">
        <v>0</v>
      </c>
      <c r="N23" s="43">
        <f t="shared" si="6"/>
        <v>87418</v>
      </c>
      <c r="O23" s="44">
        <f t="shared" si="2"/>
        <v>37.041525423728814</v>
      </c>
      <c r="P23" s="9"/>
    </row>
    <row r="24" spans="1:16">
      <c r="A24" s="12"/>
      <c r="B24" s="23">
        <v>343.4</v>
      </c>
      <c r="C24" s="19" t="s">
        <v>30</v>
      </c>
      <c r="D24" s="43">
        <v>64964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6"/>
        <v>64964</v>
      </c>
      <c r="O24" s="44">
        <f t="shared" si="2"/>
        <v>27.527118644067798</v>
      </c>
      <c r="P24" s="9"/>
    </row>
    <row r="25" spans="1:16">
      <c r="A25" s="12"/>
      <c r="B25" s="23">
        <v>343.5</v>
      </c>
      <c r="C25" s="19" t="s">
        <v>31</v>
      </c>
      <c r="D25" s="43">
        <v>0</v>
      </c>
      <c r="E25" s="43">
        <v>0</v>
      </c>
      <c r="F25" s="43">
        <v>0</v>
      </c>
      <c r="G25" s="43">
        <v>0</v>
      </c>
      <c r="H25" s="43">
        <v>0</v>
      </c>
      <c r="I25" s="43">
        <v>28213</v>
      </c>
      <c r="J25" s="43">
        <v>0</v>
      </c>
      <c r="K25" s="43">
        <v>0</v>
      </c>
      <c r="L25" s="43">
        <v>0</v>
      </c>
      <c r="M25" s="43">
        <v>0</v>
      </c>
      <c r="N25" s="43">
        <f t="shared" si="6"/>
        <v>28213</v>
      </c>
      <c r="O25" s="44">
        <f t="shared" si="2"/>
        <v>11.954661016949153</v>
      </c>
      <c r="P25" s="9"/>
    </row>
    <row r="26" spans="1:16">
      <c r="A26" s="12"/>
      <c r="B26" s="23">
        <v>344.9</v>
      </c>
      <c r="C26" s="19" t="s">
        <v>32</v>
      </c>
      <c r="D26" s="43">
        <v>22501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6"/>
        <v>22501</v>
      </c>
      <c r="O26" s="44">
        <f t="shared" si="2"/>
        <v>9.5343220338983059</v>
      </c>
      <c r="P26" s="9"/>
    </row>
    <row r="27" spans="1:16">
      <c r="A27" s="12"/>
      <c r="B27" s="23">
        <v>347.2</v>
      </c>
      <c r="C27" s="19" t="s">
        <v>33</v>
      </c>
      <c r="D27" s="43">
        <v>450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6"/>
        <v>450</v>
      </c>
      <c r="O27" s="44">
        <f t="shared" si="2"/>
        <v>0.19067796610169491</v>
      </c>
      <c r="P27" s="9"/>
    </row>
    <row r="28" spans="1:16" ht="15.75">
      <c r="A28" s="27" t="s">
        <v>1</v>
      </c>
      <c r="B28" s="28"/>
      <c r="C28" s="29"/>
      <c r="D28" s="30">
        <f t="shared" ref="D28:M28" si="7">SUM(D29:D30)</f>
        <v>1862</v>
      </c>
      <c r="E28" s="30">
        <f t="shared" si="7"/>
        <v>0</v>
      </c>
      <c r="F28" s="30">
        <f t="shared" si="7"/>
        <v>0</v>
      </c>
      <c r="G28" s="30">
        <f t="shared" si="7"/>
        <v>0</v>
      </c>
      <c r="H28" s="30">
        <f t="shared" si="7"/>
        <v>0</v>
      </c>
      <c r="I28" s="30">
        <f t="shared" si="7"/>
        <v>0</v>
      </c>
      <c r="J28" s="30">
        <f t="shared" si="7"/>
        <v>0</v>
      </c>
      <c r="K28" s="30">
        <f t="shared" si="7"/>
        <v>0</v>
      </c>
      <c r="L28" s="30">
        <f t="shared" si="7"/>
        <v>0</v>
      </c>
      <c r="M28" s="30">
        <f t="shared" si="7"/>
        <v>0</v>
      </c>
      <c r="N28" s="30">
        <f t="shared" ref="N28:N35" si="8">SUM(D28:M28)</f>
        <v>1862</v>
      </c>
      <c r="O28" s="42">
        <f t="shared" si="2"/>
        <v>0.78898305084745768</v>
      </c>
      <c r="P28" s="10"/>
    </row>
    <row r="29" spans="1:16">
      <c r="A29" s="12"/>
      <c r="B29" s="23">
        <v>361.1</v>
      </c>
      <c r="C29" s="19" t="s">
        <v>36</v>
      </c>
      <c r="D29" s="43">
        <v>293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f t="shared" si="8"/>
        <v>293</v>
      </c>
      <c r="O29" s="44">
        <f t="shared" si="2"/>
        <v>0.12415254237288136</v>
      </c>
      <c r="P29" s="9"/>
    </row>
    <row r="30" spans="1:16">
      <c r="A30" s="12"/>
      <c r="B30" s="23">
        <v>369.9</v>
      </c>
      <c r="C30" s="19" t="s">
        <v>37</v>
      </c>
      <c r="D30" s="43">
        <v>1569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f t="shared" si="8"/>
        <v>1569</v>
      </c>
      <c r="O30" s="44">
        <f t="shared" si="2"/>
        <v>0.66483050847457625</v>
      </c>
      <c r="P30" s="9"/>
    </row>
    <row r="31" spans="1:16" ht="15.75">
      <c r="A31" s="27" t="s">
        <v>28</v>
      </c>
      <c r="B31" s="28"/>
      <c r="C31" s="29"/>
      <c r="D31" s="30">
        <f t="shared" ref="D31:M31" si="9">SUM(D32:D34)</f>
        <v>0</v>
      </c>
      <c r="E31" s="30">
        <f t="shared" si="9"/>
        <v>0</v>
      </c>
      <c r="F31" s="30">
        <f t="shared" si="9"/>
        <v>0</v>
      </c>
      <c r="G31" s="30">
        <f t="shared" si="9"/>
        <v>0</v>
      </c>
      <c r="H31" s="30">
        <f t="shared" si="9"/>
        <v>0</v>
      </c>
      <c r="I31" s="30">
        <f t="shared" si="9"/>
        <v>7657</v>
      </c>
      <c r="J31" s="30">
        <f t="shared" si="9"/>
        <v>0</v>
      </c>
      <c r="K31" s="30">
        <f t="shared" si="9"/>
        <v>0</v>
      </c>
      <c r="L31" s="30">
        <f t="shared" si="9"/>
        <v>0</v>
      </c>
      <c r="M31" s="30">
        <f t="shared" si="9"/>
        <v>0</v>
      </c>
      <c r="N31" s="30">
        <f t="shared" si="8"/>
        <v>7657</v>
      </c>
      <c r="O31" s="42">
        <f t="shared" si="2"/>
        <v>3.244491525423729</v>
      </c>
      <c r="P31" s="9"/>
    </row>
    <row r="32" spans="1:16">
      <c r="A32" s="12"/>
      <c r="B32" s="23">
        <v>381</v>
      </c>
      <c r="C32" s="19" t="s">
        <v>38</v>
      </c>
      <c r="D32" s="43">
        <v>0</v>
      </c>
      <c r="E32" s="43">
        <v>0</v>
      </c>
      <c r="F32" s="43">
        <v>0</v>
      </c>
      <c r="G32" s="43">
        <v>0</v>
      </c>
      <c r="H32" s="43">
        <v>0</v>
      </c>
      <c r="I32" s="43">
        <v>7500</v>
      </c>
      <c r="J32" s="43">
        <v>0</v>
      </c>
      <c r="K32" s="43">
        <v>0</v>
      </c>
      <c r="L32" s="43">
        <v>0</v>
      </c>
      <c r="M32" s="43">
        <v>0</v>
      </c>
      <c r="N32" s="43">
        <f t="shared" si="8"/>
        <v>7500</v>
      </c>
      <c r="O32" s="44">
        <f t="shared" si="2"/>
        <v>3.1779661016949152</v>
      </c>
      <c r="P32" s="9"/>
    </row>
    <row r="33" spans="1:119">
      <c r="A33" s="12"/>
      <c r="B33" s="23">
        <v>389.1</v>
      </c>
      <c r="C33" s="19" t="s">
        <v>58</v>
      </c>
      <c r="D33" s="43">
        <v>0</v>
      </c>
      <c r="E33" s="43">
        <v>0</v>
      </c>
      <c r="F33" s="43">
        <v>0</v>
      </c>
      <c r="G33" s="43">
        <v>0</v>
      </c>
      <c r="H33" s="43">
        <v>0</v>
      </c>
      <c r="I33" s="43">
        <v>107</v>
      </c>
      <c r="J33" s="43">
        <v>0</v>
      </c>
      <c r="K33" s="43">
        <v>0</v>
      </c>
      <c r="L33" s="43">
        <v>0</v>
      </c>
      <c r="M33" s="43">
        <v>0</v>
      </c>
      <c r="N33" s="43">
        <f t="shared" si="8"/>
        <v>107</v>
      </c>
      <c r="O33" s="44">
        <f t="shared" si="2"/>
        <v>4.5338983050847458E-2</v>
      </c>
      <c r="P33" s="9"/>
    </row>
    <row r="34" spans="1:119" ht="15.75" thickBot="1">
      <c r="A34" s="12"/>
      <c r="B34" s="23">
        <v>389.9</v>
      </c>
      <c r="C34" s="19" t="s">
        <v>59</v>
      </c>
      <c r="D34" s="43">
        <v>0</v>
      </c>
      <c r="E34" s="43">
        <v>0</v>
      </c>
      <c r="F34" s="43">
        <v>0</v>
      </c>
      <c r="G34" s="43">
        <v>0</v>
      </c>
      <c r="H34" s="43">
        <v>0</v>
      </c>
      <c r="I34" s="43">
        <v>50</v>
      </c>
      <c r="J34" s="43">
        <v>0</v>
      </c>
      <c r="K34" s="43">
        <v>0</v>
      </c>
      <c r="L34" s="43">
        <v>0</v>
      </c>
      <c r="M34" s="43">
        <v>0</v>
      </c>
      <c r="N34" s="43">
        <f t="shared" si="8"/>
        <v>50</v>
      </c>
      <c r="O34" s="44">
        <f t="shared" si="2"/>
        <v>2.1186440677966101E-2</v>
      </c>
      <c r="P34" s="9"/>
    </row>
    <row r="35" spans="1:119" ht="16.5" thickBot="1">
      <c r="A35" s="13" t="s">
        <v>34</v>
      </c>
      <c r="B35" s="21"/>
      <c r="C35" s="20"/>
      <c r="D35" s="14">
        <f>SUM(D5,D11,D14,D21,D28,D31)</f>
        <v>396475</v>
      </c>
      <c r="E35" s="14">
        <f t="shared" ref="E35:M35" si="10">SUM(E5,E11,E14,E21,E28,E31)</f>
        <v>0</v>
      </c>
      <c r="F35" s="14">
        <f t="shared" si="10"/>
        <v>0</v>
      </c>
      <c r="G35" s="14">
        <f t="shared" si="10"/>
        <v>0</v>
      </c>
      <c r="H35" s="14">
        <f t="shared" si="10"/>
        <v>0</v>
      </c>
      <c r="I35" s="14">
        <f t="shared" si="10"/>
        <v>148408</v>
      </c>
      <c r="J35" s="14">
        <f t="shared" si="10"/>
        <v>0</v>
      </c>
      <c r="K35" s="14">
        <f t="shared" si="10"/>
        <v>0</v>
      </c>
      <c r="L35" s="14">
        <f t="shared" si="10"/>
        <v>0</v>
      </c>
      <c r="M35" s="14">
        <f t="shared" si="10"/>
        <v>0</v>
      </c>
      <c r="N35" s="14">
        <f t="shared" si="8"/>
        <v>544883</v>
      </c>
      <c r="O35" s="36">
        <f t="shared" si="2"/>
        <v>230.88262711864408</v>
      </c>
      <c r="P35" s="6"/>
      <c r="Q35" s="2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</row>
    <row r="36" spans="1:119">
      <c r="A36" s="15"/>
      <c r="B36" s="17"/>
      <c r="C36" s="17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8"/>
    </row>
    <row r="37" spans="1:119">
      <c r="A37" s="37"/>
      <c r="B37" s="38"/>
      <c r="C37" s="38"/>
      <c r="D37" s="39"/>
      <c r="E37" s="39"/>
      <c r="F37" s="39"/>
      <c r="G37" s="39"/>
      <c r="H37" s="39"/>
      <c r="I37" s="39"/>
      <c r="J37" s="39"/>
      <c r="K37" s="39"/>
      <c r="L37" s="48" t="s">
        <v>60</v>
      </c>
      <c r="M37" s="48"/>
      <c r="N37" s="48"/>
      <c r="O37" s="40">
        <v>2360</v>
      </c>
    </row>
    <row r="38" spans="1:119">
      <c r="A38" s="49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1"/>
    </row>
    <row r="39" spans="1:119" ht="15.75" customHeight="1" thickBot="1">
      <c r="A39" s="52" t="s">
        <v>50</v>
      </c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4"/>
    </row>
  </sheetData>
  <mergeCells count="10">
    <mergeCell ref="L37:N37"/>
    <mergeCell ref="A38:O38"/>
    <mergeCell ref="A39:O3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51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40</v>
      </c>
      <c r="B3" s="62"/>
      <c r="C3" s="63"/>
      <c r="D3" s="67" t="s">
        <v>23</v>
      </c>
      <c r="E3" s="68"/>
      <c r="F3" s="68"/>
      <c r="G3" s="68"/>
      <c r="H3" s="69"/>
      <c r="I3" s="67" t="s">
        <v>24</v>
      </c>
      <c r="J3" s="69"/>
      <c r="K3" s="67" t="s">
        <v>26</v>
      </c>
      <c r="L3" s="69"/>
      <c r="M3" s="34"/>
      <c r="N3" s="35"/>
      <c r="O3" s="70" t="s">
        <v>45</v>
      </c>
      <c r="P3" s="11"/>
      <c r="Q3"/>
    </row>
    <row r="4" spans="1:133" ht="32.25" customHeight="1" thickBot="1">
      <c r="A4" s="64"/>
      <c r="B4" s="65"/>
      <c r="C4" s="66"/>
      <c r="D4" s="32" t="s">
        <v>2</v>
      </c>
      <c r="E4" s="32" t="s">
        <v>41</v>
      </c>
      <c r="F4" s="32" t="s">
        <v>42</v>
      </c>
      <c r="G4" s="32" t="s">
        <v>43</v>
      </c>
      <c r="H4" s="32" t="s">
        <v>3</v>
      </c>
      <c r="I4" s="32" t="s">
        <v>4</v>
      </c>
      <c r="J4" s="33" t="s">
        <v>44</v>
      </c>
      <c r="K4" s="33" t="s">
        <v>5</v>
      </c>
      <c r="L4" s="33" t="s">
        <v>6</v>
      </c>
      <c r="M4" s="33" t="s">
        <v>7</v>
      </c>
      <c r="N4" s="33" t="s">
        <v>25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0</v>
      </c>
      <c r="B5" s="24"/>
      <c r="C5" s="24"/>
      <c r="D5" s="25">
        <f t="shared" ref="D5:M5" si="0">SUM(D6:D10)</f>
        <v>153576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32" si="1">SUM(D5:M5)</f>
        <v>153576</v>
      </c>
      <c r="O5" s="31">
        <f t="shared" ref="O5:O32" si="2">(N5/O$34)</f>
        <v>70.870327641901241</v>
      </c>
      <c r="P5" s="6"/>
    </row>
    <row r="6" spans="1:133">
      <c r="A6" s="12"/>
      <c r="B6" s="23">
        <v>312.10000000000002</v>
      </c>
      <c r="C6" s="19" t="s">
        <v>8</v>
      </c>
      <c r="D6" s="43">
        <v>35259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35259</v>
      </c>
      <c r="O6" s="44">
        <f t="shared" si="2"/>
        <v>16.270881402861097</v>
      </c>
      <c r="P6" s="9"/>
    </row>
    <row r="7" spans="1:133">
      <c r="A7" s="12"/>
      <c r="B7" s="23">
        <v>312.3</v>
      </c>
      <c r="C7" s="19" t="s">
        <v>9</v>
      </c>
      <c r="D7" s="43">
        <v>6460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6460</v>
      </c>
      <c r="O7" s="44">
        <f t="shared" si="2"/>
        <v>2.9810798338717119</v>
      </c>
      <c r="P7" s="9"/>
    </row>
    <row r="8" spans="1:133">
      <c r="A8" s="12"/>
      <c r="B8" s="23">
        <v>312.60000000000002</v>
      </c>
      <c r="C8" s="19" t="s">
        <v>10</v>
      </c>
      <c r="D8" s="43">
        <v>53738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53738</v>
      </c>
      <c r="O8" s="44">
        <f t="shared" si="2"/>
        <v>24.798338717120444</v>
      </c>
      <c r="P8" s="9"/>
    </row>
    <row r="9" spans="1:133">
      <c r="A9" s="12"/>
      <c r="B9" s="23">
        <v>314.10000000000002</v>
      </c>
      <c r="C9" s="19" t="s">
        <v>11</v>
      </c>
      <c r="D9" s="43">
        <v>25285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25285</v>
      </c>
      <c r="O9" s="44">
        <f t="shared" si="2"/>
        <v>11.668204891555146</v>
      </c>
      <c r="P9" s="9"/>
    </row>
    <row r="10" spans="1:133">
      <c r="A10" s="12"/>
      <c r="B10" s="23">
        <v>315</v>
      </c>
      <c r="C10" s="19" t="s">
        <v>12</v>
      </c>
      <c r="D10" s="43">
        <v>32834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32834</v>
      </c>
      <c r="O10" s="44">
        <f t="shared" si="2"/>
        <v>15.151822796492848</v>
      </c>
      <c r="P10" s="9"/>
    </row>
    <row r="11" spans="1:133" ht="15.75">
      <c r="A11" s="27" t="s">
        <v>13</v>
      </c>
      <c r="B11" s="28"/>
      <c r="C11" s="29"/>
      <c r="D11" s="30">
        <f t="shared" ref="D11:M11" si="3">SUM(D12:D13)</f>
        <v>84847</v>
      </c>
      <c r="E11" s="30">
        <f t="shared" si="3"/>
        <v>0</v>
      </c>
      <c r="F11" s="30">
        <f t="shared" si="3"/>
        <v>0</v>
      </c>
      <c r="G11" s="30">
        <f t="shared" si="3"/>
        <v>0</v>
      </c>
      <c r="H11" s="30">
        <f t="shared" si="3"/>
        <v>0</v>
      </c>
      <c r="I11" s="30">
        <f t="shared" si="3"/>
        <v>0</v>
      </c>
      <c r="J11" s="30">
        <f t="shared" si="3"/>
        <v>0</v>
      </c>
      <c r="K11" s="30">
        <f t="shared" si="3"/>
        <v>0</v>
      </c>
      <c r="L11" s="30">
        <f t="shared" si="3"/>
        <v>0</v>
      </c>
      <c r="M11" s="30">
        <f t="shared" si="3"/>
        <v>0</v>
      </c>
      <c r="N11" s="41">
        <f t="shared" si="1"/>
        <v>84847</v>
      </c>
      <c r="O11" s="42">
        <f t="shared" si="2"/>
        <v>39.154130133825568</v>
      </c>
      <c r="P11" s="10"/>
    </row>
    <row r="12" spans="1:133">
      <c r="A12" s="12"/>
      <c r="B12" s="23">
        <v>323.10000000000002</v>
      </c>
      <c r="C12" s="19" t="s">
        <v>14</v>
      </c>
      <c r="D12" s="43">
        <v>79672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79672</v>
      </c>
      <c r="O12" s="44">
        <f t="shared" si="2"/>
        <v>36.766035994462392</v>
      </c>
      <c r="P12" s="9"/>
    </row>
    <row r="13" spans="1:133">
      <c r="A13" s="12"/>
      <c r="B13" s="23">
        <v>329</v>
      </c>
      <c r="C13" s="19" t="s">
        <v>15</v>
      </c>
      <c r="D13" s="43">
        <v>5175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5175</v>
      </c>
      <c r="O13" s="44">
        <f t="shared" si="2"/>
        <v>2.3880941393631749</v>
      </c>
      <c r="P13" s="9"/>
    </row>
    <row r="14" spans="1:133" ht="15.75">
      <c r="A14" s="27" t="s">
        <v>16</v>
      </c>
      <c r="B14" s="28"/>
      <c r="C14" s="29"/>
      <c r="D14" s="30">
        <f t="shared" ref="D14:M14" si="4">SUM(D15:D20)</f>
        <v>270710</v>
      </c>
      <c r="E14" s="30">
        <f t="shared" si="4"/>
        <v>0</v>
      </c>
      <c r="F14" s="30">
        <f t="shared" si="4"/>
        <v>0</v>
      </c>
      <c r="G14" s="30">
        <f t="shared" si="4"/>
        <v>0</v>
      </c>
      <c r="H14" s="30">
        <f t="shared" si="4"/>
        <v>0</v>
      </c>
      <c r="I14" s="30">
        <f t="shared" si="4"/>
        <v>0</v>
      </c>
      <c r="J14" s="30">
        <f t="shared" si="4"/>
        <v>0</v>
      </c>
      <c r="K14" s="30">
        <f t="shared" si="4"/>
        <v>0</v>
      </c>
      <c r="L14" s="30">
        <f t="shared" si="4"/>
        <v>0</v>
      </c>
      <c r="M14" s="30">
        <f t="shared" si="4"/>
        <v>0</v>
      </c>
      <c r="N14" s="41">
        <f t="shared" si="1"/>
        <v>270710</v>
      </c>
      <c r="O14" s="42">
        <f t="shared" si="2"/>
        <v>124.92385786802031</v>
      </c>
      <c r="P14" s="10"/>
    </row>
    <row r="15" spans="1:133">
      <c r="A15" s="12"/>
      <c r="B15" s="23">
        <v>334.7</v>
      </c>
      <c r="C15" s="19" t="s">
        <v>17</v>
      </c>
      <c r="D15" s="43">
        <v>169895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169895</v>
      </c>
      <c r="O15" s="44">
        <f t="shared" si="2"/>
        <v>78.401015228426402</v>
      </c>
      <c r="P15" s="9"/>
    </row>
    <row r="16" spans="1:133">
      <c r="A16" s="12"/>
      <c r="B16" s="23">
        <v>335.12</v>
      </c>
      <c r="C16" s="19" t="s">
        <v>18</v>
      </c>
      <c r="D16" s="43">
        <v>40528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40528</v>
      </c>
      <c r="O16" s="44">
        <f t="shared" si="2"/>
        <v>18.702353484079371</v>
      </c>
      <c r="P16" s="9"/>
    </row>
    <row r="17" spans="1:119">
      <c r="A17" s="12"/>
      <c r="B17" s="23">
        <v>335.15</v>
      </c>
      <c r="C17" s="19" t="s">
        <v>20</v>
      </c>
      <c r="D17" s="43">
        <v>91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91</v>
      </c>
      <c r="O17" s="44">
        <f t="shared" si="2"/>
        <v>4.1993539455468389E-2</v>
      </c>
      <c r="P17" s="9"/>
    </row>
    <row r="18" spans="1:119">
      <c r="A18" s="12"/>
      <c r="B18" s="23">
        <v>335.18</v>
      </c>
      <c r="C18" s="19" t="s">
        <v>21</v>
      </c>
      <c r="D18" s="43">
        <v>29588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29588</v>
      </c>
      <c r="O18" s="44">
        <f t="shared" si="2"/>
        <v>13.653899400092293</v>
      </c>
      <c r="P18" s="9"/>
    </row>
    <row r="19" spans="1:119">
      <c r="A19" s="12"/>
      <c r="B19" s="23">
        <v>337.2</v>
      </c>
      <c r="C19" s="19" t="s">
        <v>22</v>
      </c>
      <c r="D19" s="43">
        <v>30220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30220</v>
      </c>
      <c r="O19" s="44">
        <f t="shared" si="2"/>
        <v>13.945546838947854</v>
      </c>
      <c r="P19" s="9"/>
    </row>
    <row r="20" spans="1:119">
      <c r="A20" s="12"/>
      <c r="B20" s="23">
        <v>337.3</v>
      </c>
      <c r="C20" s="19" t="s">
        <v>52</v>
      </c>
      <c r="D20" s="43">
        <v>388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388</v>
      </c>
      <c r="O20" s="44">
        <f t="shared" si="2"/>
        <v>0.17904937701892015</v>
      </c>
      <c r="P20" s="9"/>
    </row>
    <row r="21" spans="1:119" ht="15.75">
      <c r="A21" s="27" t="s">
        <v>27</v>
      </c>
      <c r="B21" s="28"/>
      <c r="C21" s="29"/>
      <c r="D21" s="30">
        <f t="shared" ref="D21:M21" si="5">SUM(D22:D26)</f>
        <v>93662</v>
      </c>
      <c r="E21" s="30">
        <f t="shared" si="5"/>
        <v>0</v>
      </c>
      <c r="F21" s="30">
        <f t="shared" si="5"/>
        <v>0</v>
      </c>
      <c r="G21" s="30">
        <f t="shared" si="5"/>
        <v>0</v>
      </c>
      <c r="H21" s="30">
        <f t="shared" si="5"/>
        <v>0</v>
      </c>
      <c r="I21" s="30">
        <f t="shared" si="5"/>
        <v>106580</v>
      </c>
      <c r="J21" s="30">
        <f t="shared" si="5"/>
        <v>0</v>
      </c>
      <c r="K21" s="30">
        <f t="shared" si="5"/>
        <v>0</v>
      </c>
      <c r="L21" s="30">
        <f t="shared" si="5"/>
        <v>0</v>
      </c>
      <c r="M21" s="30">
        <f t="shared" si="5"/>
        <v>0</v>
      </c>
      <c r="N21" s="30">
        <f t="shared" si="1"/>
        <v>200242</v>
      </c>
      <c r="O21" s="42">
        <f t="shared" si="2"/>
        <v>92.405168435625285</v>
      </c>
      <c r="P21" s="10"/>
    </row>
    <row r="22" spans="1:119">
      <c r="A22" s="12"/>
      <c r="B22" s="23">
        <v>343.3</v>
      </c>
      <c r="C22" s="19" t="s">
        <v>29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79659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79659</v>
      </c>
      <c r="O22" s="44">
        <f t="shared" si="2"/>
        <v>36.760036917397322</v>
      </c>
      <c r="P22" s="9"/>
    </row>
    <row r="23" spans="1:119">
      <c r="A23" s="12"/>
      <c r="B23" s="23">
        <v>343.4</v>
      </c>
      <c r="C23" s="19" t="s">
        <v>30</v>
      </c>
      <c r="D23" s="43">
        <v>66037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66037</v>
      </c>
      <c r="O23" s="44">
        <f t="shared" si="2"/>
        <v>30.473927088140286</v>
      </c>
      <c r="P23" s="9"/>
    </row>
    <row r="24" spans="1:119">
      <c r="A24" s="12"/>
      <c r="B24" s="23">
        <v>343.5</v>
      </c>
      <c r="C24" s="19" t="s">
        <v>31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26921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26921</v>
      </c>
      <c r="O24" s="44">
        <f t="shared" si="2"/>
        <v>12.42316566682049</v>
      </c>
      <c r="P24" s="9"/>
    </row>
    <row r="25" spans="1:119">
      <c r="A25" s="12"/>
      <c r="B25" s="23">
        <v>344.9</v>
      </c>
      <c r="C25" s="19" t="s">
        <v>32</v>
      </c>
      <c r="D25" s="43">
        <v>23773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23773</v>
      </c>
      <c r="O25" s="44">
        <f t="shared" si="2"/>
        <v>10.970466082141209</v>
      </c>
      <c r="P25" s="9"/>
    </row>
    <row r="26" spans="1:119">
      <c r="A26" s="12"/>
      <c r="B26" s="23">
        <v>347.2</v>
      </c>
      <c r="C26" s="19" t="s">
        <v>33</v>
      </c>
      <c r="D26" s="43">
        <v>3852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3852</v>
      </c>
      <c r="O26" s="44">
        <f t="shared" si="2"/>
        <v>1.7775726811259807</v>
      </c>
      <c r="P26" s="9"/>
    </row>
    <row r="27" spans="1:119" ht="15.75">
      <c r="A27" s="27" t="s">
        <v>1</v>
      </c>
      <c r="B27" s="28"/>
      <c r="C27" s="29"/>
      <c r="D27" s="30">
        <f t="shared" ref="D27:M27" si="6">SUM(D28:D29)</f>
        <v>3781</v>
      </c>
      <c r="E27" s="30">
        <f t="shared" si="6"/>
        <v>20</v>
      </c>
      <c r="F27" s="30">
        <f t="shared" si="6"/>
        <v>0</v>
      </c>
      <c r="G27" s="30">
        <f t="shared" si="6"/>
        <v>0</v>
      </c>
      <c r="H27" s="30">
        <f t="shared" si="6"/>
        <v>0</v>
      </c>
      <c r="I27" s="30">
        <f t="shared" si="6"/>
        <v>223</v>
      </c>
      <c r="J27" s="30">
        <f t="shared" si="6"/>
        <v>0</v>
      </c>
      <c r="K27" s="30">
        <f t="shared" si="6"/>
        <v>0</v>
      </c>
      <c r="L27" s="30">
        <f t="shared" si="6"/>
        <v>0</v>
      </c>
      <c r="M27" s="30">
        <f t="shared" si="6"/>
        <v>0</v>
      </c>
      <c r="N27" s="30">
        <f t="shared" si="1"/>
        <v>4024</v>
      </c>
      <c r="O27" s="42">
        <f t="shared" si="2"/>
        <v>1.8569450853714813</v>
      </c>
      <c r="P27" s="10"/>
    </row>
    <row r="28" spans="1:119">
      <c r="A28" s="12"/>
      <c r="B28" s="23">
        <v>361.1</v>
      </c>
      <c r="C28" s="19" t="s">
        <v>36</v>
      </c>
      <c r="D28" s="43">
        <v>823</v>
      </c>
      <c r="E28" s="43">
        <v>20</v>
      </c>
      <c r="F28" s="43">
        <v>0</v>
      </c>
      <c r="G28" s="43">
        <v>0</v>
      </c>
      <c r="H28" s="43">
        <v>0</v>
      </c>
      <c r="I28" s="43">
        <v>223</v>
      </c>
      <c r="J28" s="43">
        <v>0</v>
      </c>
      <c r="K28" s="43">
        <v>0</v>
      </c>
      <c r="L28" s="43">
        <v>0</v>
      </c>
      <c r="M28" s="43">
        <v>0</v>
      </c>
      <c r="N28" s="43">
        <f t="shared" si="1"/>
        <v>1066</v>
      </c>
      <c r="O28" s="44">
        <f t="shared" si="2"/>
        <v>0.49192431933548686</v>
      </c>
      <c r="P28" s="9"/>
    </row>
    <row r="29" spans="1:119">
      <c r="A29" s="12"/>
      <c r="B29" s="23">
        <v>369.9</v>
      </c>
      <c r="C29" s="19" t="s">
        <v>37</v>
      </c>
      <c r="D29" s="43">
        <v>2958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f t="shared" si="1"/>
        <v>2958</v>
      </c>
      <c r="O29" s="44">
        <f t="shared" si="2"/>
        <v>1.3650207660359945</v>
      </c>
      <c r="P29" s="9"/>
    </row>
    <row r="30" spans="1:119" ht="15.75">
      <c r="A30" s="27" t="s">
        <v>28</v>
      </c>
      <c r="B30" s="28"/>
      <c r="C30" s="29"/>
      <c r="D30" s="30">
        <f t="shared" ref="D30:M30" si="7">SUM(D31:D31)</f>
        <v>79568</v>
      </c>
      <c r="E30" s="30">
        <f t="shared" si="7"/>
        <v>0</v>
      </c>
      <c r="F30" s="30">
        <f t="shared" si="7"/>
        <v>0</v>
      </c>
      <c r="G30" s="30">
        <f t="shared" si="7"/>
        <v>0</v>
      </c>
      <c r="H30" s="30">
        <f t="shared" si="7"/>
        <v>0</v>
      </c>
      <c r="I30" s="30">
        <f t="shared" si="7"/>
        <v>16000</v>
      </c>
      <c r="J30" s="30">
        <f t="shared" si="7"/>
        <v>0</v>
      </c>
      <c r="K30" s="30">
        <f t="shared" si="7"/>
        <v>0</v>
      </c>
      <c r="L30" s="30">
        <f t="shared" si="7"/>
        <v>0</v>
      </c>
      <c r="M30" s="30">
        <f t="shared" si="7"/>
        <v>0</v>
      </c>
      <c r="N30" s="30">
        <f t="shared" si="1"/>
        <v>95568</v>
      </c>
      <c r="O30" s="42">
        <f t="shared" si="2"/>
        <v>44.101522842639596</v>
      </c>
      <c r="P30" s="9"/>
    </row>
    <row r="31" spans="1:119" ht="15.75" thickBot="1">
      <c r="A31" s="12"/>
      <c r="B31" s="23">
        <v>381</v>
      </c>
      <c r="C31" s="19" t="s">
        <v>38</v>
      </c>
      <c r="D31" s="43">
        <v>79568</v>
      </c>
      <c r="E31" s="43">
        <v>0</v>
      </c>
      <c r="F31" s="43">
        <v>0</v>
      </c>
      <c r="G31" s="43">
        <v>0</v>
      </c>
      <c r="H31" s="43">
        <v>0</v>
      </c>
      <c r="I31" s="43">
        <v>16000</v>
      </c>
      <c r="J31" s="43">
        <v>0</v>
      </c>
      <c r="K31" s="43">
        <v>0</v>
      </c>
      <c r="L31" s="43">
        <v>0</v>
      </c>
      <c r="M31" s="43">
        <v>0</v>
      </c>
      <c r="N31" s="43">
        <f t="shared" si="1"/>
        <v>95568</v>
      </c>
      <c r="O31" s="44">
        <f t="shared" si="2"/>
        <v>44.101522842639596</v>
      </c>
      <c r="P31" s="9"/>
    </row>
    <row r="32" spans="1:119" ht="16.5" thickBot="1">
      <c r="A32" s="13" t="s">
        <v>34</v>
      </c>
      <c r="B32" s="21"/>
      <c r="C32" s="20"/>
      <c r="D32" s="14">
        <f>SUM(D5,D11,D14,D21,D27,D30)</f>
        <v>686144</v>
      </c>
      <c r="E32" s="14">
        <f t="shared" ref="E32:M32" si="8">SUM(E5,E11,E14,E21,E27,E30)</f>
        <v>20</v>
      </c>
      <c r="F32" s="14">
        <f t="shared" si="8"/>
        <v>0</v>
      </c>
      <c r="G32" s="14">
        <f t="shared" si="8"/>
        <v>0</v>
      </c>
      <c r="H32" s="14">
        <f t="shared" si="8"/>
        <v>0</v>
      </c>
      <c r="I32" s="14">
        <f t="shared" si="8"/>
        <v>122803</v>
      </c>
      <c r="J32" s="14">
        <f t="shared" si="8"/>
        <v>0</v>
      </c>
      <c r="K32" s="14">
        <f t="shared" si="8"/>
        <v>0</v>
      </c>
      <c r="L32" s="14">
        <f t="shared" si="8"/>
        <v>0</v>
      </c>
      <c r="M32" s="14">
        <f t="shared" si="8"/>
        <v>0</v>
      </c>
      <c r="N32" s="14">
        <f t="shared" si="1"/>
        <v>808967</v>
      </c>
      <c r="O32" s="36">
        <f t="shared" si="2"/>
        <v>373.31195200738347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5"/>
      <c r="B33" s="17"/>
      <c r="C33" s="17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8"/>
    </row>
    <row r="34" spans="1:15">
      <c r="A34" s="37"/>
      <c r="B34" s="38"/>
      <c r="C34" s="38"/>
      <c r="D34" s="39"/>
      <c r="E34" s="39"/>
      <c r="F34" s="39"/>
      <c r="G34" s="39"/>
      <c r="H34" s="39"/>
      <c r="I34" s="39"/>
      <c r="J34" s="39"/>
      <c r="K34" s="39"/>
      <c r="L34" s="48" t="s">
        <v>53</v>
      </c>
      <c r="M34" s="48"/>
      <c r="N34" s="48"/>
      <c r="O34" s="40">
        <v>2167</v>
      </c>
    </row>
    <row r="35" spans="1:15">
      <c r="A35" s="49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1"/>
    </row>
    <row r="36" spans="1:15" ht="15.75" customHeight="1" thickBot="1">
      <c r="A36" s="52" t="s">
        <v>50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4"/>
    </row>
  </sheetData>
  <mergeCells count="10">
    <mergeCell ref="L34:N34"/>
    <mergeCell ref="A35:O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48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40</v>
      </c>
      <c r="B3" s="62"/>
      <c r="C3" s="63"/>
      <c r="D3" s="67" t="s">
        <v>23</v>
      </c>
      <c r="E3" s="68"/>
      <c r="F3" s="68"/>
      <c r="G3" s="68"/>
      <c r="H3" s="69"/>
      <c r="I3" s="67" t="s">
        <v>24</v>
      </c>
      <c r="J3" s="69"/>
      <c r="K3" s="67" t="s">
        <v>26</v>
      </c>
      <c r="L3" s="69"/>
      <c r="M3" s="34"/>
      <c r="N3" s="35"/>
      <c r="O3" s="70" t="s">
        <v>45</v>
      </c>
      <c r="P3" s="11"/>
      <c r="Q3"/>
    </row>
    <row r="4" spans="1:133" ht="32.25" customHeight="1" thickBot="1">
      <c r="A4" s="64"/>
      <c r="B4" s="65"/>
      <c r="C4" s="66"/>
      <c r="D4" s="32" t="s">
        <v>2</v>
      </c>
      <c r="E4" s="32" t="s">
        <v>41</v>
      </c>
      <c r="F4" s="32" t="s">
        <v>42</v>
      </c>
      <c r="G4" s="32" t="s">
        <v>43</v>
      </c>
      <c r="H4" s="32" t="s">
        <v>3</v>
      </c>
      <c r="I4" s="32" t="s">
        <v>4</v>
      </c>
      <c r="J4" s="33" t="s">
        <v>44</v>
      </c>
      <c r="K4" s="33" t="s">
        <v>5</v>
      </c>
      <c r="L4" s="33" t="s">
        <v>6</v>
      </c>
      <c r="M4" s="33" t="s">
        <v>7</v>
      </c>
      <c r="N4" s="33" t="s">
        <v>25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0</v>
      </c>
      <c r="B5" s="24"/>
      <c r="C5" s="24"/>
      <c r="D5" s="25">
        <f t="shared" ref="D5:M5" si="0">SUM(D6:D10)</f>
        <v>112784</v>
      </c>
      <c r="E5" s="25">
        <f t="shared" si="0"/>
        <v>43946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32" si="1">SUM(D5:M5)</f>
        <v>156730</v>
      </c>
      <c r="O5" s="31">
        <f t="shared" ref="O5:O32" si="2">(N5/O$34)</f>
        <v>75.062260536398469</v>
      </c>
      <c r="P5" s="6"/>
    </row>
    <row r="6" spans="1:133">
      <c r="A6" s="12"/>
      <c r="B6" s="23">
        <v>312.10000000000002</v>
      </c>
      <c r="C6" s="19" t="s">
        <v>8</v>
      </c>
      <c r="D6" s="43">
        <v>0</v>
      </c>
      <c r="E6" s="43">
        <v>37251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37251</v>
      </c>
      <c r="O6" s="44">
        <f t="shared" si="2"/>
        <v>17.84051724137931</v>
      </c>
      <c r="P6" s="9"/>
    </row>
    <row r="7" spans="1:133">
      <c r="A7" s="12"/>
      <c r="B7" s="23">
        <v>312.3</v>
      </c>
      <c r="C7" s="19" t="s">
        <v>9</v>
      </c>
      <c r="D7" s="43">
        <v>0</v>
      </c>
      <c r="E7" s="43">
        <v>6695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6695</v>
      </c>
      <c r="O7" s="44">
        <f t="shared" si="2"/>
        <v>3.2064176245210727</v>
      </c>
      <c r="P7" s="9"/>
    </row>
    <row r="8" spans="1:133">
      <c r="A8" s="12"/>
      <c r="B8" s="23">
        <v>312.60000000000002</v>
      </c>
      <c r="C8" s="19" t="s">
        <v>10</v>
      </c>
      <c r="D8" s="43">
        <v>56416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56416</v>
      </c>
      <c r="O8" s="44">
        <f t="shared" si="2"/>
        <v>27.019157088122604</v>
      </c>
      <c r="P8" s="9"/>
    </row>
    <row r="9" spans="1:133">
      <c r="A9" s="12"/>
      <c r="B9" s="23">
        <v>314.10000000000002</v>
      </c>
      <c r="C9" s="19" t="s">
        <v>11</v>
      </c>
      <c r="D9" s="43">
        <v>27138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27138</v>
      </c>
      <c r="O9" s="44">
        <f t="shared" si="2"/>
        <v>12.99712643678161</v>
      </c>
      <c r="P9" s="9"/>
    </row>
    <row r="10" spans="1:133">
      <c r="A10" s="12"/>
      <c r="B10" s="23">
        <v>315</v>
      </c>
      <c r="C10" s="19" t="s">
        <v>12</v>
      </c>
      <c r="D10" s="43">
        <v>29230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29230</v>
      </c>
      <c r="O10" s="44">
        <f t="shared" si="2"/>
        <v>13.999042145593871</v>
      </c>
      <c r="P10" s="9"/>
    </row>
    <row r="11" spans="1:133" ht="15.75">
      <c r="A11" s="27" t="s">
        <v>13</v>
      </c>
      <c r="B11" s="28"/>
      <c r="C11" s="29"/>
      <c r="D11" s="30">
        <f t="shared" ref="D11:M11" si="3">SUM(D12:D13)</f>
        <v>95996</v>
      </c>
      <c r="E11" s="30">
        <f t="shared" si="3"/>
        <v>0</v>
      </c>
      <c r="F11" s="30">
        <f t="shared" si="3"/>
        <v>0</v>
      </c>
      <c r="G11" s="30">
        <f t="shared" si="3"/>
        <v>0</v>
      </c>
      <c r="H11" s="30">
        <f t="shared" si="3"/>
        <v>0</v>
      </c>
      <c r="I11" s="30">
        <f t="shared" si="3"/>
        <v>0</v>
      </c>
      <c r="J11" s="30">
        <f t="shared" si="3"/>
        <v>0</v>
      </c>
      <c r="K11" s="30">
        <f t="shared" si="3"/>
        <v>0</v>
      </c>
      <c r="L11" s="30">
        <f t="shared" si="3"/>
        <v>0</v>
      </c>
      <c r="M11" s="30">
        <f t="shared" si="3"/>
        <v>0</v>
      </c>
      <c r="N11" s="41">
        <f t="shared" si="1"/>
        <v>95996</v>
      </c>
      <c r="O11" s="42">
        <f t="shared" si="2"/>
        <v>45.975095785440615</v>
      </c>
      <c r="P11" s="10"/>
    </row>
    <row r="12" spans="1:133">
      <c r="A12" s="12"/>
      <c r="B12" s="23">
        <v>323.10000000000002</v>
      </c>
      <c r="C12" s="19" t="s">
        <v>14</v>
      </c>
      <c r="D12" s="43">
        <v>92546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92546</v>
      </c>
      <c r="O12" s="44">
        <f t="shared" si="2"/>
        <v>44.322796934865899</v>
      </c>
      <c r="P12" s="9"/>
    </row>
    <row r="13" spans="1:133">
      <c r="A13" s="12"/>
      <c r="B13" s="23">
        <v>329</v>
      </c>
      <c r="C13" s="19" t="s">
        <v>15</v>
      </c>
      <c r="D13" s="43">
        <v>3450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3450</v>
      </c>
      <c r="O13" s="44">
        <f t="shared" si="2"/>
        <v>1.6522988505747127</v>
      </c>
      <c r="P13" s="9"/>
    </row>
    <row r="14" spans="1:133" ht="15.75">
      <c r="A14" s="27" t="s">
        <v>16</v>
      </c>
      <c r="B14" s="28"/>
      <c r="C14" s="29"/>
      <c r="D14" s="30">
        <f t="shared" ref="D14:M14" si="4">SUM(D15:D20)</f>
        <v>328947</v>
      </c>
      <c r="E14" s="30">
        <f t="shared" si="4"/>
        <v>0</v>
      </c>
      <c r="F14" s="30">
        <f t="shared" si="4"/>
        <v>0</v>
      </c>
      <c r="G14" s="30">
        <f t="shared" si="4"/>
        <v>0</v>
      </c>
      <c r="H14" s="30">
        <f t="shared" si="4"/>
        <v>0</v>
      </c>
      <c r="I14" s="30">
        <f t="shared" si="4"/>
        <v>0</v>
      </c>
      <c r="J14" s="30">
        <f t="shared" si="4"/>
        <v>0</v>
      </c>
      <c r="K14" s="30">
        <f t="shared" si="4"/>
        <v>0</v>
      </c>
      <c r="L14" s="30">
        <f t="shared" si="4"/>
        <v>0</v>
      </c>
      <c r="M14" s="30">
        <f t="shared" si="4"/>
        <v>0</v>
      </c>
      <c r="N14" s="41">
        <f t="shared" si="1"/>
        <v>328947</v>
      </c>
      <c r="O14" s="42">
        <f t="shared" si="2"/>
        <v>157.54166666666666</v>
      </c>
      <c r="P14" s="10"/>
    </row>
    <row r="15" spans="1:133">
      <c r="A15" s="12"/>
      <c r="B15" s="23">
        <v>334.7</v>
      </c>
      <c r="C15" s="19" t="s">
        <v>17</v>
      </c>
      <c r="D15" s="43">
        <v>244351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244351</v>
      </c>
      <c r="O15" s="44">
        <f t="shared" si="2"/>
        <v>117.02634099616859</v>
      </c>
      <c r="P15" s="9"/>
    </row>
    <row r="16" spans="1:133">
      <c r="A16" s="12"/>
      <c r="B16" s="23">
        <v>335.12</v>
      </c>
      <c r="C16" s="19" t="s">
        <v>18</v>
      </c>
      <c r="D16" s="43">
        <v>40427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40427</v>
      </c>
      <c r="O16" s="44">
        <f t="shared" si="2"/>
        <v>19.361590038314176</v>
      </c>
      <c r="P16" s="9"/>
    </row>
    <row r="17" spans="1:119">
      <c r="A17" s="12"/>
      <c r="B17" s="23">
        <v>335.14</v>
      </c>
      <c r="C17" s="19" t="s">
        <v>19</v>
      </c>
      <c r="D17" s="43">
        <v>87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87</v>
      </c>
      <c r="O17" s="44">
        <f t="shared" si="2"/>
        <v>4.1666666666666664E-2</v>
      </c>
      <c r="P17" s="9"/>
    </row>
    <row r="18" spans="1:119">
      <c r="A18" s="12"/>
      <c r="B18" s="23">
        <v>335.15</v>
      </c>
      <c r="C18" s="19" t="s">
        <v>20</v>
      </c>
      <c r="D18" s="43">
        <v>432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432</v>
      </c>
      <c r="O18" s="44">
        <f t="shared" si="2"/>
        <v>0.20689655172413793</v>
      </c>
      <c r="P18" s="9"/>
    </row>
    <row r="19" spans="1:119">
      <c r="A19" s="12"/>
      <c r="B19" s="23">
        <v>335.18</v>
      </c>
      <c r="C19" s="19" t="s">
        <v>21</v>
      </c>
      <c r="D19" s="43">
        <v>31150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31150</v>
      </c>
      <c r="O19" s="44">
        <f t="shared" si="2"/>
        <v>14.918582375478927</v>
      </c>
      <c r="P19" s="9"/>
    </row>
    <row r="20" spans="1:119">
      <c r="A20" s="12"/>
      <c r="B20" s="23">
        <v>337.2</v>
      </c>
      <c r="C20" s="19" t="s">
        <v>22</v>
      </c>
      <c r="D20" s="43">
        <v>12500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12500</v>
      </c>
      <c r="O20" s="44">
        <f t="shared" si="2"/>
        <v>5.9865900383141764</v>
      </c>
      <c r="P20" s="9"/>
    </row>
    <row r="21" spans="1:119" ht="15.75">
      <c r="A21" s="27" t="s">
        <v>27</v>
      </c>
      <c r="B21" s="28"/>
      <c r="C21" s="29"/>
      <c r="D21" s="30">
        <f t="shared" ref="D21:M21" si="5">SUM(D22:D26)</f>
        <v>91954</v>
      </c>
      <c r="E21" s="30">
        <f t="shared" si="5"/>
        <v>0</v>
      </c>
      <c r="F21" s="30">
        <f t="shared" si="5"/>
        <v>0</v>
      </c>
      <c r="G21" s="30">
        <f t="shared" si="5"/>
        <v>0</v>
      </c>
      <c r="H21" s="30">
        <f t="shared" si="5"/>
        <v>0</v>
      </c>
      <c r="I21" s="30">
        <f t="shared" si="5"/>
        <v>107123</v>
      </c>
      <c r="J21" s="30">
        <f t="shared" si="5"/>
        <v>0</v>
      </c>
      <c r="K21" s="30">
        <f t="shared" si="5"/>
        <v>0</v>
      </c>
      <c r="L21" s="30">
        <f t="shared" si="5"/>
        <v>0</v>
      </c>
      <c r="M21" s="30">
        <f t="shared" si="5"/>
        <v>0</v>
      </c>
      <c r="N21" s="30">
        <f t="shared" si="1"/>
        <v>199077</v>
      </c>
      <c r="O21" s="42">
        <f t="shared" si="2"/>
        <v>95.343390804597703</v>
      </c>
      <c r="P21" s="10"/>
    </row>
    <row r="22" spans="1:119">
      <c r="A22" s="12"/>
      <c r="B22" s="23">
        <v>343.3</v>
      </c>
      <c r="C22" s="19" t="s">
        <v>29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79468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79468</v>
      </c>
      <c r="O22" s="44">
        <f t="shared" si="2"/>
        <v>38.059386973180075</v>
      </c>
      <c r="P22" s="9"/>
    </row>
    <row r="23" spans="1:119">
      <c r="A23" s="12"/>
      <c r="B23" s="23">
        <v>343.4</v>
      </c>
      <c r="C23" s="19" t="s">
        <v>30</v>
      </c>
      <c r="D23" s="43">
        <v>66529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66529</v>
      </c>
      <c r="O23" s="44">
        <f t="shared" si="2"/>
        <v>31.862547892720308</v>
      </c>
      <c r="P23" s="9"/>
    </row>
    <row r="24" spans="1:119">
      <c r="A24" s="12"/>
      <c r="B24" s="23">
        <v>343.5</v>
      </c>
      <c r="C24" s="19" t="s">
        <v>31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27655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27655</v>
      </c>
      <c r="O24" s="44">
        <f t="shared" si="2"/>
        <v>13.244731800766283</v>
      </c>
      <c r="P24" s="9"/>
    </row>
    <row r="25" spans="1:119">
      <c r="A25" s="12"/>
      <c r="B25" s="23">
        <v>344.9</v>
      </c>
      <c r="C25" s="19" t="s">
        <v>32</v>
      </c>
      <c r="D25" s="43">
        <v>22073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22073</v>
      </c>
      <c r="O25" s="44">
        <f t="shared" si="2"/>
        <v>10.571360153256705</v>
      </c>
      <c r="P25" s="9"/>
    </row>
    <row r="26" spans="1:119">
      <c r="A26" s="12"/>
      <c r="B26" s="23">
        <v>347.2</v>
      </c>
      <c r="C26" s="19" t="s">
        <v>33</v>
      </c>
      <c r="D26" s="43">
        <v>3352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3352</v>
      </c>
      <c r="O26" s="44">
        <f t="shared" si="2"/>
        <v>1.6053639846743295</v>
      </c>
      <c r="P26" s="9"/>
    </row>
    <row r="27" spans="1:119" ht="15.75">
      <c r="A27" s="27" t="s">
        <v>1</v>
      </c>
      <c r="B27" s="28"/>
      <c r="C27" s="29"/>
      <c r="D27" s="30">
        <f t="shared" ref="D27:M27" si="6">SUM(D28:D29)</f>
        <v>3872</v>
      </c>
      <c r="E27" s="30">
        <f t="shared" si="6"/>
        <v>232</v>
      </c>
      <c r="F27" s="30">
        <f t="shared" si="6"/>
        <v>0</v>
      </c>
      <c r="G27" s="30">
        <f t="shared" si="6"/>
        <v>0</v>
      </c>
      <c r="H27" s="30">
        <f t="shared" si="6"/>
        <v>0</v>
      </c>
      <c r="I27" s="30">
        <f t="shared" si="6"/>
        <v>468</v>
      </c>
      <c r="J27" s="30">
        <f t="shared" si="6"/>
        <v>0</v>
      </c>
      <c r="K27" s="30">
        <f t="shared" si="6"/>
        <v>0</v>
      </c>
      <c r="L27" s="30">
        <f t="shared" si="6"/>
        <v>0</v>
      </c>
      <c r="M27" s="30">
        <f t="shared" si="6"/>
        <v>0</v>
      </c>
      <c r="N27" s="30">
        <f t="shared" si="1"/>
        <v>4572</v>
      </c>
      <c r="O27" s="42">
        <f t="shared" si="2"/>
        <v>2.1896551724137931</v>
      </c>
      <c r="P27" s="10"/>
    </row>
    <row r="28" spans="1:119">
      <c r="A28" s="12"/>
      <c r="B28" s="23">
        <v>361.1</v>
      </c>
      <c r="C28" s="19" t="s">
        <v>36</v>
      </c>
      <c r="D28" s="43">
        <v>958</v>
      </c>
      <c r="E28" s="43">
        <v>232</v>
      </c>
      <c r="F28" s="43">
        <v>0</v>
      </c>
      <c r="G28" s="43">
        <v>0</v>
      </c>
      <c r="H28" s="43">
        <v>0</v>
      </c>
      <c r="I28" s="43">
        <v>468</v>
      </c>
      <c r="J28" s="43">
        <v>0</v>
      </c>
      <c r="K28" s="43">
        <v>0</v>
      </c>
      <c r="L28" s="43">
        <v>0</v>
      </c>
      <c r="M28" s="43">
        <v>0</v>
      </c>
      <c r="N28" s="43">
        <f t="shared" si="1"/>
        <v>1658</v>
      </c>
      <c r="O28" s="44">
        <f t="shared" si="2"/>
        <v>0.79406130268199238</v>
      </c>
      <c r="P28" s="9"/>
    </row>
    <row r="29" spans="1:119">
      <c r="A29" s="12"/>
      <c r="B29" s="23">
        <v>369.9</v>
      </c>
      <c r="C29" s="19" t="s">
        <v>37</v>
      </c>
      <c r="D29" s="43">
        <v>2914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f t="shared" si="1"/>
        <v>2914</v>
      </c>
      <c r="O29" s="44">
        <f t="shared" si="2"/>
        <v>1.3955938697318007</v>
      </c>
      <c r="P29" s="9"/>
    </row>
    <row r="30" spans="1:119" ht="15.75">
      <c r="A30" s="27" t="s">
        <v>28</v>
      </c>
      <c r="B30" s="28"/>
      <c r="C30" s="29"/>
      <c r="D30" s="30">
        <f t="shared" ref="D30:M30" si="7">SUM(D31:D31)</f>
        <v>0</v>
      </c>
      <c r="E30" s="30">
        <f t="shared" si="7"/>
        <v>0</v>
      </c>
      <c r="F30" s="30">
        <f t="shared" si="7"/>
        <v>0</v>
      </c>
      <c r="G30" s="30">
        <f t="shared" si="7"/>
        <v>0</v>
      </c>
      <c r="H30" s="30">
        <f t="shared" si="7"/>
        <v>0</v>
      </c>
      <c r="I30" s="30">
        <f t="shared" si="7"/>
        <v>22418</v>
      </c>
      <c r="J30" s="30">
        <f t="shared" si="7"/>
        <v>0</v>
      </c>
      <c r="K30" s="30">
        <f t="shared" si="7"/>
        <v>0</v>
      </c>
      <c r="L30" s="30">
        <f t="shared" si="7"/>
        <v>0</v>
      </c>
      <c r="M30" s="30">
        <f t="shared" si="7"/>
        <v>0</v>
      </c>
      <c r="N30" s="30">
        <f t="shared" si="1"/>
        <v>22418</v>
      </c>
      <c r="O30" s="42">
        <f t="shared" si="2"/>
        <v>10.736590038314176</v>
      </c>
      <c r="P30" s="9"/>
    </row>
    <row r="31" spans="1:119" ht="15.75" thickBot="1">
      <c r="A31" s="12"/>
      <c r="B31" s="23">
        <v>381</v>
      </c>
      <c r="C31" s="19" t="s">
        <v>38</v>
      </c>
      <c r="D31" s="43">
        <v>0</v>
      </c>
      <c r="E31" s="43">
        <v>0</v>
      </c>
      <c r="F31" s="43">
        <v>0</v>
      </c>
      <c r="G31" s="43">
        <v>0</v>
      </c>
      <c r="H31" s="43">
        <v>0</v>
      </c>
      <c r="I31" s="43">
        <v>22418</v>
      </c>
      <c r="J31" s="43">
        <v>0</v>
      </c>
      <c r="K31" s="43">
        <v>0</v>
      </c>
      <c r="L31" s="43">
        <v>0</v>
      </c>
      <c r="M31" s="43">
        <v>0</v>
      </c>
      <c r="N31" s="43">
        <f t="shared" si="1"/>
        <v>22418</v>
      </c>
      <c r="O31" s="44">
        <f t="shared" si="2"/>
        <v>10.736590038314176</v>
      </c>
      <c r="P31" s="9"/>
    </row>
    <row r="32" spans="1:119" ht="16.5" thickBot="1">
      <c r="A32" s="13" t="s">
        <v>34</v>
      </c>
      <c r="B32" s="21"/>
      <c r="C32" s="20"/>
      <c r="D32" s="14">
        <f>SUM(D5,D11,D14,D21,D27,D30)</f>
        <v>633553</v>
      </c>
      <c r="E32" s="14">
        <f t="shared" ref="E32:M32" si="8">SUM(E5,E11,E14,E21,E27,E30)</f>
        <v>44178</v>
      </c>
      <c r="F32" s="14">
        <f t="shared" si="8"/>
        <v>0</v>
      </c>
      <c r="G32" s="14">
        <f t="shared" si="8"/>
        <v>0</v>
      </c>
      <c r="H32" s="14">
        <f t="shared" si="8"/>
        <v>0</v>
      </c>
      <c r="I32" s="14">
        <f t="shared" si="8"/>
        <v>130009</v>
      </c>
      <c r="J32" s="14">
        <f t="shared" si="8"/>
        <v>0</v>
      </c>
      <c r="K32" s="14">
        <f t="shared" si="8"/>
        <v>0</v>
      </c>
      <c r="L32" s="14">
        <f t="shared" si="8"/>
        <v>0</v>
      </c>
      <c r="M32" s="14">
        <f t="shared" si="8"/>
        <v>0</v>
      </c>
      <c r="N32" s="14">
        <f t="shared" si="1"/>
        <v>807740</v>
      </c>
      <c r="O32" s="36">
        <f t="shared" si="2"/>
        <v>386.84865900383141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5"/>
      <c r="B33" s="17"/>
      <c r="C33" s="17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8"/>
    </row>
    <row r="34" spans="1:15">
      <c r="A34" s="37"/>
      <c r="B34" s="38"/>
      <c r="C34" s="38"/>
      <c r="D34" s="39"/>
      <c r="E34" s="39"/>
      <c r="F34" s="39"/>
      <c r="G34" s="39"/>
      <c r="H34" s="39"/>
      <c r="I34" s="39"/>
      <c r="J34" s="39"/>
      <c r="K34" s="39"/>
      <c r="L34" s="48" t="s">
        <v>49</v>
      </c>
      <c r="M34" s="48"/>
      <c r="N34" s="48"/>
      <c r="O34" s="40">
        <v>2088</v>
      </c>
    </row>
    <row r="35" spans="1:15">
      <c r="A35" s="49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1"/>
    </row>
    <row r="36" spans="1:15" ht="15.75" thickBot="1">
      <c r="A36" s="52" t="s">
        <v>50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4"/>
    </row>
  </sheetData>
  <mergeCells count="10">
    <mergeCell ref="A36:O36"/>
    <mergeCell ref="L34:N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35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40</v>
      </c>
      <c r="B3" s="62"/>
      <c r="C3" s="63"/>
      <c r="D3" s="67" t="s">
        <v>23</v>
      </c>
      <c r="E3" s="68"/>
      <c r="F3" s="68"/>
      <c r="G3" s="68"/>
      <c r="H3" s="69"/>
      <c r="I3" s="67" t="s">
        <v>24</v>
      </c>
      <c r="J3" s="69"/>
      <c r="K3" s="67" t="s">
        <v>26</v>
      </c>
      <c r="L3" s="69"/>
      <c r="M3" s="34"/>
      <c r="N3" s="35"/>
      <c r="O3" s="70" t="s">
        <v>45</v>
      </c>
      <c r="P3" s="11"/>
      <c r="Q3"/>
    </row>
    <row r="4" spans="1:133" ht="32.25" customHeight="1" thickBot="1">
      <c r="A4" s="64"/>
      <c r="B4" s="65"/>
      <c r="C4" s="66"/>
      <c r="D4" s="32" t="s">
        <v>2</v>
      </c>
      <c r="E4" s="32" t="s">
        <v>41</v>
      </c>
      <c r="F4" s="32" t="s">
        <v>42</v>
      </c>
      <c r="G4" s="32" t="s">
        <v>43</v>
      </c>
      <c r="H4" s="32" t="s">
        <v>3</v>
      </c>
      <c r="I4" s="32" t="s">
        <v>4</v>
      </c>
      <c r="J4" s="33" t="s">
        <v>44</v>
      </c>
      <c r="K4" s="33" t="s">
        <v>5</v>
      </c>
      <c r="L4" s="33" t="s">
        <v>6</v>
      </c>
      <c r="M4" s="33" t="s">
        <v>7</v>
      </c>
      <c r="N4" s="33" t="s">
        <v>25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0</v>
      </c>
      <c r="B5" s="24"/>
      <c r="C5" s="24"/>
      <c r="D5" s="25">
        <f t="shared" ref="D5:M5" si="0">SUM(D6:D10)</f>
        <v>108228</v>
      </c>
      <c r="E5" s="25">
        <f t="shared" si="0"/>
        <v>43204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33" si="1">SUM(D5:M5)</f>
        <v>151432</v>
      </c>
      <c r="O5" s="31">
        <f t="shared" ref="O5:O33" si="2">(N5/O$35)</f>
        <v>39.089313371192567</v>
      </c>
      <c r="P5" s="6"/>
    </row>
    <row r="6" spans="1:133">
      <c r="A6" s="12"/>
      <c r="B6" s="23">
        <v>312.10000000000002</v>
      </c>
      <c r="C6" s="19" t="s">
        <v>8</v>
      </c>
      <c r="D6" s="43">
        <v>0</v>
      </c>
      <c r="E6" s="43">
        <v>36617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36617</v>
      </c>
      <c r="O6" s="44">
        <f t="shared" si="2"/>
        <v>9.4519876097057303</v>
      </c>
      <c r="P6" s="9"/>
    </row>
    <row r="7" spans="1:133">
      <c r="A7" s="12"/>
      <c r="B7" s="23">
        <v>312.3</v>
      </c>
      <c r="C7" s="19" t="s">
        <v>9</v>
      </c>
      <c r="D7" s="43">
        <v>0</v>
      </c>
      <c r="E7" s="43">
        <v>6587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6587</v>
      </c>
      <c r="O7" s="44">
        <f t="shared" si="2"/>
        <v>1.7003097573567372</v>
      </c>
      <c r="P7" s="9"/>
    </row>
    <row r="8" spans="1:133">
      <c r="A8" s="12"/>
      <c r="B8" s="23">
        <v>312.60000000000002</v>
      </c>
      <c r="C8" s="19" t="s">
        <v>10</v>
      </c>
      <c r="D8" s="43">
        <v>55663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55663</v>
      </c>
      <c r="O8" s="44">
        <f t="shared" si="2"/>
        <v>14.368353123386681</v>
      </c>
      <c r="P8" s="9"/>
    </row>
    <row r="9" spans="1:133">
      <c r="A9" s="12"/>
      <c r="B9" s="23">
        <v>314.10000000000002</v>
      </c>
      <c r="C9" s="19" t="s">
        <v>11</v>
      </c>
      <c r="D9" s="43">
        <v>24652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24652</v>
      </c>
      <c r="O9" s="44">
        <f t="shared" si="2"/>
        <v>6.3634486319050074</v>
      </c>
      <c r="P9" s="9"/>
    </row>
    <row r="10" spans="1:133">
      <c r="A10" s="12"/>
      <c r="B10" s="23">
        <v>315</v>
      </c>
      <c r="C10" s="19" t="s">
        <v>12</v>
      </c>
      <c r="D10" s="43">
        <v>27913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27913</v>
      </c>
      <c r="O10" s="44">
        <f t="shared" si="2"/>
        <v>7.2052142488384101</v>
      </c>
      <c r="P10" s="9"/>
    </row>
    <row r="11" spans="1:133" ht="15.75">
      <c r="A11" s="27" t="s">
        <v>13</v>
      </c>
      <c r="B11" s="28"/>
      <c r="C11" s="29"/>
      <c r="D11" s="30">
        <f t="shared" ref="D11:M11" si="3">SUM(D12:D13)</f>
        <v>81210</v>
      </c>
      <c r="E11" s="30">
        <f t="shared" si="3"/>
        <v>0</v>
      </c>
      <c r="F11" s="30">
        <f t="shared" si="3"/>
        <v>0</v>
      </c>
      <c r="G11" s="30">
        <f t="shared" si="3"/>
        <v>0</v>
      </c>
      <c r="H11" s="30">
        <f t="shared" si="3"/>
        <v>0</v>
      </c>
      <c r="I11" s="30">
        <f t="shared" si="3"/>
        <v>0</v>
      </c>
      <c r="J11" s="30">
        <f t="shared" si="3"/>
        <v>0</v>
      </c>
      <c r="K11" s="30">
        <f t="shared" si="3"/>
        <v>0</v>
      </c>
      <c r="L11" s="30">
        <f t="shared" si="3"/>
        <v>0</v>
      </c>
      <c r="M11" s="30">
        <f t="shared" si="3"/>
        <v>0</v>
      </c>
      <c r="N11" s="41">
        <f t="shared" si="1"/>
        <v>81210</v>
      </c>
      <c r="O11" s="42">
        <f t="shared" si="2"/>
        <v>20.962829117191532</v>
      </c>
      <c r="P11" s="10"/>
    </row>
    <row r="12" spans="1:133">
      <c r="A12" s="12"/>
      <c r="B12" s="23">
        <v>323.10000000000002</v>
      </c>
      <c r="C12" s="19" t="s">
        <v>14</v>
      </c>
      <c r="D12" s="43">
        <v>76598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76598</v>
      </c>
      <c r="O12" s="44">
        <f t="shared" si="2"/>
        <v>19.77232834279814</v>
      </c>
      <c r="P12" s="9"/>
    </row>
    <row r="13" spans="1:133">
      <c r="A13" s="12"/>
      <c r="B13" s="23">
        <v>329</v>
      </c>
      <c r="C13" s="19" t="s">
        <v>15</v>
      </c>
      <c r="D13" s="43">
        <v>4612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4612</v>
      </c>
      <c r="O13" s="44">
        <f t="shared" si="2"/>
        <v>1.1905007743933917</v>
      </c>
      <c r="P13" s="9"/>
    </row>
    <row r="14" spans="1:133" ht="15.75">
      <c r="A14" s="27" t="s">
        <v>16</v>
      </c>
      <c r="B14" s="28"/>
      <c r="C14" s="29"/>
      <c r="D14" s="30">
        <f t="shared" ref="D14:M14" si="4">SUM(D15:D20)</f>
        <v>139132</v>
      </c>
      <c r="E14" s="30">
        <f t="shared" si="4"/>
        <v>0</v>
      </c>
      <c r="F14" s="30">
        <f t="shared" si="4"/>
        <v>0</v>
      </c>
      <c r="G14" s="30">
        <f t="shared" si="4"/>
        <v>0</v>
      </c>
      <c r="H14" s="30">
        <f t="shared" si="4"/>
        <v>0</v>
      </c>
      <c r="I14" s="30">
        <f t="shared" si="4"/>
        <v>0</v>
      </c>
      <c r="J14" s="30">
        <f t="shared" si="4"/>
        <v>0</v>
      </c>
      <c r="K14" s="30">
        <f t="shared" si="4"/>
        <v>0</v>
      </c>
      <c r="L14" s="30">
        <f t="shared" si="4"/>
        <v>0</v>
      </c>
      <c r="M14" s="30">
        <f t="shared" si="4"/>
        <v>0</v>
      </c>
      <c r="N14" s="41">
        <f t="shared" si="1"/>
        <v>139132</v>
      </c>
      <c r="O14" s="42">
        <f t="shared" si="2"/>
        <v>35.914300464636035</v>
      </c>
      <c r="P14" s="10"/>
    </row>
    <row r="15" spans="1:133">
      <c r="A15" s="12"/>
      <c r="B15" s="23">
        <v>334.7</v>
      </c>
      <c r="C15" s="19" t="s">
        <v>17</v>
      </c>
      <c r="D15" s="43">
        <v>56976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56976</v>
      </c>
      <c r="O15" s="44">
        <f t="shared" si="2"/>
        <v>14.707279297883325</v>
      </c>
      <c r="P15" s="9"/>
    </row>
    <row r="16" spans="1:133">
      <c r="A16" s="12"/>
      <c r="B16" s="23">
        <v>335.12</v>
      </c>
      <c r="C16" s="19" t="s">
        <v>18</v>
      </c>
      <c r="D16" s="43">
        <v>40463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40463</v>
      </c>
      <c r="O16" s="44">
        <f t="shared" si="2"/>
        <v>10.444759938048529</v>
      </c>
      <c r="P16" s="9"/>
    </row>
    <row r="17" spans="1:16">
      <c r="A17" s="12"/>
      <c r="B17" s="23">
        <v>335.14</v>
      </c>
      <c r="C17" s="19" t="s">
        <v>19</v>
      </c>
      <c r="D17" s="43">
        <v>585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585</v>
      </c>
      <c r="O17" s="44">
        <f t="shared" si="2"/>
        <v>0.15100671140939598</v>
      </c>
      <c r="P17" s="9"/>
    </row>
    <row r="18" spans="1:16">
      <c r="A18" s="12"/>
      <c r="B18" s="23">
        <v>335.15</v>
      </c>
      <c r="C18" s="19" t="s">
        <v>20</v>
      </c>
      <c r="D18" s="43">
        <v>21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21</v>
      </c>
      <c r="O18" s="44">
        <f t="shared" si="2"/>
        <v>5.4207537429013936E-3</v>
      </c>
      <c r="P18" s="9"/>
    </row>
    <row r="19" spans="1:16">
      <c r="A19" s="12"/>
      <c r="B19" s="23">
        <v>335.18</v>
      </c>
      <c r="C19" s="19" t="s">
        <v>21</v>
      </c>
      <c r="D19" s="43">
        <v>31087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31087</v>
      </c>
      <c r="O19" s="44">
        <f t="shared" si="2"/>
        <v>8.0245224574083629</v>
      </c>
      <c r="P19" s="9"/>
    </row>
    <row r="20" spans="1:16">
      <c r="A20" s="12"/>
      <c r="B20" s="23">
        <v>337.2</v>
      </c>
      <c r="C20" s="19" t="s">
        <v>22</v>
      </c>
      <c r="D20" s="43">
        <v>10000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10000</v>
      </c>
      <c r="O20" s="44">
        <f t="shared" si="2"/>
        <v>2.5813113061435211</v>
      </c>
      <c r="P20" s="9"/>
    </row>
    <row r="21" spans="1:16" ht="15.75">
      <c r="A21" s="27" t="s">
        <v>27</v>
      </c>
      <c r="B21" s="28"/>
      <c r="C21" s="29"/>
      <c r="D21" s="30">
        <f t="shared" ref="D21:M21" si="5">SUM(D22:D26)</f>
        <v>89660</v>
      </c>
      <c r="E21" s="30">
        <f t="shared" si="5"/>
        <v>0</v>
      </c>
      <c r="F21" s="30">
        <f t="shared" si="5"/>
        <v>0</v>
      </c>
      <c r="G21" s="30">
        <f t="shared" si="5"/>
        <v>0</v>
      </c>
      <c r="H21" s="30">
        <f t="shared" si="5"/>
        <v>0</v>
      </c>
      <c r="I21" s="30">
        <f t="shared" si="5"/>
        <v>96064</v>
      </c>
      <c r="J21" s="30">
        <f t="shared" si="5"/>
        <v>0</v>
      </c>
      <c r="K21" s="30">
        <f t="shared" si="5"/>
        <v>0</v>
      </c>
      <c r="L21" s="30">
        <f t="shared" si="5"/>
        <v>0</v>
      </c>
      <c r="M21" s="30">
        <f t="shared" si="5"/>
        <v>0</v>
      </c>
      <c r="N21" s="30">
        <f t="shared" si="1"/>
        <v>185724</v>
      </c>
      <c r="O21" s="42">
        <f t="shared" si="2"/>
        <v>47.941146102219925</v>
      </c>
      <c r="P21" s="10"/>
    </row>
    <row r="22" spans="1:16">
      <c r="A22" s="12"/>
      <c r="B22" s="23">
        <v>343.3</v>
      </c>
      <c r="C22" s="19" t="s">
        <v>29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67812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67812</v>
      </c>
      <c r="O22" s="44">
        <f t="shared" si="2"/>
        <v>17.504388229220442</v>
      </c>
      <c r="P22" s="9"/>
    </row>
    <row r="23" spans="1:16">
      <c r="A23" s="12"/>
      <c r="B23" s="23">
        <v>343.4</v>
      </c>
      <c r="C23" s="19" t="s">
        <v>30</v>
      </c>
      <c r="D23" s="43">
        <v>65439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65439</v>
      </c>
      <c r="O23" s="44">
        <f t="shared" si="2"/>
        <v>16.891843056272588</v>
      </c>
      <c r="P23" s="9"/>
    </row>
    <row r="24" spans="1:16">
      <c r="A24" s="12"/>
      <c r="B24" s="23">
        <v>343.5</v>
      </c>
      <c r="C24" s="19" t="s">
        <v>31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28252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28252</v>
      </c>
      <c r="O24" s="44">
        <f t="shared" si="2"/>
        <v>7.2927207021166751</v>
      </c>
      <c r="P24" s="9"/>
    </row>
    <row r="25" spans="1:16">
      <c r="A25" s="12"/>
      <c r="B25" s="23">
        <v>344.9</v>
      </c>
      <c r="C25" s="19" t="s">
        <v>32</v>
      </c>
      <c r="D25" s="43">
        <v>20414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20414</v>
      </c>
      <c r="O25" s="44">
        <f t="shared" si="2"/>
        <v>5.2694889003613836</v>
      </c>
      <c r="P25" s="9"/>
    </row>
    <row r="26" spans="1:16">
      <c r="A26" s="12"/>
      <c r="B26" s="23">
        <v>347.2</v>
      </c>
      <c r="C26" s="19" t="s">
        <v>33</v>
      </c>
      <c r="D26" s="43">
        <v>3807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3807</v>
      </c>
      <c r="O26" s="44">
        <f t="shared" si="2"/>
        <v>0.98270521424883839</v>
      </c>
      <c r="P26" s="9"/>
    </row>
    <row r="27" spans="1:16" ht="15.75">
      <c r="A27" s="27" t="s">
        <v>1</v>
      </c>
      <c r="B27" s="28"/>
      <c r="C27" s="29"/>
      <c r="D27" s="30">
        <f t="shared" ref="D27:M27" si="6">SUM(D28:D29)</f>
        <v>4556</v>
      </c>
      <c r="E27" s="30">
        <f t="shared" si="6"/>
        <v>665</v>
      </c>
      <c r="F27" s="30">
        <f t="shared" si="6"/>
        <v>0</v>
      </c>
      <c r="G27" s="30">
        <f t="shared" si="6"/>
        <v>0</v>
      </c>
      <c r="H27" s="30">
        <f t="shared" si="6"/>
        <v>0</v>
      </c>
      <c r="I27" s="30">
        <f t="shared" si="6"/>
        <v>659</v>
      </c>
      <c r="J27" s="30">
        <f t="shared" si="6"/>
        <v>0</v>
      </c>
      <c r="K27" s="30">
        <f t="shared" si="6"/>
        <v>0</v>
      </c>
      <c r="L27" s="30">
        <f t="shared" si="6"/>
        <v>0</v>
      </c>
      <c r="M27" s="30">
        <f t="shared" si="6"/>
        <v>0</v>
      </c>
      <c r="N27" s="30">
        <f t="shared" si="1"/>
        <v>5880</v>
      </c>
      <c r="O27" s="42">
        <f t="shared" si="2"/>
        <v>1.5178110480123903</v>
      </c>
      <c r="P27" s="10"/>
    </row>
    <row r="28" spans="1:16">
      <c r="A28" s="12"/>
      <c r="B28" s="23">
        <v>361.1</v>
      </c>
      <c r="C28" s="19" t="s">
        <v>36</v>
      </c>
      <c r="D28" s="43">
        <v>1855</v>
      </c>
      <c r="E28" s="43">
        <v>665</v>
      </c>
      <c r="F28" s="43">
        <v>0</v>
      </c>
      <c r="G28" s="43">
        <v>0</v>
      </c>
      <c r="H28" s="43">
        <v>0</v>
      </c>
      <c r="I28" s="43">
        <v>659</v>
      </c>
      <c r="J28" s="43">
        <v>0</v>
      </c>
      <c r="K28" s="43">
        <v>0</v>
      </c>
      <c r="L28" s="43">
        <v>0</v>
      </c>
      <c r="M28" s="43">
        <v>0</v>
      </c>
      <c r="N28" s="43">
        <f t="shared" si="1"/>
        <v>3179</v>
      </c>
      <c r="O28" s="44">
        <f t="shared" si="2"/>
        <v>0.8205988642230253</v>
      </c>
      <c r="P28" s="9"/>
    </row>
    <row r="29" spans="1:16">
      <c r="A29" s="12"/>
      <c r="B29" s="23">
        <v>369.9</v>
      </c>
      <c r="C29" s="19" t="s">
        <v>37</v>
      </c>
      <c r="D29" s="43">
        <v>2701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f t="shared" si="1"/>
        <v>2701</v>
      </c>
      <c r="O29" s="44">
        <f t="shared" si="2"/>
        <v>0.697212183789365</v>
      </c>
      <c r="P29" s="9"/>
    </row>
    <row r="30" spans="1:16" ht="15.75">
      <c r="A30" s="27" t="s">
        <v>28</v>
      </c>
      <c r="B30" s="28"/>
      <c r="C30" s="29"/>
      <c r="D30" s="30">
        <f t="shared" ref="D30:M30" si="7">SUM(D31:D32)</f>
        <v>143385</v>
      </c>
      <c r="E30" s="30">
        <f t="shared" si="7"/>
        <v>0</v>
      </c>
      <c r="F30" s="30">
        <f t="shared" si="7"/>
        <v>0</v>
      </c>
      <c r="G30" s="30">
        <f t="shared" si="7"/>
        <v>0</v>
      </c>
      <c r="H30" s="30">
        <f t="shared" si="7"/>
        <v>0</v>
      </c>
      <c r="I30" s="30">
        <f t="shared" si="7"/>
        <v>31418</v>
      </c>
      <c r="J30" s="30">
        <f t="shared" si="7"/>
        <v>0</v>
      </c>
      <c r="K30" s="30">
        <f t="shared" si="7"/>
        <v>0</v>
      </c>
      <c r="L30" s="30">
        <f t="shared" si="7"/>
        <v>0</v>
      </c>
      <c r="M30" s="30">
        <f t="shared" si="7"/>
        <v>0</v>
      </c>
      <c r="N30" s="30">
        <f t="shared" si="1"/>
        <v>174803</v>
      </c>
      <c r="O30" s="42">
        <f t="shared" si="2"/>
        <v>45.122096024780589</v>
      </c>
      <c r="P30" s="9"/>
    </row>
    <row r="31" spans="1:16">
      <c r="A31" s="12"/>
      <c r="B31" s="23">
        <v>381</v>
      </c>
      <c r="C31" s="19" t="s">
        <v>38</v>
      </c>
      <c r="D31" s="43">
        <v>3485</v>
      </c>
      <c r="E31" s="43">
        <v>0</v>
      </c>
      <c r="F31" s="43">
        <v>0</v>
      </c>
      <c r="G31" s="43">
        <v>0</v>
      </c>
      <c r="H31" s="43">
        <v>0</v>
      </c>
      <c r="I31" s="43">
        <v>31418</v>
      </c>
      <c r="J31" s="43">
        <v>0</v>
      </c>
      <c r="K31" s="43">
        <v>0</v>
      </c>
      <c r="L31" s="43">
        <v>0</v>
      </c>
      <c r="M31" s="43">
        <v>0</v>
      </c>
      <c r="N31" s="43">
        <f t="shared" si="1"/>
        <v>34903</v>
      </c>
      <c r="O31" s="44">
        <f t="shared" si="2"/>
        <v>9.0095508518327314</v>
      </c>
      <c r="P31" s="9"/>
    </row>
    <row r="32" spans="1:16" ht="15.75" thickBot="1">
      <c r="A32" s="12"/>
      <c r="B32" s="23">
        <v>384</v>
      </c>
      <c r="C32" s="19" t="s">
        <v>39</v>
      </c>
      <c r="D32" s="43">
        <v>139900</v>
      </c>
      <c r="E32" s="43">
        <v>0</v>
      </c>
      <c r="F32" s="43">
        <v>0</v>
      </c>
      <c r="G32" s="43">
        <v>0</v>
      </c>
      <c r="H32" s="43">
        <v>0</v>
      </c>
      <c r="I32" s="43">
        <v>0</v>
      </c>
      <c r="J32" s="43">
        <v>0</v>
      </c>
      <c r="K32" s="43">
        <v>0</v>
      </c>
      <c r="L32" s="43">
        <v>0</v>
      </c>
      <c r="M32" s="43">
        <v>0</v>
      </c>
      <c r="N32" s="43">
        <f t="shared" si="1"/>
        <v>139900</v>
      </c>
      <c r="O32" s="44">
        <f t="shared" si="2"/>
        <v>36.112545172947854</v>
      </c>
      <c r="P32" s="9"/>
    </row>
    <row r="33" spans="1:119" ht="16.5" thickBot="1">
      <c r="A33" s="13" t="s">
        <v>34</v>
      </c>
      <c r="B33" s="21"/>
      <c r="C33" s="20"/>
      <c r="D33" s="14">
        <f>SUM(D5,D11,D14,D21,D27,D30)</f>
        <v>566171</v>
      </c>
      <c r="E33" s="14">
        <f t="shared" ref="E33:M33" si="8">SUM(E5,E11,E14,E21,E27,E30)</f>
        <v>43869</v>
      </c>
      <c r="F33" s="14">
        <f t="shared" si="8"/>
        <v>0</v>
      </c>
      <c r="G33" s="14">
        <f t="shared" si="8"/>
        <v>0</v>
      </c>
      <c r="H33" s="14">
        <f t="shared" si="8"/>
        <v>0</v>
      </c>
      <c r="I33" s="14">
        <f t="shared" si="8"/>
        <v>128141</v>
      </c>
      <c r="J33" s="14">
        <f t="shared" si="8"/>
        <v>0</v>
      </c>
      <c r="K33" s="14">
        <f t="shared" si="8"/>
        <v>0</v>
      </c>
      <c r="L33" s="14">
        <f t="shared" si="8"/>
        <v>0</v>
      </c>
      <c r="M33" s="14">
        <f t="shared" si="8"/>
        <v>0</v>
      </c>
      <c r="N33" s="14">
        <f t="shared" si="1"/>
        <v>738181</v>
      </c>
      <c r="O33" s="36">
        <f t="shared" si="2"/>
        <v>190.54749612803303</v>
      </c>
      <c r="P33" s="6"/>
      <c r="Q33" s="2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</row>
    <row r="34" spans="1:119">
      <c r="A34" s="15"/>
      <c r="B34" s="17"/>
      <c r="C34" s="17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8"/>
    </row>
    <row r="35" spans="1:119">
      <c r="A35" s="37"/>
      <c r="B35" s="38"/>
      <c r="C35" s="38"/>
      <c r="D35" s="39"/>
      <c r="E35" s="39"/>
      <c r="F35" s="39"/>
      <c r="G35" s="39"/>
      <c r="H35" s="39"/>
      <c r="I35" s="39"/>
      <c r="J35" s="39"/>
      <c r="K35" s="39"/>
      <c r="L35" s="48" t="s">
        <v>46</v>
      </c>
      <c r="M35" s="48"/>
      <c r="N35" s="48"/>
      <c r="O35" s="40">
        <v>3874</v>
      </c>
    </row>
    <row r="36" spans="1:119">
      <c r="A36" s="49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1"/>
    </row>
    <row r="37" spans="1:119" ht="15.75" customHeight="1" thickBot="1">
      <c r="A37" s="52" t="s">
        <v>50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4"/>
    </row>
  </sheetData>
  <mergeCells count="10">
    <mergeCell ref="A37:O37"/>
    <mergeCell ref="A36:O36"/>
    <mergeCell ref="L35:N35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40</v>
      </c>
      <c r="B3" s="62"/>
      <c r="C3" s="63"/>
      <c r="D3" s="67" t="s">
        <v>23</v>
      </c>
      <c r="E3" s="68"/>
      <c r="F3" s="68"/>
      <c r="G3" s="68"/>
      <c r="H3" s="69"/>
      <c r="I3" s="67" t="s">
        <v>24</v>
      </c>
      <c r="J3" s="69"/>
      <c r="K3" s="67" t="s">
        <v>26</v>
      </c>
      <c r="L3" s="69"/>
      <c r="M3" s="34"/>
      <c r="N3" s="35"/>
      <c r="O3" s="70" t="s">
        <v>45</v>
      </c>
      <c r="P3" s="11"/>
      <c r="Q3"/>
    </row>
    <row r="4" spans="1:133" ht="32.25" customHeight="1" thickBot="1">
      <c r="A4" s="64"/>
      <c r="B4" s="65"/>
      <c r="C4" s="66"/>
      <c r="D4" s="32" t="s">
        <v>2</v>
      </c>
      <c r="E4" s="32" t="s">
        <v>41</v>
      </c>
      <c r="F4" s="32" t="s">
        <v>42</v>
      </c>
      <c r="G4" s="32" t="s">
        <v>43</v>
      </c>
      <c r="H4" s="32" t="s">
        <v>3</v>
      </c>
      <c r="I4" s="32" t="s">
        <v>4</v>
      </c>
      <c r="J4" s="33" t="s">
        <v>44</v>
      </c>
      <c r="K4" s="33" t="s">
        <v>5</v>
      </c>
      <c r="L4" s="33" t="s">
        <v>6</v>
      </c>
      <c r="M4" s="33" t="s">
        <v>7</v>
      </c>
      <c r="N4" s="33" t="s">
        <v>25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0</v>
      </c>
      <c r="B5" s="24"/>
      <c r="C5" s="24"/>
      <c r="D5" s="25">
        <f t="shared" ref="D5:M5" si="0">SUM(D6:D10)</f>
        <v>111255</v>
      </c>
      <c r="E5" s="25">
        <f t="shared" si="0"/>
        <v>44980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21" si="1">SUM(D5:M5)</f>
        <v>156235</v>
      </c>
      <c r="O5" s="31">
        <f t="shared" ref="O5:O33" si="2">(N5/O$35)</f>
        <v>40.246007212776917</v>
      </c>
      <c r="P5" s="6"/>
    </row>
    <row r="6" spans="1:133">
      <c r="A6" s="12"/>
      <c r="B6" s="23">
        <v>312.10000000000002</v>
      </c>
      <c r="C6" s="19" t="s">
        <v>8</v>
      </c>
      <c r="D6" s="43">
        <v>0</v>
      </c>
      <c r="E6" s="43">
        <v>37903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37903</v>
      </c>
      <c r="O6" s="44">
        <f t="shared" si="2"/>
        <v>9.7637815558990209</v>
      </c>
      <c r="P6" s="9"/>
    </row>
    <row r="7" spans="1:133">
      <c r="A7" s="12"/>
      <c r="B7" s="23">
        <v>312.3</v>
      </c>
      <c r="C7" s="19" t="s">
        <v>9</v>
      </c>
      <c r="D7" s="43">
        <v>0</v>
      </c>
      <c r="E7" s="43">
        <v>7077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7077</v>
      </c>
      <c r="O7" s="44">
        <f t="shared" si="2"/>
        <v>1.8230293663060277</v>
      </c>
      <c r="P7" s="9"/>
    </row>
    <row r="8" spans="1:133">
      <c r="A8" s="12"/>
      <c r="B8" s="23">
        <v>312.60000000000002</v>
      </c>
      <c r="C8" s="19" t="s">
        <v>10</v>
      </c>
      <c r="D8" s="43">
        <v>59399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59399</v>
      </c>
      <c r="O8" s="44">
        <f t="shared" si="2"/>
        <v>15.301133436373004</v>
      </c>
      <c r="P8" s="9"/>
    </row>
    <row r="9" spans="1:133">
      <c r="A9" s="12"/>
      <c r="B9" s="23">
        <v>314.10000000000002</v>
      </c>
      <c r="C9" s="19" t="s">
        <v>11</v>
      </c>
      <c r="D9" s="43">
        <v>24547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24547</v>
      </c>
      <c r="O9" s="44">
        <f t="shared" si="2"/>
        <v>6.3232869654817101</v>
      </c>
      <c r="P9" s="9"/>
    </row>
    <row r="10" spans="1:133">
      <c r="A10" s="12"/>
      <c r="B10" s="23">
        <v>315</v>
      </c>
      <c r="C10" s="19" t="s">
        <v>12</v>
      </c>
      <c r="D10" s="43">
        <v>27309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27309</v>
      </c>
      <c r="O10" s="44">
        <f t="shared" si="2"/>
        <v>7.0347758887171565</v>
      </c>
      <c r="P10" s="9"/>
    </row>
    <row r="11" spans="1:133" ht="15.75">
      <c r="A11" s="27" t="s">
        <v>71</v>
      </c>
      <c r="B11" s="28"/>
      <c r="C11" s="29"/>
      <c r="D11" s="30">
        <f t="shared" ref="D11:M11" si="3">SUM(D12:D13)</f>
        <v>71858</v>
      </c>
      <c r="E11" s="30">
        <f t="shared" si="3"/>
        <v>0</v>
      </c>
      <c r="F11" s="30">
        <f t="shared" si="3"/>
        <v>0</v>
      </c>
      <c r="G11" s="30">
        <f t="shared" si="3"/>
        <v>0</v>
      </c>
      <c r="H11" s="30">
        <f t="shared" si="3"/>
        <v>0</v>
      </c>
      <c r="I11" s="30">
        <f t="shared" si="3"/>
        <v>0</v>
      </c>
      <c r="J11" s="30">
        <f t="shared" si="3"/>
        <v>0</v>
      </c>
      <c r="K11" s="30">
        <f t="shared" si="3"/>
        <v>0</v>
      </c>
      <c r="L11" s="30">
        <f t="shared" si="3"/>
        <v>0</v>
      </c>
      <c r="M11" s="30">
        <f t="shared" si="3"/>
        <v>0</v>
      </c>
      <c r="N11" s="41">
        <f t="shared" si="1"/>
        <v>71858</v>
      </c>
      <c r="O11" s="42">
        <f t="shared" si="2"/>
        <v>18.510561566202988</v>
      </c>
      <c r="P11" s="10"/>
    </row>
    <row r="12" spans="1:133">
      <c r="A12" s="12"/>
      <c r="B12" s="23">
        <v>323.10000000000002</v>
      </c>
      <c r="C12" s="19" t="s">
        <v>14</v>
      </c>
      <c r="D12" s="43">
        <v>67090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67090</v>
      </c>
      <c r="O12" s="44">
        <f t="shared" si="2"/>
        <v>17.28232869654817</v>
      </c>
      <c r="P12" s="9"/>
    </row>
    <row r="13" spans="1:133">
      <c r="A13" s="12"/>
      <c r="B13" s="23">
        <v>329</v>
      </c>
      <c r="C13" s="19" t="s">
        <v>72</v>
      </c>
      <c r="D13" s="43">
        <v>4768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4768</v>
      </c>
      <c r="O13" s="44">
        <f t="shared" si="2"/>
        <v>1.228232869654817</v>
      </c>
      <c r="P13" s="9"/>
    </row>
    <row r="14" spans="1:133" ht="15.75">
      <c r="A14" s="27" t="s">
        <v>16</v>
      </c>
      <c r="B14" s="28"/>
      <c r="C14" s="29"/>
      <c r="D14" s="30">
        <f t="shared" ref="D14:M14" si="4">SUM(D15:D20)</f>
        <v>91440</v>
      </c>
      <c r="E14" s="30">
        <f t="shared" si="4"/>
        <v>3528</v>
      </c>
      <c r="F14" s="30">
        <f t="shared" si="4"/>
        <v>0</v>
      </c>
      <c r="G14" s="30">
        <f t="shared" si="4"/>
        <v>0</v>
      </c>
      <c r="H14" s="30">
        <f t="shared" si="4"/>
        <v>0</v>
      </c>
      <c r="I14" s="30">
        <f t="shared" si="4"/>
        <v>0</v>
      </c>
      <c r="J14" s="30">
        <f t="shared" si="4"/>
        <v>0</v>
      </c>
      <c r="K14" s="30">
        <f t="shared" si="4"/>
        <v>0</v>
      </c>
      <c r="L14" s="30">
        <f t="shared" si="4"/>
        <v>0</v>
      </c>
      <c r="M14" s="30">
        <f t="shared" si="4"/>
        <v>0</v>
      </c>
      <c r="N14" s="41">
        <f t="shared" si="1"/>
        <v>94968</v>
      </c>
      <c r="O14" s="42">
        <f t="shared" si="2"/>
        <v>24.463678516228747</v>
      </c>
      <c r="P14" s="10"/>
    </row>
    <row r="15" spans="1:133">
      <c r="A15" s="12"/>
      <c r="B15" s="23">
        <v>335.12</v>
      </c>
      <c r="C15" s="19" t="s">
        <v>18</v>
      </c>
      <c r="D15" s="43">
        <v>45686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45686</v>
      </c>
      <c r="O15" s="44">
        <f t="shared" si="2"/>
        <v>11.76867594023699</v>
      </c>
      <c r="P15" s="9"/>
    </row>
    <row r="16" spans="1:133">
      <c r="A16" s="12"/>
      <c r="B16" s="23">
        <v>335.14</v>
      </c>
      <c r="C16" s="19" t="s">
        <v>19</v>
      </c>
      <c r="D16" s="43">
        <v>201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201</v>
      </c>
      <c r="O16" s="44">
        <f t="shared" si="2"/>
        <v>5.1777434312210199E-2</v>
      </c>
      <c r="P16" s="9"/>
    </row>
    <row r="17" spans="1:16">
      <c r="A17" s="12"/>
      <c r="B17" s="23">
        <v>335.15</v>
      </c>
      <c r="C17" s="19" t="s">
        <v>20</v>
      </c>
      <c r="D17" s="43">
        <v>127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127</v>
      </c>
      <c r="O17" s="44">
        <f t="shared" si="2"/>
        <v>3.2715095311695003E-2</v>
      </c>
      <c r="P17" s="9"/>
    </row>
    <row r="18" spans="1:16">
      <c r="A18" s="12"/>
      <c r="B18" s="23">
        <v>335.18</v>
      </c>
      <c r="C18" s="19" t="s">
        <v>21</v>
      </c>
      <c r="D18" s="43">
        <v>35426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35426</v>
      </c>
      <c r="O18" s="44">
        <f t="shared" si="2"/>
        <v>9.1257083977331277</v>
      </c>
      <c r="P18" s="9"/>
    </row>
    <row r="19" spans="1:16">
      <c r="A19" s="12"/>
      <c r="B19" s="23">
        <v>337.2</v>
      </c>
      <c r="C19" s="19" t="s">
        <v>22</v>
      </c>
      <c r="D19" s="43">
        <v>10000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10000</v>
      </c>
      <c r="O19" s="44">
        <f t="shared" si="2"/>
        <v>2.5759917568263782</v>
      </c>
      <c r="P19" s="9"/>
    </row>
    <row r="20" spans="1:16">
      <c r="A20" s="12"/>
      <c r="B20" s="23">
        <v>337.7</v>
      </c>
      <c r="C20" s="19" t="s">
        <v>56</v>
      </c>
      <c r="D20" s="43">
        <v>0</v>
      </c>
      <c r="E20" s="43">
        <v>3528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3528</v>
      </c>
      <c r="O20" s="44">
        <f t="shared" si="2"/>
        <v>0.90880989180834626</v>
      </c>
      <c r="P20" s="9"/>
    </row>
    <row r="21" spans="1:16" ht="15.75">
      <c r="A21" s="27" t="s">
        <v>27</v>
      </c>
      <c r="B21" s="28"/>
      <c r="C21" s="29"/>
      <c r="D21" s="30">
        <f t="shared" ref="D21:M21" si="5">SUM(D22:D27)</f>
        <v>88811</v>
      </c>
      <c r="E21" s="30">
        <f t="shared" si="5"/>
        <v>1307</v>
      </c>
      <c r="F21" s="30">
        <f t="shared" si="5"/>
        <v>0</v>
      </c>
      <c r="G21" s="30">
        <f t="shared" si="5"/>
        <v>0</v>
      </c>
      <c r="H21" s="30">
        <f t="shared" si="5"/>
        <v>0</v>
      </c>
      <c r="I21" s="30">
        <f t="shared" si="5"/>
        <v>105316</v>
      </c>
      <c r="J21" s="30">
        <f t="shared" si="5"/>
        <v>0</v>
      </c>
      <c r="K21" s="30">
        <f t="shared" si="5"/>
        <v>0</v>
      </c>
      <c r="L21" s="30">
        <f t="shared" si="5"/>
        <v>0</v>
      </c>
      <c r="M21" s="30">
        <f t="shared" si="5"/>
        <v>0</v>
      </c>
      <c r="N21" s="30">
        <f t="shared" si="1"/>
        <v>195434</v>
      </c>
      <c r="O21" s="42">
        <f t="shared" si="2"/>
        <v>50.343637300360641</v>
      </c>
      <c r="P21" s="10"/>
    </row>
    <row r="22" spans="1:16">
      <c r="A22" s="12"/>
      <c r="B22" s="23">
        <v>343.3</v>
      </c>
      <c r="C22" s="19" t="s">
        <v>29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76706</v>
      </c>
      <c r="J22" s="43">
        <v>0</v>
      </c>
      <c r="K22" s="43">
        <v>0</v>
      </c>
      <c r="L22" s="43">
        <v>0</v>
      </c>
      <c r="M22" s="43">
        <v>0</v>
      </c>
      <c r="N22" s="43">
        <f t="shared" ref="N22:N27" si="6">SUM(D22:M22)</f>
        <v>76706</v>
      </c>
      <c r="O22" s="44">
        <f t="shared" si="2"/>
        <v>19.759402369912415</v>
      </c>
      <c r="P22" s="9"/>
    </row>
    <row r="23" spans="1:16">
      <c r="A23" s="12"/>
      <c r="B23" s="23">
        <v>343.4</v>
      </c>
      <c r="C23" s="19" t="s">
        <v>30</v>
      </c>
      <c r="D23" s="43">
        <v>67799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6"/>
        <v>67799</v>
      </c>
      <c r="O23" s="44">
        <f t="shared" si="2"/>
        <v>17.464966512107161</v>
      </c>
      <c r="P23" s="9"/>
    </row>
    <row r="24" spans="1:16">
      <c r="A24" s="12"/>
      <c r="B24" s="23">
        <v>343.5</v>
      </c>
      <c r="C24" s="19" t="s">
        <v>31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28610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6"/>
        <v>28610</v>
      </c>
      <c r="O24" s="44">
        <f t="shared" si="2"/>
        <v>7.3699124162802683</v>
      </c>
      <c r="P24" s="9"/>
    </row>
    <row r="25" spans="1:16">
      <c r="A25" s="12"/>
      <c r="B25" s="23">
        <v>343.9</v>
      </c>
      <c r="C25" s="19" t="s">
        <v>73</v>
      </c>
      <c r="D25" s="43">
        <v>12226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6"/>
        <v>12226</v>
      </c>
      <c r="O25" s="44">
        <f t="shared" si="2"/>
        <v>3.1494075218959301</v>
      </c>
      <c r="P25" s="9"/>
    </row>
    <row r="26" spans="1:16">
      <c r="A26" s="12"/>
      <c r="B26" s="23">
        <v>344.9</v>
      </c>
      <c r="C26" s="19" t="s">
        <v>32</v>
      </c>
      <c r="D26" s="43">
        <v>8786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6"/>
        <v>8786</v>
      </c>
      <c r="O26" s="44">
        <f t="shared" si="2"/>
        <v>2.2632663575476557</v>
      </c>
      <c r="P26" s="9"/>
    </row>
    <row r="27" spans="1:16">
      <c r="A27" s="12"/>
      <c r="B27" s="23">
        <v>347.2</v>
      </c>
      <c r="C27" s="19" t="s">
        <v>33</v>
      </c>
      <c r="D27" s="43">
        <v>0</v>
      </c>
      <c r="E27" s="43">
        <v>1307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6"/>
        <v>1307</v>
      </c>
      <c r="O27" s="44">
        <f t="shared" si="2"/>
        <v>0.33668212261720765</v>
      </c>
      <c r="P27" s="9"/>
    </row>
    <row r="28" spans="1:16" ht="15.75">
      <c r="A28" s="27" t="s">
        <v>1</v>
      </c>
      <c r="B28" s="28"/>
      <c r="C28" s="29"/>
      <c r="D28" s="30">
        <f t="shared" ref="D28:M28" si="7">SUM(D29:D30)</f>
        <v>7061</v>
      </c>
      <c r="E28" s="30">
        <f t="shared" si="7"/>
        <v>1536</v>
      </c>
      <c r="F28" s="30">
        <f t="shared" si="7"/>
        <v>5</v>
      </c>
      <c r="G28" s="30">
        <f t="shared" si="7"/>
        <v>0</v>
      </c>
      <c r="H28" s="30">
        <f t="shared" si="7"/>
        <v>0</v>
      </c>
      <c r="I28" s="30">
        <f t="shared" si="7"/>
        <v>1902</v>
      </c>
      <c r="J28" s="30">
        <f t="shared" si="7"/>
        <v>0</v>
      </c>
      <c r="K28" s="30">
        <f t="shared" si="7"/>
        <v>0</v>
      </c>
      <c r="L28" s="30">
        <f t="shared" si="7"/>
        <v>0</v>
      </c>
      <c r="M28" s="30">
        <f t="shared" si="7"/>
        <v>0</v>
      </c>
      <c r="N28" s="30">
        <f t="shared" ref="N28:N33" si="8">SUM(D28:M28)</f>
        <v>10504</v>
      </c>
      <c r="O28" s="42">
        <f t="shared" si="2"/>
        <v>2.7058217413704275</v>
      </c>
      <c r="P28" s="10"/>
    </row>
    <row r="29" spans="1:16">
      <c r="A29" s="12"/>
      <c r="B29" s="23">
        <v>361.1</v>
      </c>
      <c r="C29" s="19" t="s">
        <v>36</v>
      </c>
      <c r="D29" s="43">
        <v>2393</v>
      </c>
      <c r="E29" s="43">
        <v>1536</v>
      </c>
      <c r="F29" s="43">
        <v>5</v>
      </c>
      <c r="G29" s="43">
        <v>0</v>
      </c>
      <c r="H29" s="43">
        <v>0</v>
      </c>
      <c r="I29" s="43">
        <v>1902</v>
      </c>
      <c r="J29" s="43">
        <v>0</v>
      </c>
      <c r="K29" s="43">
        <v>0</v>
      </c>
      <c r="L29" s="43">
        <v>0</v>
      </c>
      <c r="M29" s="43">
        <v>0</v>
      </c>
      <c r="N29" s="43">
        <f t="shared" si="8"/>
        <v>5836</v>
      </c>
      <c r="O29" s="44">
        <f t="shared" si="2"/>
        <v>1.5033487892838744</v>
      </c>
      <c r="P29" s="9"/>
    </row>
    <row r="30" spans="1:16">
      <c r="A30" s="12"/>
      <c r="B30" s="23">
        <v>369.9</v>
      </c>
      <c r="C30" s="19" t="s">
        <v>37</v>
      </c>
      <c r="D30" s="43">
        <v>4668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f t="shared" si="8"/>
        <v>4668</v>
      </c>
      <c r="O30" s="44">
        <f t="shared" si="2"/>
        <v>1.2024729520865534</v>
      </c>
      <c r="P30" s="9"/>
    </row>
    <row r="31" spans="1:16" ht="15.75">
      <c r="A31" s="27" t="s">
        <v>28</v>
      </c>
      <c r="B31" s="28"/>
      <c r="C31" s="29"/>
      <c r="D31" s="30">
        <f t="shared" ref="D31:M31" si="9">SUM(D32:D32)</f>
        <v>7048</v>
      </c>
      <c r="E31" s="30">
        <f t="shared" si="9"/>
        <v>2000</v>
      </c>
      <c r="F31" s="30">
        <f t="shared" si="9"/>
        <v>0</v>
      </c>
      <c r="G31" s="30">
        <f t="shared" si="9"/>
        <v>0</v>
      </c>
      <c r="H31" s="30">
        <f t="shared" si="9"/>
        <v>0</v>
      </c>
      <c r="I31" s="30">
        <f t="shared" si="9"/>
        <v>18187</v>
      </c>
      <c r="J31" s="30">
        <f t="shared" si="9"/>
        <v>0</v>
      </c>
      <c r="K31" s="30">
        <f t="shared" si="9"/>
        <v>0</v>
      </c>
      <c r="L31" s="30">
        <f t="shared" si="9"/>
        <v>0</v>
      </c>
      <c r="M31" s="30">
        <f t="shared" si="9"/>
        <v>0</v>
      </c>
      <c r="N31" s="30">
        <f t="shared" si="8"/>
        <v>27235</v>
      </c>
      <c r="O31" s="42">
        <f t="shared" si="2"/>
        <v>7.015713549716641</v>
      </c>
      <c r="P31" s="9"/>
    </row>
    <row r="32" spans="1:16" ht="15.75" thickBot="1">
      <c r="A32" s="12"/>
      <c r="B32" s="23">
        <v>381</v>
      </c>
      <c r="C32" s="19" t="s">
        <v>38</v>
      </c>
      <c r="D32" s="43">
        <v>7048</v>
      </c>
      <c r="E32" s="43">
        <v>2000</v>
      </c>
      <c r="F32" s="43">
        <v>0</v>
      </c>
      <c r="G32" s="43">
        <v>0</v>
      </c>
      <c r="H32" s="43">
        <v>0</v>
      </c>
      <c r="I32" s="43">
        <v>18187</v>
      </c>
      <c r="J32" s="43">
        <v>0</v>
      </c>
      <c r="K32" s="43">
        <v>0</v>
      </c>
      <c r="L32" s="43">
        <v>0</v>
      </c>
      <c r="M32" s="43">
        <v>0</v>
      </c>
      <c r="N32" s="43">
        <f t="shared" si="8"/>
        <v>27235</v>
      </c>
      <c r="O32" s="44">
        <f t="shared" si="2"/>
        <v>7.015713549716641</v>
      </c>
      <c r="P32" s="9"/>
    </row>
    <row r="33" spans="1:119" ht="16.5" thickBot="1">
      <c r="A33" s="13" t="s">
        <v>34</v>
      </c>
      <c r="B33" s="21"/>
      <c r="C33" s="20"/>
      <c r="D33" s="14">
        <f>SUM(D5,D11,D14,D21,D28,D31)</f>
        <v>377473</v>
      </c>
      <c r="E33" s="14">
        <f t="shared" ref="E33:M33" si="10">SUM(E5,E11,E14,E21,E28,E31)</f>
        <v>53351</v>
      </c>
      <c r="F33" s="14">
        <f t="shared" si="10"/>
        <v>5</v>
      </c>
      <c r="G33" s="14">
        <f t="shared" si="10"/>
        <v>0</v>
      </c>
      <c r="H33" s="14">
        <f t="shared" si="10"/>
        <v>0</v>
      </c>
      <c r="I33" s="14">
        <f t="shared" si="10"/>
        <v>125405</v>
      </c>
      <c r="J33" s="14">
        <f t="shared" si="10"/>
        <v>0</v>
      </c>
      <c r="K33" s="14">
        <f t="shared" si="10"/>
        <v>0</v>
      </c>
      <c r="L33" s="14">
        <f t="shared" si="10"/>
        <v>0</v>
      </c>
      <c r="M33" s="14">
        <f t="shared" si="10"/>
        <v>0</v>
      </c>
      <c r="N33" s="14">
        <f t="shared" si="8"/>
        <v>556234</v>
      </c>
      <c r="O33" s="36">
        <f t="shared" si="2"/>
        <v>143.28541988665637</v>
      </c>
      <c r="P33" s="6"/>
      <c r="Q33" s="2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</row>
    <row r="34" spans="1:119">
      <c r="A34" s="15"/>
      <c r="B34" s="17"/>
      <c r="C34" s="17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8"/>
    </row>
    <row r="35" spans="1:119">
      <c r="A35" s="37"/>
      <c r="B35" s="38"/>
      <c r="C35" s="38"/>
      <c r="D35" s="39"/>
      <c r="E35" s="39"/>
      <c r="F35" s="39"/>
      <c r="G35" s="39"/>
      <c r="H35" s="39"/>
      <c r="I35" s="39"/>
      <c r="J35" s="39"/>
      <c r="K35" s="39"/>
      <c r="L35" s="48" t="s">
        <v>74</v>
      </c>
      <c r="M35" s="48"/>
      <c r="N35" s="48"/>
      <c r="O35" s="40">
        <v>3882</v>
      </c>
    </row>
    <row r="36" spans="1:119">
      <c r="A36" s="49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1"/>
    </row>
    <row r="37" spans="1:119" ht="15.75" customHeight="1" thickBot="1">
      <c r="A37" s="52" t="s">
        <v>50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4"/>
    </row>
  </sheetData>
  <mergeCells count="10">
    <mergeCell ref="L35:N35"/>
    <mergeCell ref="A36:O36"/>
    <mergeCell ref="A37:O3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7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47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106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40</v>
      </c>
      <c r="B3" s="62"/>
      <c r="C3" s="63"/>
      <c r="D3" s="67" t="s">
        <v>23</v>
      </c>
      <c r="E3" s="68"/>
      <c r="F3" s="68"/>
      <c r="G3" s="68"/>
      <c r="H3" s="69"/>
      <c r="I3" s="67" t="s">
        <v>24</v>
      </c>
      <c r="J3" s="69"/>
      <c r="K3" s="67" t="s">
        <v>26</v>
      </c>
      <c r="L3" s="68"/>
      <c r="M3" s="69"/>
      <c r="N3" s="34"/>
      <c r="O3" s="35"/>
      <c r="P3" s="70" t="s">
        <v>107</v>
      </c>
      <c r="Q3" s="11"/>
      <c r="R3"/>
    </row>
    <row r="4" spans="1:134" ht="32.25" customHeight="1" thickBot="1">
      <c r="A4" s="64"/>
      <c r="B4" s="65"/>
      <c r="C4" s="66"/>
      <c r="D4" s="32" t="s">
        <v>2</v>
      </c>
      <c r="E4" s="32" t="s">
        <v>41</v>
      </c>
      <c r="F4" s="32" t="s">
        <v>42</v>
      </c>
      <c r="G4" s="32" t="s">
        <v>43</v>
      </c>
      <c r="H4" s="32" t="s">
        <v>3</v>
      </c>
      <c r="I4" s="32" t="s">
        <v>4</v>
      </c>
      <c r="J4" s="33" t="s">
        <v>44</v>
      </c>
      <c r="K4" s="33" t="s">
        <v>5</v>
      </c>
      <c r="L4" s="33" t="s">
        <v>6</v>
      </c>
      <c r="M4" s="33" t="s">
        <v>108</v>
      </c>
      <c r="N4" s="33" t="s">
        <v>7</v>
      </c>
      <c r="O4" s="33" t="s">
        <v>109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110</v>
      </c>
      <c r="B5" s="24"/>
      <c r="C5" s="24"/>
      <c r="D5" s="25">
        <f t="shared" ref="D5:N5" si="0">SUM(D6:D11)</f>
        <v>117541</v>
      </c>
      <c r="E5" s="25">
        <f t="shared" si="0"/>
        <v>31623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5">
        <f t="shared" si="0"/>
        <v>0</v>
      </c>
      <c r="O5" s="26">
        <f t="shared" ref="O5:O23" si="1">SUM(D5:N5)</f>
        <v>149164</v>
      </c>
      <c r="P5" s="31">
        <f t="shared" ref="P5:P33" si="2">(O5/P$35)</f>
        <v>119.90675241157557</v>
      </c>
      <c r="Q5" s="6"/>
    </row>
    <row r="6" spans="1:134">
      <c r="A6" s="12"/>
      <c r="B6" s="23">
        <v>311</v>
      </c>
      <c r="C6" s="19" t="s">
        <v>76</v>
      </c>
      <c r="D6" s="43">
        <v>14690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 t="shared" si="1"/>
        <v>14690</v>
      </c>
      <c r="P6" s="44">
        <f t="shared" si="2"/>
        <v>11.808681672025724</v>
      </c>
      <c r="Q6" s="9"/>
    </row>
    <row r="7" spans="1:134">
      <c r="A7" s="12"/>
      <c r="B7" s="23">
        <v>312.41000000000003</v>
      </c>
      <c r="C7" s="19" t="s">
        <v>111</v>
      </c>
      <c r="D7" s="43">
        <v>0</v>
      </c>
      <c r="E7" s="43">
        <v>26876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si="1"/>
        <v>26876</v>
      </c>
      <c r="P7" s="44">
        <f t="shared" si="2"/>
        <v>21.60450160771704</v>
      </c>
      <c r="Q7" s="9"/>
    </row>
    <row r="8" spans="1:134">
      <c r="A8" s="12"/>
      <c r="B8" s="23">
        <v>312.43</v>
      </c>
      <c r="C8" s="19" t="s">
        <v>112</v>
      </c>
      <c r="D8" s="43">
        <v>0</v>
      </c>
      <c r="E8" s="43">
        <v>4747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1"/>
        <v>4747</v>
      </c>
      <c r="P8" s="44">
        <f t="shared" si="2"/>
        <v>3.8159163987138265</v>
      </c>
      <c r="Q8" s="9"/>
    </row>
    <row r="9" spans="1:134">
      <c r="A9" s="12"/>
      <c r="B9" s="23">
        <v>314.10000000000002</v>
      </c>
      <c r="C9" s="19" t="s">
        <v>11</v>
      </c>
      <c r="D9" s="43">
        <v>32506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1"/>
        <v>32506</v>
      </c>
      <c r="P9" s="44">
        <f t="shared" si="2"/>
        <v>26.130225080385852</v>
      </c>
      <c r="Q9" s="9"/>
    </row>
    <row r="10" spans="1:134">
      <c r="A10" s="12"/>
      <c r="B10" s="23">
        <v>315.10000000000002</v>
      </c>
      <c r="C10" s="19" t="s">
        <v>113</v>
      </c>
      <c r="D10" s="43">
        <v>13603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1"/>
        <v>13603</v>
      </c>
      <c r="P10" s="44">
        <f t="shared" si="2"/>
        <v>10.934887459807074</v>
      </c>
      <c r="Q10" s="9"/>
    </row>
    <row r="11" spans="1:134">
      <c r="A11" s="12"/>
      <c r="B11" s="23">
        <v>319.89999999999998</v>
      </c>
      <c r="C11" s="19" t="s">
        <v>114</v>
      </c>
      <c r="D11" s="43">
        <v>56742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si="1"/>
        <v>56742</v>
      </c>
      <c r="P11" s="44">
        <f t="shared" si="2"/>
        <v>45.612540192926048</v>
      </c>
      <c r="Q11" s="9"/>
    </row>
    <row r="12" spans="1:134" ht="15.75">
      <c r="A12" s="27" t="s">
        <v>13</v>
      </c>
      <c r="B12" s="28"/>
      <c r="C12" s="29"/>
      <c r="D12" s="30">
        <f t="shared" ref="D12:N12" si="3">SUM(D13:D14)</f>
        <v>70448</v>
      </c>
      <c r="E12" s="30">
        <f t="shared" si="3"/>
        <v>0</v>
      </c>
      <c r="F12" s="30">
        <f t="shared" si="3"/>
        <v>0</v>
      </c>
      <c r="G12" s="30">
        <f t="shared" si="3"/>
        <v>0</v>
      </c>
      <c r="H12" s="30">
        <f t="shared" si="3"/>
        <v>0</v>
      </c>
      <c r="I12" s="30">
        <f t="shared" si="3"/>
        <v>0</v>
      </c>
      <c r="J12" s="30">
        <f t="shared" si="3"/>
        <v>0</v>
      </c>
      <c r="K12" s="30">
        <f t="shared" si="3"/>
        <v>0</v>
      </c>
      <c r="L12" s="30">
        <f t="shared" si="3"/>
        <v>0</v>
      </c>
      <c r="M12" s="30">
        <f t="shared" si="3"/>
        <v>0</v>
      </c>
      <c r="N12" s="30">
        <f t="shared" si="3"/>
        <v>0</v>
      </c>
      <c r="O12" s="41">
        <f t="shared" si="1"/>
        <v>70448</v>
      </c>
      <c r="P12" s="42">
        <f t="shared" si="2"/>
        <v>56.630225080385856</v>
      </c>
      <c r="Q12" s="10"/>
    </row>
    <row r="13" spans="1:134">
      <c r="A13" s="12"/>
      <c r="B13" s="23">
        <v>322.89999999999998</v>
      </c>
      <c r="C13" s="19" t="s">
        <v>115</v>
      </c>
      <c r="D13" s="43">
        <v>4487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 t="shared" si="1"/>
        <v>4487</v>
      </c>
      <c r="P13" s="44">
        <f t="shared" si="2"/>
        <v>3.606913183279743</v>
      </c>
      <c r="Q13" s="9"/>
    </row>
    <row r="14" spans="1:134">
      <c r="A14" s="12"/>
      <c r="B14" s="23">
        <v>323.10000000000002</v>
      </c>
      <c r="C14" s="19" t="s">
        <v>14</v>
      </c>
      <c r="D14" s="43">
        <v>65961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si="1"/>
        <v>65961</v>
      </c>
      <c r="P14" s="44">
        <f t="shared" si="2"/>
        <v>53.023311897106112</v>
      </c>
      <c r="Q14" s="9"/>
    </row>
    <row r="15" spans="1:134" ht="15.75">
      <c r="A15" s="27" t="s">
        <v>116</v>
      </c>
      <c r="B15" s="28"/>
      <c r="C15" s="29"/>
      <c r="D15" s="30">
        <f t="shared" ref="D15:N15" si="4">SUM(D16:D22)</f>
        <v>343279</v>
      </c>
      <c r="E15" s="30">
        <f t="shared" si="4"/>
        <v>0</v>
      </c>
      <c r="F15" s="30">
        <f t="shared" si="4"/>
        <v>0</v>
      </c>
      <c r="G15" s="30">
        <f t="shared" si="4"/>
        <v>0</v>
      </c>
      <c r="H15" s="30">
        <f t="shared" si="4"/>
        <v>0</v>
      </c>
      <c r="I15" s="30">
        <f t="shared" si="4"/>
        <v>0</v>
      </c>
      <c r="J15" s="30">
        <f t="shared" si="4"/>
        <v>0</v>
      </c>
      <c r="K15" s="30">
        <f t="shared" si="4"/>
        <v>0</v>
      </c>
      <c r="L15" s="30">
        <f t="shared" si="4"/>
        <v>0</v>
      </c>
      <c r="M15" s="30">
        <f t="shared" si="4"/>
        <v>0</v>
      </c>
      <c r="N15" s="30">
        <f t="shared" si="4"/>
        <v>0</v>
      </c>
      <c r="O15" s="41">
        <f t="shared" si="1"/>
        <v>343279</v>
      </c>
      <c r="P15" s="42">
        <f t="shared" si="2"/>
        <v>275.9477491961415</v>
      </c>
      <c r="Q15" s="10"/>
    </row>
    <row r="16" spans="1:134">
      <c r="A16" s="12"/>
      <c r="B16" s="23">
        <v>331.1</v>
      </c>
      <c r="C16" s="19" t="s">
        <v>117</v>
      </c>
      <c r="D16" s="43">
        <v>215977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si="1"/>
        <v>215977</v>
      </c>
      <c r="P16" s="44">
        <f t="shared" si="2"/>
        <v>173.61495176848874</v>
      </c>
      <c r="Q16" s="9"/>
    </row>
    <row r="17" spans="1:17">
      <c r="A17" s="12"/>
      <c r="B17" s="23">
        <v>335.125</v>
      </c>
      <c r="C17" s="19" t="s">
        <v>118</v>
      </c>
      <c r="D17" s="43">
        <v>40721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si="1"/>
        <v>40721</v>
      </c>
      <c r="P17" s="44">
        <f t="shared" si="2"/>
        <v>32.733922829581992</v>
      </c>
      <c r="Q17" s="9"/>
    </row>
    <row r="18" spans="1:17">
      <c r="A18" s="12"/>
      <c r="B18" s="23">
        <v>335.14</v>
      </c>
      <c r="C18" s="19" t="s">
        <v>64</v>
      </c>
      <c r="D18" s="43">
        <v>88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f t="shared" si="1"/>
        <v>88</v>
      </c>
      <c r="P18" s="44">
        <f t="shared" si="2"/>
        <v>7.0739549839228297E-2</v>
      </c>
      <c r="Q18" s="9"/>
    </row>
    <row r="19" spans="1:17">
      <c r="A19" s="12"/>
      <c r="B19" s="23">
        <v>335.15</v>
      </c>
      <c r="C19" s="19" t="s">
        <v>65</v>
      </c>
      <c r="D19" s="43">
        <v>91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 t="shared" si="1"/>
        <v>91</v>
      </c>
      <c r="P19" s="44">
        <f t="shared" si="2"/>
        <v>7.3151125401929265E-2</v>
      </c>
      <c r="Q19" s="9"/>
    </row>
    <row r="20" spans="1:17">
      <c r="A20" s="12"/>
      <c r="B20" s="23">
        <v>335.18</v>
      </c>
      <c r="C20" s="19" t="s">
        <v>119</v>
      </c>
      <c r="D20" s="43">
        <v>29273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f t="shared" si="1"/>
        <v>29273</v>
      </c>
      <c r="P20" s="44">
        <f t="shared" si="2"/>
        <v>23.531350482315112</v>
      </c>
      <c r="Q20" s="9"/>
    </row>
    <row r="21" spans="1:17">
      <c r="A21" s="12"/>
      <c r="B21" s="23">
        <v>337.2</v>
      </c>
      <c r="C21" s="19" t="s">
        <v>22</v>
      </c>
      <c r="D21" s="43">
        <v>55000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f t="shared" si="1"/>
        <v>55000</v>
      </c>
      <c r="P21" s="44">
        <f t="shared" si="2"/>
        <v>44.212218649517688</v>
      </c>
      <c r="Q21" s="9"/>
    </row>
    <row r="22" spans="1:17">
      <c r="A22" s="12"/>
      <c r="B22" s="23">
        <v>337.7</v>
      </c>
      <c r="C22" s="19" t="s">
        <v>56</v>
      </c>
      <c r="D22" s="43">
        <v>2129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43">
        <f t="shared" si="1"/>
        <v>2129</v>
      </c>
      <c r="P22" s="44">
        <f t="shared" si="2"/>
        <v>1.7114147909967845</v>
      </c>
      <c r="Q22" s="9"/>
    </row>
    <row r="23" spans="1:17" ht="15.75">
      <c r="A23" s="27" t="s">
        <v>27</v>
      </c>
      <c r="B23" s="28"/>
      <c r="C23" s="29"/>
      <c r="D23" s="30">
        <f t="shared" ref="D23:N23" si="5">SUM(D24:D29)</f>
        <v>114222</v>
      </c>
      <c r="E23" s="30">
        <f t="shared" si="5"/>
        <v>0</v>
      </c>
      <c r="F23" s="30">
        <f t="shared" si="5"/>
        <v>0</v>
      </c>
      <c r="G23" s="30">
        <f t="shared" si="5"/>
        <v>0</v>
      </c>
      <c r="H23" s="30">
        <f t="shared" si="5"/>
        <v>0</v>
      </c>
      <c r="I23" s="30">
        <f t="shared" si="5"/>
        <v>149059</v>
      </c>
      <c r="J23" s="30">
        <f t="shared" si="5"/>
        <v>0</v>
      </c>
      <c r="K23" s="30">
        <f t="shared" si="5"/>
        <v>0</v>
      </c>
      <c r="L23" s="30">
        <f t="shared" si="5"/>
        <v>0</v>
      </c>
      <c r="M23" s="30">
        <f t="shared" si="5"/>
        <v>0</v>
      </c>
      <c r="N23" s="30">
        <f t="shared" si="5"/>
        <v>0</v>
      </c>
      <c r="O23" s="30">
        <f t="shared" si="1"/>
        <v>263281</v>
      </c>
      <c r="P23" s="42">
        <f t="shared" si="2"/>
        <v>211.64067524115757</v>
      </c>
      <c r="Q23" s="10"/>
    </row>
    <row r="24" spans="1:17">
      <c r="A24" s="12"/>
      <c r="B24" s="23">
        <v>341.9</v>
      </c>
      <c r="C24" s="19" t="s">
        <v>67</v>
      </c>
      <c r="D24" s="43">
        <v>3600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v>0</v>
      </c>
      <c r="O24" s="43">
        <f t="shared" ref="O24:O29" si="6">SUM(D24:N24)</f>
        <v>3600</v>
      </c>
      <c r="P24" s="44">
        <f t="shared" si="2"/>
        <v>2.8938906752411575</v>
      </c>
      <c r="Q24" s="9"/>
    </row>
    <row r="25" spans="1:17">
      <c r="A25" s="12"/>
      <c r="B25" s="23">
        <v>343.3</v>
      </c>
      <c r="C25" s="19" t="s">
        <v>29</v>
      </c>
      <c r="D25" s="43">
        <v>0</v>
      </c>
      <c r="E25" s="43">
        <v>0</v>
      </c>
      <c r="F25" s="43">
        <v>0</v>
      </c>
      <c r="G25" s="43">
        <v>0</v>
      </c>
      <c r="H25" s="43">
        <v>0</v>
      </c>
      <c r="I25" s="43">
        <v>108660</v>
      </c>
      <c r="J25" s="43">
        <v>0</v>
      </c>
      <c r="K25" s="43">
        <v>0</v>
      </c>
      <c r="L25" s="43">
        <v>0</v>
      </c>
      <c r="M25" s="43">
        <v>0</v>
      </c>
      <c r="N25" s="43">
        <v>0</v>
      </c>
      <c r="O25" s="43">
        <f t="shared" si="6"/>
        <v>108660</v>
      </c>
      <c r="P25" s="44">
        <f t="shared" si="2"/>
        <v>87.347266881028943</v>
      </c>
      <c r="Q25" s="9"/>
    </row>
    <row r="26" spans="1:17">
      <c r="A26" s="12"/>
      <c r="B26" s="23">
        <v>343.4</v>
      </c>
      <c r="C26" s="19" t="s">
        <v>30</v>
      </c>
      <c r="D26" s="43">
        <v>84567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v>0</v>
      </c>
      <c r="O26" s="43">
        <f t="shared" si="6"/>
        <v>84567</v>
      </c>
      <c r="P26" s="44">
        <f t="shared" si="2"/>
        <v>67.979903536977488</v>
      </c>
      <c r="Q26" s="9"/>
    </row>
    <row r="27" spans="1:17">
      <c r="A27" s="12"/>
      <c r="B27" s="23">
        <v>343.5</v>
      </c>
      <c r="C27" s="19" t="s">
        <v>31</v>
      </c>
      <c r="D27" s="43">
        <v>0</v>
      </c>
      <c r="E27" s="43">
        <v>0</v>
      </c>
      <c r="F27" s="43">
        <v>0</v>
      </c>
      <c r="G27" s="43">
        <v>0</v>
      </c>
      <c r="H27" s="43">
        <v>0</v>
      </c>
      <c r="I27" s="43">
        <v>40399</v>
      </c>
      <c r="J27" s="43">
        <v>0</v>
      </c>
      <c r="K27" s="43">
        <v>0</v>
      </c>
      <c r="L27" s="43">
        <v>0</v>
      </c>
      <c r="M27" s="43">
        <v>0</v>
      </c>
      <c r="N27" s="43">
        <v>0</v>
      </c>
      <c r="O27" s="43">
        <f t="shared" si="6"/>
        <v>40399</v>
      </c>
      <c r="P27" s="44">
        <f t="shared" si="2"/>
        <v>32.475080385852088</v>
      </c>
      <c r="Q27" s="9"/>
    </row>
    <row r="28" spans="1:17">
      <c r="A28" s="12"/>
      <c r="B28" s="23">
        <v>344.9</v>
      </c>
      <c r="C28" s="19" t="s">
        <v>68</v>
      </c>
      <c r="D28" s="43">
        <v>23130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v>0</v>
      </c>
      <c r="O28" s="43">
        <f t="shared" si="6"/>
        <v>23130</v>
      </c>
      <c r="P28" s="44">
        <f t="shared" si="2"/>
        <v>18.593247588424436</v>
      </c>
      <c r="Q28" s="9"/>
    </row>
    <row r="29" spans="1:17">
      <c r="A29" s="12"/>
      <c r="B29" s="23">
        <v>347.2</v>
      </c>
      <c r="C29" s="19" t="s">
        <v>33</v>
      </c>
      <c r="D29" s="43">
        <v>2925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v>0</v>
      </c>
      <c r="O29" s="43">
        <f t="shared" si="6"/>
        <v>2925</v>
      </c>
      <c r="P29" s="44">
        <f t="shared" si="2"/>
        <v>2.3512861736334405</v>
      </c>
      <c r="Q29" s="9"/>
    </row>
    <row r="30" spans="1:17" ht="15.75">
      <c r="A30" s="27" t="s">
        <v>1</v>
      </c>
      <c r="B30" s="28"/>
      <c r="C30" s="29"/>
      <c r="D30" s="30">
        <f t="shared" ref="D30:N30" si="7">SUM(D31:D32)</f>
        <v>1395</v>
      </c>
      <c r="E30" s="30">
        <f t="shared" si="7"/>
        <v>4534</v>
      </c>
      <c r="F30" s="30">
        <f t="shared" si="7"/>
        <v>0</v>
      </c>
      <c r="G30" s="30">
        <f t="shared" si="7"/>
        <v>0</v>
      </c>
      <c r="H30" s="30">
        <f t="shared" si="7"/>
        <v>0</v>
      </c>
      <c r="I30" s="30">
        <f t="shared" si="7"/>
        <v>1010</v>
      </c>
      <c r="J30" s="30">
        <f t="shared" si="7"/>
        <v>0</v>
      </c>
      <c r="K30" s="30">
        <f t="shared" si="7"/>
        <v>0</v>
      </c>
      <c r="L30" s="30">
        <f t="shared" si="7"/>
        <v>0</v>
      </c>
      <c r="M30" s="30">
        <f t="shared" si="7"/>
        <v>0</v>
      </c>
      <c r="N30" s="30">
        <f t="shared" si="7"/>
        <v>0</v>
      </c>
      <c r="O30" s="30">
        <f>SUM(D30:N30)</f>
        <v>6939</v>
      </c>
      <c r="P30" s="42">
        <f t="shared" si="2"/>
        <v>5.577974276527331</v>
      </c>
      <c r="Q30" s="10"/>
    </row>
    <row r="31" spans="1:17">
      <c r="A31" s="12"/>
      <c r="B31" s="23">
        <v>361.1</v>
      </c>
      <c r="C31" s="19" t="s">
        <v>36</v>
      </c>
      <c r="D31" s="43">
        <v>245</v>
      </c>
      <c r="E31" s="43">
        <v>87</v>
      </c>
      <c r="F31" s="43">
        <v>0</v>
      </c>
      <c r="G31" s="43">
        <v>0</v>
      </c>
      <c r="H31" s="43">
        <v>0</v>
      </c>
      <c r="I31" s="43">
        <v>165</v>
      </c>
      <c r="J31" s="43">
        <v>0</v>
      </c>
      <c r="K31" s="43">
        <v>0</v>
      </c>
      <c r="L31" s="43">
        <v>0</v>
      </c>
      <c r="M31" s="43">
        <v>0</v>
      </c>
      <c r="N31" s="43">
        <v>0</v>
      </c>
      <c r="O31" s="43">
        <f>SUM(D31:N31)</f>
        <v>497</v>
      </c>
      <c r="P31" s="44">
        <f t="shared" si="2"/>
        <v>0.39951768488745981</v>
      </c>
      <c r="Q31" s="9"/>
    </row>
    <row r="32" spans="1:17" ht="15.75" thickBot="1">
      <c r="A32" s="12"/>
      <c r="B32" s="23">
        <v>369.9</v>
      </c>
      <c r="C32" s="19" t="s">
        <v>37</v>
      </c>
      <c r="D32" s="43">
        <v>1150</v>
      </c>
      <c r="E32" s="43">
        <v>4447</v>
      </c>
      <c r="F32" s="43">
        <v>0</v>
      </c>
      <c r="G32" s="43">
        <v>0</v>
      </c>
      <c r="H32" s="43">
        <v>0</v>
      </c>
      <c r="I32" s="43">
        <v>845</v>
      </c>
      <c r="J32" s="43">
        <v>0</v>
      </c>
      <c r="K32" s="43">
        <v>0</v>
      </c>
      <c r="L32" s="43">
        <v>0</v>
      </c>
      <c r="M32" s="43">
        <v>0</v>
      </c>
      <c r="N32" s="43">
        <v>0</v>
      </c>
      <c r="O32" s="43">
        <f>SUM(D32:N32)</f>
        <v>6442</v>
      </c>
      <c r="P32" s="44">
        <f t="shared" si="2"/>
        <v>5.178456591639871</v>
      </c>
      <c r="Q32" s="9"/>
    </row>
    <row r="33" spans="1:120" ht="16.5" thickBot="1">
      <c r="A33" s="13" t="s">
        <v>34</v>
      </c>
      <c r="B33" s="21"/>
      <c r="C33" s="20"/>
      <c r="D33" s="14">
        <f>SUM(D5,D12,D15,D23,D30)</f>
        <v>646885</v>
      </c>
      <c r="E33" s="14">
        <f t="shared" ref="E33:N33" si="8">SUM(E5,E12,E15,E23,E30)</f>
        <v>36157</v>
      </c>
      <c r="F33" s="14">
        <f t="shared" si="8"/>
        <v>0</v>
      </c>
      <c r="G33" s="14">
        <f t="shared" si="8"/>
        <v>0</v>
      </c>
      <c r="H33" s="14">
        <f t="shared" si="8"/>
        <v>0</v>
      </c>
      <c r="I33" s="14">
        <f t="shared" si="8"/>
        <v>150069</v>
      </c>
      <c r="J33" s="14">
        <f t="shared" si="8"/>
        <v>0</v>
      </c>
      <c r="K33" s="14">
        <f t="shared" si="8"/>
        <v>0</v>
      </c>
      <c r="L33" s="14">
        <f t="shared" si="8"/>
        <v>0</v>
      </c>
      <c r="M33" s="14">
        <f t="shared" si="8"/>
        <v>0</v>
      </c>
      <c r="N33" s="14">
        <f t="shared" si="8"/>
        <v>0</v>
      </c>
      <c r="O33" s="14">
        <f>SUM(D33:N33)</f>
        <v>833111</v>
      </c>
      <c r="P33" s="36">
        <f t="shared" si="2"/>
        <v>669.70337620578778</v>
      </c>
      <c r="Q33" s="6"/>
      <c r="R33" s="2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</row>
    <row r="34" spans="1:120">
      <c r="A34" s="15"/>
      <c r="B34" s="17"/>
      <c r="C34" s="17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8"/>
    </row>
    <row r="35" spans="1:120">
      <c r="A35" s="37"/>
      <c r="B35" s="38"/>
      <c r="C35" s="38"/>
      <c r="D35" s="39"/>
      <c r="E35" s="39"/>
      <c r="F35" s="39"/>
      <c r="G35" s="39"/>
      <c r="H35" s="39"/>
      <c r="I35" s="39"/>
      <c r="J35" s="39"/>
      <c r="K35" s="39"/>
      <c r="L35" s="39"/>
      <c r="M35" s="48" t="s">
        <v>120</v>
      </c>
      <c r="N35" s="48"/>
      <c r="O35" s="48"/>
      <c r="P35" s="40">
        <v>1244</v>
      </c>
    </row>
    <row r="36" spans="1:120">
      <c r="A36" s="49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1"/>
    </row>
    <row r="37" spans="1:120" ht="15.75" customHeight="1" thickBot="1">
      <c r="A37" s="52" t="s">
        <v>50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4"/>
    </row>
  </sheetData>
  <mergeCells count="10">
    <mergeCell ref="M35:O35"/>
    <mergeCell ref="A36:P36"/>
    <mergeCell ref="A37:P37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40</v>
      </c>
      <c r="B3" s="62"/>
      <c r="C3" s="63"/>
      <c r="D3" s="67" t="s">
        <v>23</v>
      </c>
      <c r="E3" s="68"/>
      <c r="F3" s="68"/>
      <c r="G3" s="68"/>
      <c r="H3" s="69"/>
      <c r="I3" s="67" t="s">
        <v>24</v>
      </c>
      <c r="J3" s="69"/>
      <c r="K3" s="67" t="s">
        <v>26</v>
      </c>
      <c r="L3" s="69"/>
      <c r="M3" s="34"/>
      <c r="N3" s="35"/>
      <c r="O3" s="70" t="s">
        <v>45</v>
      </c>
      <c r="P3" s="11"/>
      <c r="Q3"/>
    </row>
    <row r="4" spans="1:133" ht="32.25" customHeight="1" thickBot="1">
      <c r="A4" s="64"/>
      <c r="B4" s="65"/>
      <c r="C4" s="66"/>
      <c r="D4" s="32" t="s">
        <v>2</v>
      </c>
      <c r="E4" s="32" t="s">
        <v>41</v>
      </c>
      <c r="F4" s="32" t="s">
        <v>42</v>
      </c>
      <c r="G4" s="32" t="s">
        <v>43</v>
      </c>
      <c r="H4" s="32" t="s">
        <v>3</v>
      </c>
      <c r="I4" s="32" t="s">
        <v>4</v>
      </c>
      <c r="J4" s="33" t="s">
        <v>44</v>
      </c>
      <c r="K4" s="33" t="s">
        <v>5</v>
      </c>
      <c r="L4" s="33" t="s">
        <v>6</v>
      </c>
      <c r="M4" s="33" t="s">
        <v>7</v>
      </c>
      <c r="N4" s="33" t="s">
        <v>25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0</v>
      </c>
      <c r="B5" s="24"/>
      <c r="C5" s="24"/>
      <c r="D5" s="25">
        <f t="shared" ref="D5:M5" si="0">SUM(D6:D11)</f>
        <v>112745</v>
      </c>
      <c r="E5" s="25">
        <f t="shared" si="0"/>
        <v>31319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24" si="1">SUM(D5:M5)</f>
        <v>144064</v>
      </c>
      <c r="O5" s="31">
        <f t="shared" ref="O5:O38" si="2">(N5/O$40)</f>
        <v>81.071468767585813</v>
      </c>
      <c r="P5" s="6"/>
    </row>
    <row r="6" spans="1:133">
      <c r="A6" s="12"/>
      <c r="B6" s="23">
        <v>311</v>
      </c>
      <c r="C6" s="19" t="s">
        <v>76</v>
      </c>
      <c r="D6" s="43">
        <v>13578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13578</v>
      </c>
      <c r="O6" s="44">
        <f t="shared" si="2"/>
        <v>7.6409679234665164</v>
      </c>
      <c r="P6" s="9"/>
    </row>
    <row r="7" spans="1:133">
      <c r="A7" s="12"/>
      <c r="B7" s="23">
        <v>312.41000000000003</v>
      </c>
      <c r="C7" s="19" t="s">
        <v>102</v>
      </c>
      <c r="D7" s="43">
        <v>0</v>
      </c>
      <c r="E7" s="43">
        <v>26218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26218</v>
      </c>
      <c r="O7" s="44">
        <f t="shared" si="2"/>
        <v>14.754079909960607</v>
      </c>
      <c r="P7" s="9"/>
    </row>
    <row r="8" spans="1:133">
      <c r="A8" s="12"/>
      <c r="B8" s="23">
        <v>312.42</v>
      </c>
      <c r="C8" s="19" t="s">
        <v>103</v>
      </c>
      <c r="D8" s="43">
        <v>0</v>
      </c>
      <c r="E8" s="43">
        <v>5101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5101</v>
      </c>
      <c r="O8" s="44">
        <f t="shared" si="2"/>
        <v>2.8705683736634779</v>
      </c>
      <c r="P8" s="9"/>
    </row>
    <row r="9" spans="1:133">
      <c r="A9" s="12"/>
      <c r="B9" s="23">
        <v>312.60000000000002</v>
      </c>
      <c r="C9" s="19" t="s">
        <v>10</v>
      </c>
      <c r="D9" s="43">
        <v>53727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53727</v>
      </c>
      <c r="O9" s="44">
        <f t="shared" si="2"/>
        <v>30.234665166010128</v>
      </c>
      <c r="P9" s="9"/>
    </row>
    <row r="10" spans="1:133">
      <c r="A10" s="12"/>
      <c r="B10" s="23">
        <v>314.10000000000002</v>
      </c>
      <c r="C10" s="19" t="s">
        <v>11</v>
      </c>
      <c r="D10" s="43">
        <v>32572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32572</v>
      </c>
      <c r="O10" s="44">
        <f t="shared" si="2"/>
        <v>18.329769274057401</v>
      </c>
      <c r="P10" s="9"/>
    </row>
    <row r="11" spans="1:133">
      <c r="A11" s="12"/>
      <c r="B11" s="23">
        <v>315</v>
      </c>
      <c r="C11" s="19" t="s">
        <v>62</v>
      </c>
      <c r="D11" s="43">
        <v>12868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12868</v>
      </c>
      <c r="O11" s="44">
        <f t="shared" si="2"/>
        <v>7.2414181204276868</v>
      </c>
      <c r="P11" s="9"/>
    </row>
    <row r="12" spans="1:133" ht="15.75">
      <c r="A12" s="27" t="s">
        <v>13</v>
      </c>
      <c r="B12" s="28"/>
      <c r="C12" s="29"/>
      <c r="D12" s="30">
        <f t="shared" ref="D12:M12" si="3">SUM(D13:D14)</f>
        <v>77914</v>
      </c>
      <c r="E12" s="30">
        <f t="shared" si="3"/>
        <v>0</v>
      </c>
      <c r="F12" s="30">
        <f t="shared" si="3"/>
        <v>0</v>
      </c>
      <c r="G12" s="30">
        <f t="shared" si="3"/>
        <v>0</v>
      </c>
      <c r="H12" s="30">
        <f t="shared" si="3"/>
        <v>0</v>
      </c>
      <c r="I12" s="30">
        <f t="shared" si="3"/>
        <v>0</v>
      </c>
      <c r="J12" s="30">
        <f t="shared" si="3"/>
        <v>0</v>
      </c>
      <c r="K12" s="30">
        <f t="shared" si="3"/>
        <v>0</v>
      </c>
      <c r="L12" s="30">
        <f t="shared" si="3"/>
        <v>0</v>
      </c>
      <c r="M12" s="30">
        <f t="shared" si="3"/>
        <v>0</v>
      </c>
      <c r="N12" s="41">
        <f t="shared" si="1"/>
        <v>77914</v>
      </c>
      <c r="O12" s="42">
        <f t="shared" si="2"/>
        <v>43.8458075407991</v>
      </c>
      <c r="P12" s="10"/>
    </row>
    <row r="13" spans="1:133">
      <c r="A13" s="12"/>
      <c r="B13" s="23">
        <v>323.10000000000002</v>
      </c>
      <c r="C13" s="19" t="s">
        <v>14</v>
      </c>
      <c r="D13" s="43">
        <v>73026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73026</v>
      </c>
      <c r="O13" s="44">
        <f t="shared" si="2"/>
        <v>41.095104108047273</v>
      </c>
      <c r="P13" s="9"/>
    </row>
    <row r="14" spans="1:133">
      <c r="A14" s="12"/>
      <c r="B14" s="23">
        <v>329</v>
      </c>
      <c r="C14" s="19" t="s">
        <v>15</v>
      </c>
      <c r="D14" s="43">
        <v>4888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4888</v>
      </c>
      <c r="O14" s="44">
        <f t="shared" si="2"/>
        <v>2.7507034327518287</v>
      </c>
      <c r="P14" s="9"/>
    </row>
    <row r="15" spans="1:133" ht="15.75">
      <c r="A15" s="27" t="s">
        <v>16</v>
      </c>
      <c r="B15" s="28"/>
      <c r="C15" s="29"/>
      <c r="D15" s="30">
        <f t="shared" ref="D15:M15" si="4">SUM(D16:D23)</f>
        <v>735010</v>
      </c>
      <c r="E15" s="30">
        <f t="shared" si="4"/>
        <v>0</v>
      </c>
      <c r="F15" s="30">
        <f t="shared" si="4"/>
        <v>0</v>
      </c>
      <c r="G15" s="30">
        <f t="shared" si="4"/>
        <v>0</v>
      </c>
      <c r="H15" s="30">
        <f t="shared" si="4"/>
        <v>0</v>
      </c>
      <c r="I15" s="30">
        <f t="shared" si="4"/>
        <v>0</v>
      </c>
      <c r="J15" s="30">
        <f t="shared" si="4"/>
        <v>0</v>
      </c>
      <c r="K15" s="30">
        <f t="shared" si="4"/>
        <v>0</v>
      </c>
      <c r="L15" s="30">
        <f t="shared" si="4"/>
        <v>0</v>
      </c>
      <c r="M15" s="30">
        <f t="shared" si="4"/>
        <v>0</v>
      </c>
      <c r="N15" s="41">
        <f t="shared" si="1"/>
        <v>735010</v>
      </c>
      <c r="O15" s="42">
        <f t="shared" si="2"/>
        <v>413.62408553742262</v>
      </c>
      <c r="P15" s="10"/>
    </row>
    <row r="16" spans="1:133">
      <c r="A16" s="12"/>
      <c r="B16" s="23">
        <v>331.5</v>
      </c>
      <c r="C16" s="19" t="s">
        <v>79</v>
      </c>
      <c r="D16" s="43">
        <v>54150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54150</v>
      </c>
      <c r="O16" s="44">
        <f t="shared" si="2"/>
        <v>30.472706809229038</v>
      </c>
      <c r="P16" s="9"/>
    </row>
    <row r="17" spans="1:16">
      <c r="A17" s="12"/>
      <c r="B17" s="23">
        <v>334.49</v>
      </c>
      <c r="C17" s="19" t="s">
        <v>80</v>
      </c>
      <c r="D17" s="43">
        <v>564333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564333</v>
      </c>
      <c r="O17" s="44">
        <f t="shared" si="2"/>
        <v>317.57625211029824</v>
      </c>
      <c r="P17" s="9"/>
    </row>
    <row r="18" spans="1:16">
      <c r="A18" s="12"/>
      <c r="B18" s="23">
        <v>335.12</v>
      </c>
      <c r="C18" s="19" t="s">
        <v>63</v>
      </c>
      <c r="D18" s="43">
        <v>40476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40476</v>
      </c>
      <c r="O18" s="44">
        <f t="shared" si="2"/>
        <v>22.777715250422059</v>
      </c>
      <c r="P18" s="9"/>
    </row>
    <row r="19" spans="1:16">
      <c r="A19" s="12"/>
      <c r="B19" s="23">
        <v>335.14</v>
      </c>
      <c r="C19" s="19" t="s">
        <v>64</v>
      </c>
      <c r="D19" s="43">
        <v>87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87</v>
      </c>
      <c r="O19" s="44">
        <f t="shared" si="2"/>
        <v>4.8958919527293192E-2</v>
      </c>
      <c r="P19" s="9"/>
    </row>
    <row r="20" spans="1:16">
      <c r="A20" s="12"/>
      <c r="B20" s="23">
        <v>335.15</v>
      </c>
      <c r="C20" s="19" t="s">
        <v>65</v>
      </c>
      <c r="D20" s="43">
        <v>117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117</v>
      </c>
      <c r="O20" s="44">
        <f t="shared" si="2"/>
        <v>6.5841305571187392E-2</v>
      </c>
      <c r="P20" s="9"/>
    </row>
    <row r="21" spans="1:16">
      <c r="A21" s="12"/>
      <c r="B21" s="23">
        <v>335.18</v>
      </c>
      <c r="C21" s="19" t="s">
        <v>66</v>
      </c>
      <c r="D21" s="43">
        <v>28169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28169</v>
      </c>
      <c r="O21" s="44">
        <f t="shared" si="2"/>
        <v>15.851997749015194</v>
      </c>
      <c r="P21" s="9"/>
    </row>
    <row r="22" spans="1:16">
      <c r="A22" s="12"/>
      <c r="B22" s="23">
        <v>337.2</v>
      </c>
      <c r="C22" s="19" t="s">
        <v>22</v>
      </c>
      <c r="D22" s="43">
        <v>45454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45454</v>
      </c>
      <c r="O22" s="44">
        <f t="shared" si="2"/>
        <v>25.579065841305571</v>
      </c>
      <c r="P22" s="9"/>
    </row>
    <row r="23" spans="1:16">
      <c r="A23" s="12"/>
      <c r="B23" s="23">
        <v>337.7</v>
      </c>
      <c r="C23" s="19" t="s">
        <v>56</v>
      </c>
      <c r="D23" s="43">
        <v>2224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2224</v>
      </c>
      <c r="O23" s="44">
        <f t="shared" si="2"/>
        <v>1.2515475520540236</v>
      </c>
      <c r="P23" s="9"/>
    </row>
    <row r="24" spans="1:16" ht="15.75">
      <c r="A24" s="27" t="s">
        <v>27</v>
      </c>
      <c r="B24" s="28"/>
      <c r="C24" s="29"/>
      <c r="D24" s="30">
        <f t="shared" ref="D24:M24" si="5">SUM(D25:D30)</f>
        <v>104966</v>
      </c>
      <c r="E24" s="30">
        <f t="shared" si="5"/>
        <v>0</v>
      </c>
      <c r="F24" s="30">
        <f t="shared" si="5"/>
        <v>0</v>
      </c>
      <c r="G24" s="30">
        <f t="shared" si="5"/>
        <v>0</v>
      </c>
      <c r="H24" s="30">
        <f t="shared" si="5"/>
        <v>0</v>
      </c>
      <c r="I24" s="30">
        <f t="shared" si="5"/>
        <v>145948</v>
      </c>
      <c r="J24" s="30">
        <f t="shared" si="5"/>
        <v>0</v>
      </c>
      <c r="K24" s="30">
        <f t="shared" si="5"/>
        <v>0</v>
      </c>
      <c r="L24" s="30">
        <f t="shared" si="5"/>
        <v>0</v>
      </c>
      <c r="M24" s="30">
        <f t="shared" si="5"/>
        <v>0</v>
      </c>
      <c r="N24" s="30">
        <f t="shared" si="1"/>
        <v>250914</v>
      </c>
      <c r="O24" s="42">
        <f t="shared" si="2"/>
        <v>141.20090039392235</v>
      </c>
      <c r="P24" s="10"/>
    </row>
    <row r="25" spans="1:16">
      <c r="A25" s="12"/>
      <c r="B25" s="23">
        <v>341.9</v>
      </c>
      <c r="C25" s="19" t="s">
        <v>67</v>
      </c>
      <c r="D25" s="43">
        <v>3600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ref="N25:N30" si="6">SUM(D25:M25)</f>
        <v>3600</v>
      </c>
      <c r="O25" s="44">
        <f t="shared" si="2"/>
        <v>2.0258863252673045</v>
      </c>
      <c r="P25" s="9"/>
    </row>
    <row r="26" spans="1:16">
      <c r="A26" s="12"/>
      <c r="B26" s="23">
        <v>343.3</v>
      </c>
      <c r="C26" s="19" t="s">
        <v>29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43">
        <v>108724</v>
      </c>
      <c r="J26" s="43">
        <v>0</v>
      </c>
      <c r="K26" s="43">
        <v>0</v>
      </c>
      <c r="L26" s="43">
        <v>0</v>
      </c>
      <c r="M26" s="43">
        <v>0</v>
      </c>
      <c r="N26" s="43">
        <f t="shared" si="6"/>
        <v>108724</v>
      </c>
      <c r="O26" s="44">
        <f t="shared" si="2"/>
        <v>61.18401800787845</v>
      </c>
      <c r="P26" s="9"/>
    </row>
    <row r="27" spans="1:16">
      <c r="A27" s="12"/>
      <c r="B27" s="23">
        <v>343.4</v>
      </c>
      <c r="C27" s="19" t="s">
        <v>30</v>
      </c>
      <c r="D27" s="43">
        <v>76856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6"/>
        <v>76856</v>
      </c>
      <c r="O27" s="44">
        <f t="shared" si="2"/>
        <v>43.2504220596511</v>
      </c>
      <c r="P27" s="9"/>
    </row>
    <row r="28" spans="1:16">
      <c r="A28" s="12"/>
      <c r="B28" s="23">
        <v>343.5</v>
      </c>
      <c r="C28" s="19" t="s">
        <v>31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43">
        <v>37224</v>
      </c>
      <c r="J28" s="43">
        <v>0</v>
      </c>
      <c r="K28" s="43">
        <v>0</v>
      </c>
      <c r="L28" s="43">
        <v>0</v>
      </c>
      <c r="M28" s="43">
        <v>0</v>
      </c>
      <c r="N28" s="43">
        <f t="shared" si="6"/>
        <v>37224</v>
      </c>
      <c r="O28" s="44">
        <f t="shared" si="2"/>
        <v>20.947664603263927</v>
      </c>
      <c r="P28" s="9"/>
    </row>
    <row r="29" spans="1:16">
      <c r="A29" s="12"/>
      <c r="B29" s="23">
        <v>344.9</v>
      </c>
      <c r="C29" s="19" t="s">
        <v>68</v>
      </c>
      <c r="D29" s="43">
        <v>22825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f t="shared" si="6"/>
        <v>22825</v>
      </c>
      <c r="O29" s="44">
        <f t="shared" si="2"/>
        <v>12.844682048396173</v>
      </c>
      <c r="P29" s="9"/>
    </row>
    <row r="30" spans="1:16">
      <c r="A30" s="12"/>
      <c r="B30" s="23">
        <v>347.2</v>
      </c>
      <c r="C30" s="19" t="s">
        <v>33</v>
      </c>
      <c r="D30" s="43">
        <v>1685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f t="shared" si="6"/>
        <v>1685</v>
      </c>
      <c r="O30" s="44">
        <f t="shared" si="2"/>
        <v>0.94822734946539111</v>
      </c>
      <c r="P30" s="9"/>
    </row>
    <row r="31" spans="1:16" ht="15.75">
      <c r="A31" s="27" t="s">
        <v>1</v>
      </c>
      <c r="B31" s="28"/>
      <c r="C31" s="29"/>
      <c r="D31" s="30">
        <f t="shared" ref="D31:M31" si="7">SUM(D32:D33)</f>
        <v>11554</v>
      </c>
      <c r="E31" s="30">
        <f t="shared" si="7"/>
        <v>106</v>
      </c>
      <c r="F31" s="30">
        <f t="shared" si="7"/>
        <v>0</v>
      </c>
      <c r="G31" s="30">
        <f t="shared" si="7"/>
        <v>0</v>
      </c>
      <c r="H31" s="30">
        <f t="shared" si="7"/>
        <v>0</v>
      </c>
      <c r="I31" s="30">
        <f t="shared" si="7"/>
        <v>280</v>
      </c>
      <c r="J31" s="30">
        <f t="shared" si="7"/>
        <v>0</v>
      </c>
      <c r="K31" s="30">
        <f t="shared" si="7"/>
        <v>0</v>
      </c>
      <c r="L31" s="30">
        <f t="shared" si="7"/>
        <v>0</v>
      </c>
      <c r="M31" s="30">
        <f t="shared" si="7"/>
        <v>0</v>
      </c>
      <c r="N31" s="30">
        <f t="shared" ref="N31:N38" si="8">SUM(D31:M31)</f>
        <v>11940</v>
      </c>
      <c r="O31" s="42">
        <f t="shared" si="2"/>
        <v>6.7191896454698927</v>
      </c>
      <c r="P31" s="10"/>
    </row>
    <row r="32" spans="1:16">
      <c r="A32" s="12"/>
      <c r="B32" s="23">
        <v>361.1</v>
      </c>
      <c r="C32" s="19" t="s">
        <v>36</v>
      </c>
      <c r="D32" s="43">
        <v>382</v>
      </c>
      <c r="E32" s="43">
        <v>106</v>
      </c>
      <c r="F32" s="43">
        <v>0</v>
      </c>
      <c r="G32" s="43">
        <v>0</v>
      </c>
      <c r="H32" s="43">
        <v>0</v>
      </c>
      <c r="I32" s="43">
        <v>280</v>
      </c>
      <c r="J32" s="43">
        <v>0</v>
      </c>
      <c r="K32" s="43">
        <v>0</v>
      </c>
      <c r="L32" s="43">
        <v>0</v>
      </c>
      <c r="M32" s="43">
        <v>0</v>
      </c>
      <c r="N32" s="43">
        <f t="shared" si="8"/>
        <v>768</v>
      </c>
      <c r="O32" s="44">
        <f t="shared" si="2"/>
        <v>0.43218908272369161</v>
      </c>
      <c r="P32" s="9"/>
    </row>
    <row r="33" spans="1:119">
      <c r="A33" s="12"/>
      <c r="B33" s="23">
        <v>369.9</v>
      </c>
      <c r="C33" s="19" t="s">
        <v>37</v>
      </c>
      <c r="D33" s="43">
        <v>11172</v>
      </c>
      <c r="E33" s="43">
        <v>0</v>
      </c>
      <c r="F33" s="43">
        <v>0</v>
      </c>
      <c r="G33" s="43">
        <v>0</v>
      </c>
      <c r="H33" s="43">
        <v>0</v>
      </c>
      <c r="I33" s="43">
        <v>0</v>
      </c>
      <c r="J33" s="43">
        <v>0</v>
      </c>
      <c r="K33" s="43">
        <v>0</v>
      </c>
      <c r="L33" s="43">
        <v>0</v>
      </c>
      <c r="M33" s="43">
        <v>0</v>
      </c>
      <c r="N33" s="43">
        <f t="shared" si="8"/>
        <v>11172</v>
      </c>
      <c r="O33" s="44">
        <f t="shared" si="2"/>
        <v>6.2870005627462016</v>
      </c>
      <c r="P33" s="9"/>
    </row>
    <row r="34" spans="1:119" ht="15.75">
      <c r="A34" s="27" t="s">
        <v>28</v>
      </c>
      <c r="B34" s="28"/>
      <c r="C34" s="29"/>
      <c r="D34" s="30">
        <f t="shared" ref="D34:M34" si="9">SUM(D35:D37)</f>
        <v>263012</v>
      </c>
      <c r="E34" s="30">
        <f t="shared" si="9"/>
        <v>0</v>
      </c>
      <c r="F34" s="30">
        <f t="shared" si="9"/>
        <v>0</v>
      </c>
      <c r="G34" s="30">
        <f t="shared" si="9"/>
        <v>0</v>
      </c>
      <c r="H34" s="30">
        <f t="shared" si="9"/>
        <v>0</v>
      </c>
      <c r="I34" s="30">
        <f t="shared" si="9"/>
        <v>0</v>
      </c>
      <c r="J34" s="30">
        <f t="shared" si="9"/>
        <v>0</v>
      </c>
      <c r="K34" s="30">
        <f t="shared" si="9"/>
        <v>0</v>
      </c>
      <c r="L34" s="30">
        <f t="shared" si="9"/>
        <v>0</v>
      </c>
      <c r="M34" s="30">
        <f t="shared" si="9"/>
        <v>0</v>
      </c>
      <c r="N34" s="30">
        <f t="shared" si="8"/>
        <v>263012</v>
      </c>
      <c r="O34" s="42">
        <f t="shared" si="2"/>
        <v>148.00900393922342</v>
      </c>
      <c r="P34" s="9"/>
    </row>
    <row r="35" spans="1:119">
      <c r="A35" s="12"/>
      <c r="B35" s="23">
        <v>381</v>
      </c>
      <c r="C35" s="19" t="s">
        <v>38</v>
      </c>
      <c r="D35" s="43">
        <v>3461</v>
      </c>
      <c r="E35" s="43">
        <v>0</v>
      </c>
      <c r="F35" s="43">
        <v>0</v>
      </c>
      <c r="G35" s="43">
        <v>0</v>
      </c>
      <c r="H35" s="43">
        <v>0</v>
      </c>
      <c r="I35" s="43">
        <v>0</v>
      </c>
      <c r="J35" s="43">
        <v>0</v>
      </c>
      <c r="K35" s="43">
        <v>0</v>
      </c>
      <c r="L35" s="43">
        <v>0</v>
      </c>
      <c r="M35" s="43">
        <v>0</v>
      </c>
      <c r="N35" s="43">
        <f t="shared" si="8"/>
        <v>3461</v>
      </c>
      <c r="O35" s="44">
        <f t="shared" si="2"/>
        <v>1.947664603263928</v>
      </c>
      <c r="P35" s="9"/>
    </row>
    <row r="36" spans="1:119">
      <c r="A36" s="12"/>
      <c r="B36" s="23">
        <v>384</v>
      </c>
      <c r="C36" s="19" t="s">
        <v>39</v>
      </c>
      <c r="D36" s="43">
        <v>48480</v>
      </c>
      <c r="E36" s="43">
        <v>0</v>
      </c>
      <c r="F36" s="43">
        <v>0</v>
      </c>
      <c r="G36" s="43">
        <v>0</v>
      </c>
      <c r="H36" s="43">
        <v>0</v>
      </c>
      <c r="I36" s="43">
        <v>0</v>
      </c>
      <c r="J36" s="43">
        <v>0</v>
      </c>
      <c r="K36" s="43">
        <v>0</v>
      </c>
      <c r="L36" s="43">
        <v>0</v>
      </c>
      <c r="M36" s="43">
        <v>0</v>
      </c>
      <c r="N36" s="43">
        <f t="shared" si="8"/>
        <v>48480</v>
      </c>
      <c r="O36" s="44">
        <f t="shared" si="2"/>
        <v>27.281935846933035</v>
      </c>
      <c r="P36" s="9"/>
    </row>
    <row r="37" spans="1:119" ht="15.75" thickBot="1">
      <c r="A37" s="12"/>
      <c r="B37" s="23">
        <v>388.2</v>
      </c>
      <c r="C37" s="19" t="s">
        <v>104</v>
      </c>
      <c r="D37" s="43">
        <v>211071</v>
      </c>
      <c r="E37" s="43">
        <v>0</v>
      </c>
      <c r="F37" s="43">
        <v>0</v>
      </c>
      <c r="G37" s="43">
        <v>0</v>
      </c>
      <c r="H37" s="43">
        <v>0</v>
      </c>
      <c r="I37" s="43">
        <v>0</v>
      </c>
      <c r="J37" s="43">
        <v>0</v>
      </c>
      <c r="K37" s="43">
        <v>0</v>
      </c>
      <c r="L37" s="43">
        <v>0</v>
      </c>
      <c r="M37" s="43">
        <v>0</v>
      </c>
      <c r="N37" s="43">
        <f t="shared" si="8"/>
        <v>211071</v>
      </c>
      <c r="O37" s="44">
        <f t="shared" si="2"/>
        <v>118.77940348902645</v>
      </c>
      <c r="P37" s="9"/>
    </row>
    <row r="38" spans="1:119" ht="16.5" thickBot="1">
      <c r="A38" s="13" t="s">
        <v>34</v>
      </c>
      <c r="B38" s="21"/>
      <c r="C38" s="20"/>
      <c r="D38" s="14">
        <f>SUM(D5,D12,D15,D24,D31,D34)</f>
        <v>1305201</v>
      </c>
      <c r="E38" s="14">
        <f t="shared" ref="E38:M38" si="10">SUM(E5,E12,E15,E24,E31,E34)</f>
        <v>31425</v>
      </c>
      <c r="F38" s="14">
        <f t="shared" si="10"/>
        <v>0</v>
      </c>
      <c r="G38" s="14">
        <f t="shared" si="10"/>
        <v>0</v>
      </c>
      <c r="H38" s="14">
        <f t="shared" si="10"/>
        <v>0</v>
      </c>
      <c r="I38" s="14">
        <f t="shared" si="10"/>
        <v>146228</v>
      </c>
      <c r="J38" s="14">
        <f t="shared" si="10"/>
        <v>0</v>
      </c>
      <c r="K38" s="14">
        <f t="shared" si="10"/>
        <v>0</v>
      </c>
      <c r="L38" s="14">
        <f t="shared" si="10"/>
        <v>0</v>
      </c>
      <c r="M38" s="14">
        <f t="shared" si="10"/>
        <v>0</v>
      </c>
      <c r="N38" s="14">
        <f t="shared" si="8"/>
        <v>1482854</v>
      </c>
      <c r="O38" s="36">
        <f t="shared" si="2"/>
        <v>834.4704558244232</v>
      </c>
      <c r="P38" s="6"/>
      <c r="Q38" s="2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</row>
    <row r="39" spans="1:119">
      <c r="A39" s="15"/>
      <c r="B39" s="17"/>
      <c r="C39" s="17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8"/>
    </row>
    <row r="40" spans="1:119">
      <c r="A40" s="37"/>
      <c r="B40" s="38"/>
      <c r="C40" s="38"/>
      <c r="D40" s="39"/>
      <c r="E40" s="39"/>
      <c r="F40" s="39"/>
      <c r="G40" s="39"/>
      <c r="H40" s="39"/>
      <c r="I40" s="39"/>
      <c r="J40" s="39"/>
      <c r="K40" s="39"/>
      <c r="L40" s="48" t="s">
        <v>105</v>
      </c>
      <c r="M40" s="48"/>
      <c r="N40" s="48"/>
      <c r="O40" s="40">
        <v>1777</v>
      </c>
    </row>
    <row r="41" spans="1:119">
      <c r="A41" s="49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1"/>
    </row>
    <row r="42" spans="1:119" ht="15.75" customHeight="1" thickBot="1">
      <c r="A42" s="52" t="s">
        <v>50</v>
      </c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4"/>
    </row>
  </sheetData>
  <mergeCells count="10">
    <mergeCell ref="L40:N40"/>
    <mergeCell ref="A41:O41"/>
    <mergeCell ref="A42:O4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7" fitToHeight="0" orientation="landscape" horizontalDpi="200" verticalDpi="200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40</v>
      </c>
      <c r="B3" s="62"/>
      <c r="C3" s="63"/>
      <c r="D3" s="67" t="s">
        <v>23</v>
      </c>
      <c r="E3" s="68"/>
      <c r="F3" s="68"/>
      <c r="G3" s="68"/>
      <c r="H3" s="69"/>
      <c r="I3" s="67" t="s">
        <v>24</v>
      </c>
      <c r="J3" s="69"/>
      <c r="K3" s="67" t="s">
        <v>26</v>
      </c>
      <c r="L3" s="69"/>
      <c r="M3" s="34"/>
      <c r="N3" s="35"/>
      <c r="O3" s="70" t="s">
        <v>45</v>
      </c>
      <c r="P3" s="11"/>
      <c r="Q3"/>
    </row>
    <row r="4" spans="1:133" ht="32.25" customHeight="1" thickBot="1">
      <c r="A4" s="64"/>
      <c r="B4" s="65"/>
      <c r="C4" s="66"/>
      <c r="D4" s="32" t="s">
        <v>2</v>
      </c>
      <c r="E4" s="32" t="s">
        <v>41</v>
      </c>
      <c r="F4" s="32" t="s">
        <v>42</v>
      </c>
      <c r="G4" s="32" t="s">
        <v>43</v>
      </c>
      <c r="H4" s="32" t="s">
        <v>3</v>
      </c>
      <c r="I4" s="32" t="s">
        <v>4</v>
      </c>
      <c r="J4" s="33" t="s">
        <v>44</v>
      </c>
      <c r="K4" s="33" t="s">
        <v>5</v>
      </c>
      <c r="L4" s="33" t="s">
        <v>6</v>
      </c>
      <c r="M4" s="33" t="s">
        <v>7</v>
      </c>
      <c r="N4" s="33" t="s">
        <v>25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0</v>
      </c>
      <c r="B5" s="24"/>
      <c r="C5" s="24"/>
      <c r="D5" s="25">
        <f t="shared" ref="D5:M5" si="0">SUM(D6:D11)</f>
        <v>111031</v>
      </c>
      <c r="E5" s="25">
        <f t="shared" si="0"/>
        <v>34109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27" si="1">SUM(D5:M5)</f>
        <v>145140</v>
      </c>
      <c r="O5" s="31">
        <f t="shared" ref="O5:O41" si="2">(N5/O$43)</f>
        <v>70.115942028985501</v>
      </c>
      <c r="P5" s="6"/>
    </row>
    <row r="6" spans="1:133">
      <c r="A6" s="12"/>
      <c r="B6" s="23">
        <v>311</v>
      </c>
      <c r="C6" s="19" t="s">
        <v>76</v>
      </c>
      <c r="D6" s="43">
        <v>14467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14467</v>
      </c>
      <c r="O6" s="44">
        <f t="shared" si="2"/>
        <v>6.9888888888888889</v>
      </c>
      <c r="P6" s="9"/>
    </row>
    <row r="7" spans="1:133">
      <c r="A7" s="12"/>
      <c r="B7" s="23">
        <v>312.10000000000002</v>
      </c>
      <c r="C7" s="19" t="s">
        <v>8</v>
      </c>
      <c r="D7" s="43">
        <v>0</v>
      </c>
      <c r="E7" s="43">
        <v>28917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28917</v>
      </c>
      <c r="O7" s="44">
        <f t="shared" si="2"/>
        <v>13.969565217391304</v>
      </c>
      <c r="P7" s="9"/>
    </row>
    <row r="8" spans="1:133">
      <c r="A8" s="12"/>
      <c r="B8" s="23">
        <v>312.3</v>
      </c>
      <c r="C8" s="19" t="s">
        <v>9</v>
      </c>
      <c r="D8" s="43">
        <v>0</v>
      </c>
      <c r="E8" s="43">
        <v>5192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5192</v>
      </c>
      <c r="O8" s="44">
        <f t="shared" si="2"/>
        <v>2.5082125603864736</v>
      </c>
      <c r="P8" s="9"/>
    </row>
    <row r="9" spans="1:133">
      <c r="A9" s="12"/>
      <c r="B9" s="23">
        <v>312.60000000000002</v>
      </c>
      <c r="C9" s="19" t="s">
        <v>10</v>
      </c>
      <c r="D9" s="43">
        <v>59627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59627</v>
      </c>
      <c r="O9" s="44">
        <f t="shared" si="2"/>
        <v>28.805314009661835</v>
      </c>
      <c r="P9" s="9"/>
    </row>
    <row r="10" spans="1:133">
      <c r="A10" s="12"/>
      <c r="B10" s="23">
        <v>314.10000000000002</v>
      </c>
      <c r="C10" s="19" t="s">
        <v>11</v>
      </c>
      <c r="D10" s="43">
        <v>25564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25564</v>
      </c>
      <c r="O10" s="44">
        <f t="shared" si="2"/>
        <v>12.349758454106281</v>
      </c>
      <c r="P10" s="9"/>
    </row>
    <row r="11" spans="1:133">
      <c r="A11" s="12"/>
      <c r="B11" s="23">
        <v>315</v>
      </c>
      <c r="C11" s="19" t="s">
        <v>62</v>
      </c>
      <c r="D11" s="43">
        <v>11373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11373</v>
      </c>
      <c r="O11" s="44">
        <f t="shared" si="2"/>
        <v>5.494202898550725</v>
      </c>
      <c r="P11" s="9"/>
    </row>
    <row r="12" spans="1:133" ht="15.75">
      <c r="A12" s="27" t="s">
        <v>13</v>
      </c>
      <c r="B12" s="28"/>
      <c r="C12" s="29"/>
      <c r="D12" s="30">
        <f t="shared" ref="D12:M12" si="3">SUM(D13:D14)</f>
        <v>65348</v>
      </c>
      <c r="E12" s="30">
        <f t="shared" si="3"/>
        <v>0</v>
      </c>
      <c r="F12" s="30">
        <f t="shared" si="3"/>
        <v>0</v>
      </c>
      <c r="G12" s="30">
        <f t="shared" si="3"/>
        <v>0</v>
      </c>
      <c r="H12" s="30">
        <f t="shared" si="3"/>
        <v>0</v>
      </c>
      <c r="I12" s="30">
        <f t="shared" si="3"/>
        <v>0</v>
      </c>
      <c r="J12" s="30">
        <f t="shared" si="3"/>
        <v>0</v>
      </c>
      <c r="K12" s="30">
        <f t="shared" si="3"/>
        <v>0</v>
      </c>
      <c r="L12" s="30">
        <f t="shared" si="3"/>
        <v>0</v>
      </c>
      <c r="M12" s="30">
        <f t="shared" si="3"/>
        <v>0</v>
      </c>
      <c r="N12" s="41">
        <f t="shared" si="1"/>
        <v>65348</v>
      </c>
      <c r="O12" s="42">
        <f t="shared" si="2"/>
        <v>31.569082125603863</v>
      </c>
      <c r="P12" s="10"/>
    </row>
    <row r="13" spans="1:133">
      <c r="A13" s="12"/>
      <c r="B13" s="23">
        <v>323.10000000000002</v>
      </c>
      <c r="C13" s="19" t="s">
        <v>14</v>
      </c>
      <c r="D13" s="43">
        <v>61730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61730</v>
      </c>
      <c r="O13" s="44">
        <f t="shared" si="2"/>
        <v>29.821256038647341</v>
      </c>
      <c r="P13" s="9"/>
    </row>
    <row r="14" spans="1:133">
      <c r="A14" s="12"/>
      <c r="B14" s="23">
        <v>329</v>
      </c>
      <c r="C14" s="19" t="s">
        <v>15</v>
      </c>
      <c r="D14" s="43">
        <v>3618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3618</v>
      </c>
      <c r="O14" s="44">
        <f t="shared" si="2"/>
        <v>1.7478260869565216</v>
      </c>
      <c r="P14" s="9"/>
    </row>
    <row r="15" spans="1:133" ht="15.75">
      <c r="A15" s="27" t="s">
        <v>16</v>
      </c>
      <c r="B15" s="28"/>
      <c r="C15" s="29"/>
      <c r="D15" s="30">
        <f t="shared" ref="D15:M15" si="4">SUM(D16:D26)</f>
        <v>292252</v>
      </c>
      <c r="E15" s="30">
        <f t="shared" si="4"/>
        <v>0</v>
      </c>
      <c r="F15" s="30">
        <f t="shared" si="4"/>
        <v>0</v>
      </c>
      <c r="G15" s="30">
        <f t="shared" si="4"/>
        <v>0</v>
      </c>
      <c r="H15" s="30">
        <f t="shared" si="4"/>
        <v>0</v>
      </c>
      <c r="I15" s="30">
        <f t="shared" si="4"/>
        <v>133935</v>
      </c>
      <c r="J15" s="30">
        <f t="shared" si="4"/>
        <v>0</v>
      </c>
      <c r="K15" s="30">
        <f t="shared" si="4"/>
        <v>0</v>
      </c>
      <c r="L15" s="30">
        <f t="shared" si="4"/>
        <v>0</v>
      </c>
      <c r="M15" s="30">
        <f t="shared" si="4"/>
        <v>0</v>
      </c>
      <c r="N15" s="41">
        <f t="shared" si="1"/>
        <v>426187</v>
      </c>
      <c r="O15" s="42">
        <f t="shared" si="2"/>
        <v>205.88743961352657</v>
      </c>
      <c r="P15" s="10"/>
    </row>
    <row r="16" spans="1:133">
      <c r="A16" s="12"/>
      <c r="B16" s="23">
        <v>331.9</v>
      </c>
      <c r="C16" s="19" t="s">
        <v>96</v>
      </c>
      <c r="D16" s="43">
        <v>61019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61019</v>
      </c>
      <c r="O16" s="44">
        <f t="shared" si="2"/>
        <v>29.477777777777778</v>
      </c>
      <c r="P16" s="9"/>
    </row>
    <row r="17" spans="1:16">
      <c r="A17" s="12"/>
      <c r="B17" s="23">
        <v>334.2</v>
      </c>
      <c r="C17" s="19" t="s">
        <v>92</v>
      </c>
      <c r="D17" s="43">
        <v>25459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25459</v>
      </c>
      <c r="O17" s="44">
        <f t="shared" si="2"/>
        <v>12.299033816425121</v>
      </c>
      <c r="P17" s="9"/>
    </row>
    <row r="18" spans="1:16">
      <c r="A18" s="12"/>
      <c r="B18" s="23">
        <v>334.35</v>
      </c>
      <c r="C18" s="19" t="s">
        <v>93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133935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133935</v>
      </c>
      <c r="O18" s="44">
        <f t="shared" si="2"/>
        <v>64.70289855072464</v>
      </c>
      <c r="P18" s="9"/>
    </row>
    <row r="19" spans="1:16">
      <c r="A19" s="12"/>
      <c r="B19" s="23">
        <v>334.49</v>
      </c>
      <c r="C19" s="19" t="s">
        <v>80</v>
      </c>
      <c r="D19" s="43">
        <v>51781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51781</v>
      </c>
      <c r="O19" s="44">
        <f t="shared" si="2"/>
        <v>25.014975845410628</v>
      </c>
      <c r="P19" s="9"/>
    </row>
    <row r="20" spans="1:16">
      <c r="A20" s="12"/>
      <c r="B20" s="23">
        <v>335.12</v>
      </c>
      <c r="C20" s="19" t="s">
        <v>63</v>
      </c>
      <c r="D20" s="43">
        <v>40520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40520</v>
      </c>
      <c r="O20" s="44">
        <f t="shared" si="2"/>
        <v>19.574879227053142</v>
      </c>
      <c r="P20" s="9"/>
    </row>
    <row r="21" spans="1:16">
      <c r="A21" s="12"/>
      <c r="B21" s="23">
        <v>335.14</v>
      </c>
      <c r="C21" s="19" t="s">
        <v>64</v>
      </c>
      <c r="D21" s="43">
        <v>66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66</v>
      </c>
      <c r="O21" s="44">
        <f t="shared" si="2"/>
        <v>3.1884057971014491E-2</v>
      </c>
      <c r="P21" s="9"/>
    </row>
    <row r="22" spans="1:16">
      <c r="A22" s="12"/>
      <c r="B22" s="23">
        <v>335.15</v>
      </c>
      <c r="C22" s="19" t="s">
        <v>65</v>
      </c>
      <c r="D22" s="43">
        <v>133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133</v>
      </c>
      <c r="O22" s="44">
        <f t="shared" si="2"/>
        <v>6.4251207729468601E-2</v>
      </c>
      <c r="P22" s="9"/>
    </row>
    <row r="23" spans="1:16">
      <c r="A23" s="12"/>
      <c r="B23" s="23">
        <v>335.18</v>
      </c>
      <c r="C23" s="19" t="s">
        <v>66</v>
      </c>
      <c r="D23" s="43">
        <v>32804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32804</v>
      </c>
      <c r="O23" s="44">
        <f t="shared" si="2"/>
        <v>15.847342995169083</v>
      </c>
      <c r="P23" s="9"/>
    </row>
    <row r="24" spans="1:16">
      <c r="A24" s="12"/>
      <c r="B24" s="23">
        <v>337.2</v>
      </c>
      <c r="C24" s="19" t="s">
        <v>22</v>
      </c>
      <c r="D24" s="43">
        <v>40000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40000</v>
      </c>
      <c r="O24" s="44">
        <f t="shared" si="2"/>
        <v>19.323671497584542</v>
      </c>
      <c r="P24" s="9"/>
    </row>
    <row r="25" spans="1:16">
      <c r="A25" s="12"/>
      <c r="B25" s="23">
        <v>337.7</v>
      </c>
      <c r="C25" s="19" t="s">
        <v>56</v>
      </c>
      <c r="D25" s="43">
        <v>2369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2369</v>
      </c>
      <c r="O25" s="44">
        <f t="shared" si="2"/>
        <v>1.1444444444444444</v>
      </c>
      <c r="P25" s="9"/>
    </row>
    <row r="26" spans="1:16">
      <c r="A26" s="12"/>
      <c r="B26" s="23">
        <v>338</v>
      </c>
      <c r="C26" s="19" t="s">
        <v>97</v>
      </c>
      <c r="D26" s="43">
        <v>38101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38101</v>
      </c>
      <c r="O26" s="44">
        <f t="shared" si="2"/>
        <v>18.406280193236714</v>
      </c>
      <c r="P26" s="9"/>
    </row>
    <row r="27" spans="1:16" ht="15.75">
      <c r="A27" s="27" t="s">
        <v>27</v>
      </c>
      <c r="B27" s="28"/>
      <c r="C27" s="29"/>
      <c r="D27" s="30">
        <f t="shared" ref="D27:M27" si="5">SUM(D28:D34)</f>
        <v>108104</v>
      </c>
      <c r="E27" s="30">
        <f t="shared" si="5"/>
        <v>0</v>
      </c>
      <c r="F27" s="30">
        <f t="shared" si="5"/>
        <v>0</v>
      </c>
      <c r="G27" s="30">
        <f t="shared" si="5"/>
        <v>0</v>
      </c>
      <c r="H27" s="30">
        <f t="shared" si="5"/>
        <v>0</v>
      </c>
      <c r="I27" s="30">
        <f t="shared" si="5"/>
        <v>146371</v>
      </c>
      <c r="J27" s="30">
        <f t="shared" si="5"/>
        <v>0</v>
      </c>
      <c r="K27" s="30">
        <f t="shared" si="5"/>
        <v>0</v>
      </c>
      <c r="L27" s="30">
        <f t="shared" si="5"/>
        <v>0</v>
      </c>
      <c r="M27" s="30">
        <f t="shared" si="5"/>
        <v>0</v>
      </c>
      <c r="N27" s="30">
        <f t="shared" si="1"/>
        <v>254475</v>
      </c>
      <c r="O27" s="42">
        <f t="shared" si="2"/>
        <v>122.93478260869566</v>
      </c>
      <c r="P27" s="10"/>
    </row>
    <row r="28" spans="1:16">
      <c r="A28" s="12"/>
      <c r="B28" s="23">
        <v>341.9</v>
      </c>
      <c r="C28" s="19" t="s">
        <v>67</v>
      </c>
      <c r="D28" s="43">
        <v>3600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ref="N28:N34" si="6">SUM(D28:M28)</f>
        <v>3600</v>
      </c>
      <c r="O28" s="44">
        <f t="shared" si="2"/>
        <v>1.7391304347826086</v>
      </c>
      <c r="P28" s="9"/>
    </row>
    <row r="29" spans="1:16">
      <c r="A29" s="12"/>
      <c r="B29" s="23">
        <v>343.3</v>
      </c>
      <c r="C29" s="19" t="s">
        <v>29</v>
      </c>
      <c r="D29" s="43">
        <v>0</v>
      </c>
      <c r="E29" s="43">
        <v>0</v>
      </c>
      <c r="F29" s="43">
        <v>0</v>
      </c>
      <c r="G29" s="43">
        <v>0</v>
      </c>
      <c r="H29" s="43">
        <v>0</v>
      </c>
      <c r="I29" s="43">
        <v>107594</v>
      </c>
      <c r="J29" s="43">
        <v>0</v>
      </c>
      <c r="K29" s="43">
        <v>0</v>
      </c>
      <c r="L29" s="43">
        <v>0</v>
      </c>
      <c r="M29" s="43">
        <v>0</v>
      </c>
      <c r="N29" s="43">
        <f t="shared" si="6"/>
        <v>107594</v>
      </c>
      <c r="O29" s="44">
        <f t="shared" si="2"/>
        <v>51.977777777777774</v>
      </c>
      <c r="P29" s="9"/>
    </row>
    <row r="30" spans="1:16">
      <c r="A30" s="12"/>
      <c r="B30" s="23">
        <v>343.4</v>
      </c>
      <c r="C30" s="19" t="s">
        <v>30</v>
      </c>
      <c r="D30" s="43">
        <v>77282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f t="shared" si="6"/>
        <v>77282</v>
      </c>
      <c r="O30" s="44">
        <f t="shared" si="2"/>
        <v>37.33429951690821</v>
      </c>
      <c r="P30" s="9"/>
    </row>
    <row r="31" spans="1:16">
      <c r="A31" s="12"/>
      <c r="B31" s="23">
        <v>343.5</v>
      </c>
      <c r="C31" s="19" t="s">
        <v>31</v>
      </c>
      <c r="D31" s="43">
        <v>0</v>
      </c>
      <c r="E31" s="43">
        <v>0</v>
      </c>
      <c r="F31" s="43">
        <v>0</v>
      </c>
      <c r="G31" s="43">
        <v>0</v>
      </c>
      <c r="H31" s="43">
        <v>0</v>
      </c>
      <c r="I31" s="43">
        <v>38777</v>
      </c>
      <c r="J31" s="43">
        <v>0</v>
      </c>
      <c r="K31" s="43">
        <v>0</v>
      </c>
      <c r="L31" s="43">
        <v>0</v>
      </c>
      <c r="M31" s="43">
        <v>0</v>
      </c>
      <c r="N31" s="43">
        <f t="shared" si="6"/>
        <v>38777</v>
      </c>
      <c r="O31" s="44">
        <f t="shared" si="2"/>
        <v>18.732850241545894</v>
      </c>
      <c r="P31" s="9"/>
    </row>
    <row r="32" spans="1:16">
      <c r="A32" s="12"/>
      <c r="B32" s="23">
        <v>344.9</v>
      </c>
      <c r="C32" s="19" t="s">
        <v>68</v>
      </c>
      <c r="D32" s="43">
        <v>24907</v>
      </c>
      <c r="E32" s="43">
        <v>0</v>
      </c>
      <c r="F32" s="43">
        <v>0</v>
      </c>
      <c r="G32" s="43">
        <v>0</v>
      </c>
      <c r="H32" s="43">
        <v>0</v>
      </c>
      <c r="I32" s="43">
        <v>0</v>
      </c>
      <c r="J32" s="43">
        <v>0</v>
      </c>
      <c r="K32" s="43">
        <v>0</v>
      </c>
      <c r="L32" s="43">
        <v>0</v>
      </c>
      <c r="M32" s="43">
        <v>0</v>
      </c>
      <c r="N32" s="43">
        <f t="shared" si="6"/>
        <v>24907</v>
      </c>
      <c r="O32" s="44">
        <f t="shared" si="2"/>
        <v>12.032367149758453</v>
      </c>
      <c r="P32" s="9"/>
    </row>
    <row r="33" spans="1:119">
      <c r="A33" s="12"/>
      <c r="B33" s="23">
        <v>347.2</v>
      </c>
      <c r="C33" s="19" t="s">
        <v>33</v>
      </c>
      <c r="D33" s="43">
        <v>100</v>
      </c>
      <c r="E33" s="43">
        <v>0</v>
      </c>
      <c r="F33" s="43">
        <v>0</v>
      </c>
      <c r="G33" s="43">
        <v>0</v>
      </c>
      <c r="H33" s="43">
        <v>0</v>
      </c>
      <c r="I33" s="43">
        <v>0</v>
      </c>
      <c r="J33" s="43">
        <v>0</v>
      </c>
      <c r="K33" s="43">
        <v>0</v>
      </c>
      <c r="L33" s="43">
        <v>0</v>
      </c>
      <c r="M33" s="43">
        <v>0</v>
      </c>
      <c r="N33" s="43">
        <f t="shared" si="6"/>
        <v>100</v>
      </c>
      <c r="O33" s="44">
        <f t="shared" si="2"/>
        <v>4.8309178743961352E-2</v>
      </c>
      <c r="P33" s="9"/>
    </row>
    <row r="34" spans="1:119">
      <c r="A34" s="12"/>
      <c r="B34" s="23">
        <v>347.4</v>
      </c>
      <c r="C34" s="19" t="s">
        <v>98</v>
      </c>
      <c r="D34" s="43">
        <v>2215</v>
      </c>
      <c r="E34" s="43">
        <v>0</v>
      </c>
      <c r="F34" s="43">
        <v>0</v>
      </c>
      <c r="G34" s="43">
        <v>0</v>
      </c>
      <c r="H34" s="43">
        <v>0</v>
      </c>
      <c r="I34" s="43">
        <v>0</v>
      </c>
      <c r="J34" s="43">
        <v>0</v>
      </c>
      <c r="K34" s="43">
        <v>0</v>
      </c>
      <c r="L34" s="43">
        <v>0</v>
      </c>
      <c r="M34" s="43">
        <v>0</v>
      </c>
      <c r="N34" s="43">
        <f t="shared" si="6"/>
        <v>2215</v>
      </c>
      <c r="O34" s="44">
        <f t="shared" si="2"/>
        <v>1.0700483091787441</v>
      </c>
      <c r="P34" s="9"/>
    </row>
    <row r="35" spans="1:119" ht="15.75">
      <c r="A35" s="27" t="s">
        <v>1</v>
      </c>
      <c r="B35" s="28"/>
      <c r="C35" s="29"/>
      <c r="D35" s="30">
        <f t="shared" ref="D35:M35" si="7">SUM(D36:D37)</f>
        <v>4157</v>
      </c>
      <c r="E35" s="30">
        <f t="shared" si="7"/>
        <v>106</v>
      </c>
      <c r="F35" s="30">
        <f t="shared" si="7"/>
        <v>0</v>
      </c>
      <c r="G35" s="30">
        <f t="shared" si="7"/>
        <v>0</v>
      </c>
      <c r="H35" s="30">
        <f t="shared" si="7"/>
        <v>0</v>
      </c>
      <c r="I35" s="30">
        <f t="shared" si="7"/>
        <v>249</v>
      </c>
      <c r="J35" s="30">
        <f t="shared" si="7"/>
        <v>0</v>
      </c>
      <c r="K35" s="30">
        <f t="shared" si="7"/>
        <v>0</v>
      </c>
      <c r="L35" s="30">
        <f t="shared" si="7"/>
        <v>0</v>
      </c>
      <c r="M35" s="30">
        <f t="shared" si="7"/>
        <v>0</v>
      </c>
      <c r="N35" s="30">
        <f t="shared" ref="N35:N41" si="8">SUM(D35:M35)</f>
        <v>4512</v>
      </c>
      <c r="O35" s="42">
        <f t="shared" si="2"/>
        <v>2.1797101449275362</v>
      </c>
      <c r="P35" s="10"/>
    </row>
    <row r="36" spans="1:119">
      <c r="A36" s="12"/>
      <c r="B36" s="23">
        <v>361.1</v>
      </c>
      <c r="C36" s="19" t="s">
        <v>36</v>
      </c>
      <c r="D36" s="43">
        <v>0</v>
      </c>
      <c r="E36" s="43">
        <v>106</v>
      </c>
      <c r="F36" s="43">
        <v>0</v>
      </c>
      <c r="G36" s="43">
        <v>0</v>
      </c>
      <c r="H36" s="43">
        <v>0</v>
      </c>
      <c r="I36" s="43">
        <v>249</v>
      </c>
      <c r="J36" s="43">
        <v>0</v>
      </c>
      <c r="K36" s="43">
        <v>0</v>
      </c>
      <c r="L36" s="43">
        <v>0</v>
      </c>
      <c r="M36" s="43">
        <v>0</v>
      </c>
      <c r="N36" s="43">
        <f t="shared" si="8"/>
        <v>355</v>
      </c>
      <c r="O36" s="44">
        <f t="shared" si="2"/>
        <v>0.17149758454106281</v>
      </c>
      <c r="P36" s="9"/>
    </row>
    <row r="37" spans="1:119">
      <c r="A37" s="12"/>
      <c r="B37" s="23">
        <v>369.9</v>
      </c>
      <c r="C37" s="19" t="s">
        <v>37</v>
      </c>
      <c r="D37" s="43">
        <v>4157</v>
      </c>
      <c r="E37" s="43">
        <v>0</v>
      </c>
      <c r="F37" s="43">
        <v>0</v>
      </c>
      <c r="G37" s="43">
        <v>0</v>
      </c>
      <c r="H37" s="43">
        <v>0</v>
      </c>
      <c r="I37" s="43">
        <v>0</v>
      </c>
      <c r="J37" s="43">
        <v>0</v>
      </c>
      <c r="K37" s="43">
        <v>0</v>
      </c>
      <c r="L37" s="43">
        <v>0</v>
      </c>
      <c r="M37" s="43">
        <v>0</v>
      </c>
      <c r="N37" s="43">
        <f t="shared" si="8"/>
        <v>4157</v>
      </c>
      <c r="O37" s="44">
        <f t="shared" si="2"/>
        <v>2.0082125603864736</v>
      </c>
      <c r="P37" s="9"/>
    </row>
    <row r="38" spans="1:119" ht="15.75">
      <c r="A38" s="27" t="s">
        <v>28</v>
      </c>
      <c r="B38" s="28"/>
      <c r="C38" s="29"/>
      <c r="D38" s="30">
        <f t="shared" ref="D38:M38" si="9">SUM(D39:D40)</f>
        <v>269858</v>
      </c>
      <c r="E38" s="30">
        <f t="shared" si="9"/>
        <v>0</v>
      </c>
      <c r="F38" s="30">
        <f t="shared" si="9"/>
        <v>0</v>
      </c>
      <c r="G38" s="30">
        <f t="shared" si="9"/>
        <v>0</v>
      </c>
      <c r="H38" s="30">
        <f t="shared" si="9"/>
        <v>0</v>
      </c>
      <c r="I38" s="30">
        <f t="shared" si="9"/>
        <v>0</v>
      </c>
      <c r="J38" s="30">
        <f t="shared" si="9"/>
        <v>0</v>
      </c>
      <c r="K38" s="30">
        <f t="shared" si="9"/>
        <v>0</v>
      </c>
      <c r="L38" s="30">
        <f t="shared" si="9"/>
        <v>0</v>
      </c>
      <c r="M38" s="30">
        <f t="shared" si="9"/>
        <v>0</v>
      </c>
      <c r="N38" s="30">
        <f t="shared" si="8"/>
        <v>269858</v>
      </c>
      <c r="O38" s="42">
        <f t="shared" si="2"/>
        <v>130.36618357487922</v>
      </c>
      <c r="P38" s="9"/>
    </row>
    <row r="39" spans="1:119">
      <c r="A39" s="12"/>
      <c r="B39" s="23">
        <v>384</v>
      </c>
      <c r="C39" s="19" t="s">
        <v>39</v>
      </c>
      <c r="D39" s="43">
        <v>203832</v>
      </c>
      <c r="E39" s="43">
        <v>0</v>
      </c>
      <c r="F39" s="43">
        <v>0</v>
      </c>
      <c r="G39" s="43">
        <v>0</v>
      </c>
      <c r="H39" s="43">
        <v>0</v>
      </c>
      <c r="I39" s="43">
        <v>0</v>
      </c>
      <c r="J39" s="43">
        <v>0</v>
      </c>
      <c r="K39" s="43">
        <v>0</v>
      </c>
      <c r="L39" s="43">
        <v>0</v>
      </c>
      <c r="M39" s="43">
        <v>0</v>
      </c>
      <c r="N39" s="43">
        <f t="shared" si="8"/>
        <v>203832</v>
      </c>
      <c r="O39" s="44">
        <f t="shared" si="2"/>
        <v>98.469565217391306</v>
      </c>
      <c r="P39" s="9"/>
    </row>
    <row r="40" spans="1:119" ht="15.75" thickBot="1">
      <c r="A40" s="45"/>
      <c r="B40" s="46">
        <v>392</v>
      </c>
      <c r="C40" s="47" t="s">
        <v>99</v>
      </c>
      <c r="D40" s="43">
        <v>66026</v>
      </c>
      <c r="E40" s="43">
        <v>0</v>
      </c>
      <c r="F40" s="43">
        <v>0</v>
      </c>
      <c r="G40" s="43">
        <v>0</v>
      </c>
      <c r="H40" s="43">
        <v>0</v>
      </c>
      <c r="I40" s="43">
        <v>0</v>
      </c>
      <c r="J40" s="43">
        <v>0</v>
      </c>
      <c r="K40" s="43">
        <v>0</v>
      </c>
      <c r="L40" s="43">
        <v>0</v>
      </c>
      <c r="M40" s="43">
        <v>0</v>
      </c>
      <c r="N40" s="43">
        <f t="shared" si="8"/>
        <v>66026</v>
      </c>
      <c r="O40" s="44">
        <f t="shared" si="2"/>
        <v>31.896618357487924</v>
      </c>
      <c r="P40" s="9"/>
    </row>
    <row r="41" spans="1:119" ht="16.5" thickBot="1">
      <c r="A41" s="13" t="s">
        <v>34</v>
      </c>
      <c r="B41" s="21"/>
      <c r="C41" s="20"/>
      <c r="D41" s="14">
        <f>SUM(D5,D12,D15,D27,D35,D38)</f>
        <v>850750</v>
      </c>
      <c r="E41" s="14">
        <f t="shared" ref="E41:M41" si="10">SUM(E5,E12,E15,E27,E35,E38)</f>
        <v>34215</v>
      </c>
      <c r="F41" s="14">
        <f t="shared" si="10"/>
        <v>0</v>
      </c>
      <c r="G41" s="14">
        <f t="shared" si="10"/>
        <v>0</v>
      </c>
      <c r="H41" s="14">
        <f t="shared" si="10"/>
        <v>0</v>
      </c>
      <c r="I41" s="14">
        <f t="shared" si="10"/>
        <v>280555</v>
      </c>
      <c r="J41" s="14">
        <f t="shared" si="10"/>
        <v>0</v>
      </c>
      <c r="K41" s="14">
        <f t="shared" si="10"/>
        <v>0</v>
      </c>
      <c r="L41" s="14">
        <f t="shared" si="10"/>
        <v>0</v>
      </c>
      <c r="M41" s="14">
        <f t="shared" si="10"/>
        <v>0</v>
      </c>
      <c r="N41" s="14">
        <f t="shared" si="8"/>
        <v>1165520</v>
      </c>
      <c r="O41" s="36">
        <f t="shared" si="2"/>
        <v>563.05314009661834</v>
      </c>
      <c r="P41" s="6"/>
      <c r="Q41" s="2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</row>
    <row r="42" spans="1:119">
      <c r="A42" s="15"/>
      <c r="B42" s="17"/>
      <c r="C42" s="17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8"/>
    </row>
    <row r="43" spans="1:119">
      <c r="A43" s="37"/>
      <c r="B43" s="38"/>
      <c r="C43" s="38"/>
      <c r="D43" s="39"/>
      <c r="E43" s="39"/>
      <c r="F43" s="39"/>
      <c r="G43" s="39"/>
      <c r="H43" s="39"/>
      <c r="I43" s="39"/>
      <c r="J43" s="39"/>
      <c r="K43" s="39"/>
      <c r="L43" s="48" t="s">
        <v>100</v>
      </c>
      <c r="M43" s="48"/>
      <c r="N43" s="48"/>
      <c r="O43" s="40">
        <v>2070</v>
      </c>
    </row>
    <row r="44" spans="1:119">
      <c r="A44" s="49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1"/>
    </row>
    <row r="45" spans="1:119" ht="15.75" customHeight="1" thickBot="1">
      <c r="A45" s="52" t="s">
        <v>50</v>
      </c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4"/>
    </row>
  </sheetData>
  <mergeCells count="10">
    <mergeCell ref="L43:N43"/>
    <mergeCell ref="A44:O44"/>
    <mergeCell ref="A45:O4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40</v>
      </c>
      <c r="B3" s="62"/>
      <c r="C3" s="63"/>
      <c r="D3" s="67" t="s">
        <v>23</v>
      </c>
      <c r="E3" s="68"/>
      <c r="F3" s="68"/>
      <c r="G3" s="68"/>
      <c r="H3" s="69"/>
      <c r="I3" s="67" t="s">
        <v>24</v>
      </c>
      <c r="J3" s="69"/>
      <c r="K3" s="67" t="s">
        <v>26</v>
      </c>
      <c r="L3" s="69"/>
      <c r="M3" s="34"/>
      <c r="N3" s="35"/>
      <c r="O3" s="70" t="s">
        <v>45</v>
      </c>
      <c r="P3" s="11"/>
      <c r="Q3"/>
    </row>
    <row r="4" spans="1:133" ht="32.25" customHeight="1" thickBot="1">
      <c r="A4" s="64"/>
      <c r="B4" s="65"/>
      <c r="C4" s="66"/>
      <c r="D4" s="32" t="s">
        <v>2</v>
      </c>
      <c r="E4" s="32" t="s">
        <v>41</v>
      </c>
      <c r="F4" s="32" t="s">
        <v>42</v>
      </c>
      <c r="G4" s="32" t="s">
        <v>43</v>
      </c>
      <c r="H4" s="32" t="s">
        <v>3</v>
      </c>
      <c r="I4" s="32" t="s">
        <v>4</v>
      </c>
      <c r="J4" s="33" t="s">
        <v>44</v>
      </c>
      <c r="K4" s="33" t="s">
        <v>5</v>
      </c>
      <c r="L4" s="33" t="s">
        <v>6</v>
      </c>
      <c r="M4" s="33" t="s">
        <v>7</v>
      </c>
      <c r="N4" s="33" t="s">
        <v>25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0</v>
      </c>
      <c r="B5" s="24"/>
      <c r="C5" s="24"/>
      <c r="D5" s="25">
        <f t="shared" ref="D5:M5" si="0">SUM(D6:D11)</f>
        <v>109624</v>
      </c>
      <c r="E5" s="25">
        <f t="shared" si="0"/>
        <v>35145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26" si="1">SUM(D5:M5)</f>
        <v>144769</v>
      </c>
      <c r="O5" s="31">
        <f t="shared" ref="O5:O38" si="2">(N5/O$40)</f>
        <v>66.014135886912911</v>
      </c>
      <c r="P5" s="6"/>
    </row>
    <row r="6" spans="1:133">
      <c r="A6" s="12"/>
      <c r="B6" s="23">
        <v>311</v>
      </c>
      <c r="C6" s="19" t="s">
        <v>76</v>
      </c>
      <c r="D6" s="43">
        <v>14543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14543</v>
      </c>
      <c r="O6" s="44">
        <f t="shared" si="2"/>
        <v>6.6315549475604199</v>
      </c>
      <c r="P6" s="9"/>
    </row>
    <row r="7" spans="1:133">
      <c r="A7" s="12"/>
      <c r="B7" s="23">
        <v>312.10000000000002</v>
      </c>
      <c r="C7" s="19" t="s">
        <v>8</v>
      </c>
      <c r="D7" s="43">
        <v>0</v>
      </c>
      <c r="E7" s="43">
        <v>29834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29834</v>
      </c>
      <c r="O7" s="44">
        <f t="shared" si="2"/>
        <v>13.604195166438668</v>
      </c>
      <c r="P7" s="9"/>
    </row>
    <row r="8" spans="1:133">
      <c r="A8" s="12"/>
      <c r="B8" s="23">
        <v>312.3</v>
      </c>
      <c r="C8" s="19" t="s">
        <v>9</v>
      </c>
      <c r="D8" s="43">
        <v>0</v>
      </c>
      <c r="E8" s="43">
        <v>5311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5311</v>
      </c>
      <c r="O8" s="44">
        <f t="shared" si="2"/>
        <v>2.4217966256269952</v>
      </c>
      <c r="P8" s="9"/>
    </row>
    <row r="9" spans="1:133">
      <c r="A9" s="12"/>
      <c r="B9" s="23">
        <v>312.60000000000002</v>
      </c>
      <c r="C9" s="19" t="s">
        <v>10</v>
      </c>
      <c r="D9" s="43">
        <v>53227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53227</v>
      </c>
      <c r="O9" s="44">
        <f t="shared" si="2"/>
        <v>24.271317829457363</v>
      </c>
      <c r="P9" s="9"/>
    </row>
    <row r="10" spans="1:133">
      <c r="A10" s="12"/>
      <c r="B10" s="23">
        <v>314.10000000000002</v>
      </c>
      <c r="C10" s="19" t="s">
        <v>11</v>
      </c>
      <c r="D10" s="43">
        <v>27034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27034</v>
      </c>
      <c r="O10" s="44">
        <f t="shared" si="2"/>
        <v>12.327405380756954</v>
      </c>
      <c r="P10" s="9"/>
    </row>
    <row r="11" spans="1:133">
      <c r="A11" s="12"/>
      <c r="B11" s="23">
        <v>315</v>
      </c>
      <c r="C11" s="19" t="s">
        <v>62</v>
      </c>
      <c r="D11" s="43">
        <v>14820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14820</v>
      </c>
      <c r="O11" s="44">
        <f t="shared" si="2"/>
        <v>6.7578659370725038</v>
      </c>
      <c r="P11" s="9"/>
    </row>
    <row r="12" spans="1:133" ht="15.75">
      <c r="A12" s="27" t="s">
        <v>13</v>
      </c>
      <c r="B12" s="28"/>
      <c r="C12" s="29"/>
      <c r="D12" s="30">
        <f t="shared" ref="D12:M12" si="3">SUM(D13:D14)</f>
        <v>83410</v>
      </c>
      <c r="E12" s="30">
        <f t="shared" si="3"/>
        <v>0</v>
      </c>
      <c r="F12" s="30">
        <f t="shared" si="3"/>
        <v>0</v>
      </c>
      <c r="G12" s="30">
        <f t="shared" si="3"/>
        <v>0</v>
      </c>
      <c r="H12" s="30">
        <f t="shared" si="3"/>
        <v>0</v>
      </c>
      <c r="I12" s="30">
        <f t="shared" si="3"/>
        <v>0</v>
      </c>
      <c r="J12" s="30">
        <f t="shared" si="3"/>
        <v>0</v>
      </c>
      <c r="K12" s="30">
        <f t="shared" si="3"/>
        <v>0</v>
      </c>
      <c r="L12" s="30">
        <f t="shared" si="3"/>
        <v>0</v>
      </c>
      <c r="M12" s="30">
        <f t="shared" si="3"/>
        <v>0</v>
      </c>
      <c r="N12" s="41">
        <f t="shared" si="1"/>
        <v>83410</v>
      </c>
      <c r="O12" s="42">
        <f t="shared" si="2"/>
        <v>38.034655722754216</v>
      </c>
      <c r="P12" s="10"/>
    </row>
    <row r="13" spans="1:133">
      <c r="A13" s="12"/>
      <c r="B13" s="23">
        <v>323.10000000000002</v>
      </c>
      <c r="C13" s="19" t="s">
        <v>14</v>
      </c>
      <c r="D13" s="43">
        <v>79510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79510</v>
      </c>
      <c r="O13" s="44">
        <f t="shared" si="2"/>
        <v>36.256269949840402</v>
      </c>
      <c r="P13" s="9"/>
    </row>
    <row r="14" spans="1:133">
      <c r="A14" s="12"/>
      <c r="B14" s="23">
        <v>329</v>
      </c>
      <c r="C14" s="19" t="s">
        <v>15</v>
      </c>
      <c r="D14" s="43">
        <v>3900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3900</v>
      </c>
      <c r="O14" s="44">
        <f t="shared" si="2"/>
        <v>1.7783857729138166</v>
      </c>
      <c r="P14" s="9"/>
    </row>
    <row r="15" spans="1:133" ht="15.75">
      <c r="A15" s="27" t="s">
        <v>16</v>
      </c>
      <c r="B15" s="28"/>
      <c r="C15" s="29"/>
      <c r="D15" s="30">
        <f t="shared" ref="D15:M15" si="4">SUM(D16:D25)</f>
        <v>215782</v>
      </c>
      <c r="E15" s="30">
        <f t="shared" si="4"/>
        <v>0</v>
      </c>
      <c r="F15" s="30">
        <f t="shared" si="4"/>
        <v>0</v>
      </c>
      <c r="G15" s="30">
        <f t="shared" si="4"/>
        <v>0</v>
      </c>
      <c r="H15" s="30">
        <f t="shared" si="4"/>
        <v>0</v>
      </c>
      <c r="I15" s="30">
        <f t="shared" si="4"/>
        <v>386541</v>
      </c>
      <c r="J15" s="30">
        <f t="shared" si="4"/>
        <v>0</v>
      </c>
      <c r="K15" s="30">
        <f t="shared" si="4"/>
        <v>0</v>
      </c>
      <c r="L15" s="30">
        <f t="shared" si="4"/>
        <v>0</v>
      </c>
      <c r="M15" s="30">
        <f t="shared" si="4"/>
        <v>0</v>
      </c>
      <c r="N15" s="41">
        <f t="shared" si="1"/>
        <v>602323</v>
      </c>
      <c r="O15" s="42">
        <f t="shared" si="2"/>
        <v>274.65709074327407</v>
      </c>
      <c r="P15" s="10"/>
    </row>
    <row r="16" spans="1:133">
      <c r="A16" s="12"/>
      <c r="B16" s="23">
        <v>331.35</v>
      </c>
      <c r="C16" s="19" t="s">
        <v>90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30000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30000</v>
      </c>
      <c r="O16" s="44">
        <f t="shared" si="2"/>
        <v>13.679890560875513</v>
      </c>
      <c r="P16" s="9"/>
    </row>
    <row r="17" spans="1:16">
      <c r="A17" s="12"/>
      <c r="B17" s="23">
        <v>331.7</v>
      </c>
      <c r="C17" s="19" t="s">
        <v>91</v>
      </c>
      <c r="D17" s="43">
        <v>99400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99400</v>
      </c>
      <c r="O17" s="44">
        <f t="shared" si="2"/>
        <v>45.326037391700865</v>
      </c>
      <c r="P17" s="9"/>
    </row>
    <row r="18" spans="1:16">
      <c r="A18" s="12"/>
      <c r="B18" s="23">
        <v>334.2</v>
      </c>
      <c r="C18" s="19" t="s">
        <v>92</v>
      </c>
      <c r="D18" s="43">
        <v>5000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5000</v>
      </c>
      <c r="O18" s="44">
        <f t="shared" si="2"/>
        <v>2.2799817601459189</v>
      </c>
      <c r="P18" s="9"/>
    </row>
    <row r="19" spans="1:16">
      <c r="A19" s="12"/>
      <c r="B19" s="23">
        <v>334.35</v>
      </c>
      <c r="C19" s="19" t="s">
        <v>93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356541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356541</v>
      </c>
      <c r="O19" s="44">
        <f t="shared" si="2"/>
        <v>162.58139534883722</v>
      </c>
      <c r="P19" s="9"/>
    </row>
    <row r="20" spans="1:16">
      <c r="A20" s="12"/>
      <c r="B20" s="23">
        <v>335.12</v>
      </c>
      <c r="C20" s="19" t="s">
        <v>63</v>
      </c>
      <c r="D20" s="43">
        <v>40616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40616</v>
      </c>
      <c r="O20" s="44">
        <f t="shared" si="2"/>
        <v>18.520747834017328</v>
      </c>
      <c r="P20" s="9"/>
    </row>
    <row r="21" spans="1:16">
      <c r="A21" s="12"/>
      <c r="B21" s="23">
        <v>335.14</v>
      </c>
      <c r="C21" s="19" t="s">
        <v>64</v>
      </c>
      <c r="D21" s="43">
        <v>39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39</v>
      </c>
      <c r="O21" s="44">
        <f t="shared" si="2"/>
        <v>1.7783857729138167E-2</v>
      </c>
      <c r="P21" s="9"/>
    </row>
    <row r="22" spans="1:16">
      <c r="A22" s="12"/>
      <c r="B22" s="23">
        <v>335.15</v>
      </c>
      <c r="C22" s="19" t="s">
        <v>65</v>
      </c>
      <c r="D22" s="43">
        <v>105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105</v>
      </c>
      <c r="O22" s="44">
        <f t="shared" si="2"/>
        <v>4.7879616963064295E-2</v>
      </c>
      <c r="P22" s="9"/>
    </row>
    <row r="23" spans="1:16">
      <c r="A23" s="12"/>
      <c r="B23" s="23">
        <v>335.18</v>
      </c>
      <c r="C23" s="19" t="s">
        <v>66</v>
      </c>
      <c r="D23" s="43">
        <v>28140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28140</v>
      </c>
      <c r="O23" s="44">
        <f t="shared" si="2"/>
        <v>12.831737346101232</v>
      </c>
      <c r="P23" s="9"/>
    </row>
    <row r="24" spans="1:16">
      <c r="A24" s="12"/>
      <c r="B24" s="23">
        <v>337.2</v>
      </c>
      <c r="C24" s="19" t="s">
        <v>22</v>
      </c>
      <c r="D24" s="43">
        <v>40000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40000</v>
      </c>
      <c r="O24" s="44">
        <f t="shared" si="2"/>
        <v>18.239854081167351</v>
      </c>
      <c r="P24" s="9"/>
    </row>
    <row r="25" spans="1:16">
      <c r="A25" s="12"/>
      <c r="B25" s="23">
        <v>337.7</v>
      </c>
      <c r="C25" s="19" t="s">
        <v>56</v>
      </c>
      <c r="D25" s="43">
        <v>2482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2482</v>
      </c>
      <c r="O25" s="44">
        <f t="shared" si="2"/>
        <v>1.1317829457364341</v>
      </c>
      <c r="P25" s="9"/>
    </row>
    <row r="26" spans="1:16" ht="15.75">
      <c r="A26" s="27" t="s">
        <v>27</v>
      </c>
      <c r="B26" s="28"/>
      <c r="C26" s="29"/>
      <c r="D26" s="30">
        <f t="shared" ref="D26:M26" si="5">SUM(D27:D32)</f>
        <v>103185</v>
      </c>
      <c r="E26" s="30">
        <f t="shared" si="5"/>
        <v>0</v>
      </c>
      <c r="F26" s="30">
        <f t="shared" si="5"/>
        <v>0</v>
      </c>
      <c r="G26" s="30">
        <f t="shared" si="5"/>
        <v>0</v>
      </c>
      <c r="H26" s="30">
        <f t="shared" si="5"/>
        <v>0</v>
      </c>
      <c r="I26" s="30">
        <f t="shared" si="5"/>
        <v>151112</v>
      </c>
      <c r="J26" s="30">
        <f t="shared" si="5"/>
        <v>0</v>
      </c>
      <c r="K26" s="30">
        <f t="shared" si="5"/>
        <v>0</v>
      </c>
      <c r="L26" s="30">
        <f t="shared" si="5"/>
        <v>0</v>
      </c>
      <c r="M26" s="30">
        <f t="shared" si="5"/>
        <v>0</v>
      </c>
      <c r="N26" s="30">
        <f t="shared" si="1"/>
        <v>254297</v>
      </c>
      <c r="O26" s="42">
        <f t="shared" si="2"/>
        <v>115.95850433196534</v>
      </c>
      <c r="P26" s="10"/>
    </row>
    <row r="27" spans="1:16">
      <c r="A27" s="12"/>
      <c r="B27" s="23">
        <v>341.9</v>
      </c>
      <c r="C27" s="19" t="s">
        <v>67</v>
      </c>
      <c r="D27" s="43">
        <v>3600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ref="N27:N32" si="6">SUM(D27:M27)</f>
        <v>3600</v>
      </c>
      <c r="O27" s="44">
        <f t="shared" si="2"/>
        <v>1.6415868673050615</v>
      </c>
      <c r="P27" s="9"/>
    </row>
    <row r="28" spans="1:16">
      <c r="A28" s="12"/>
      <c r="B28" s="23">
        <v>343.3</v>
      </c>
      <c r="C28" s="19" t="s">
        <v>29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43">
        <v>114588</v>
      </c>
      <c r="J28" s="43">
        <v>0</v>
      </c>
      <c r="K28" s="43">
        <v>0</v>
      </c>
      <c r="L28" s="43">
        <v>0</v>
      </c>
      <c r="M28" s="43">
        <v>0</v>
      </c>
      <c r="N28" s="43">
        <f t="shared" si="6"/>
        <v>114588</v>
      </c>
      <c r="O28" s="44">
        <f t="shared" si="2"/>
        <v>52.251709986320108</v>
      </c>
      <c r="P28" s="9"/>
    </row>
    <row r="29" spans="1:16">
      <c r="A29" s="12"/>
      <c r="B29" s="23">
        <v>343.4</v>
      </c>
      <c r="C29" s="19" t="s">
        <v>30</v>
      </c>
      <c r="D29" s="43">
        <v>74898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f t="shared" si="6"/>
        <v>74898</v>
      </c>
      <c r="O29" s="44">
        <f t="shared" si="2"/>
        <v>34.153214774281807</v>
      </c>
      <c r="P29" s="9"/>
    </row>
    <row r="30" spans="1:16">
      <c r="A30" s="12"/>
      <c r="B30" s="23">
        <v>343.5</v>
      </c>
      <c r="C30" s="19" t="s">
        <v>31</v>
      </c>
      <c r="D30" s="43">
        <v>0</v>
      </c>
      <c r="E30" s="43">
        <v>0</v>
      </c>
      <c r="F30" s="43">
        <v>0</v>
      </c>
      <c r="G30" s="43">
        <v>0</v>
      </c>
      <c r="H30" s="43">
        <v>0</v>
      </c>
      <c r="I30" s="43">
        <v>36524</v>
      </c>
      <c r="J30" s="43">
        <v>0</v>
      </c>
      <c r="K30" s="43">
        <v>0</v>
      </c>
      <c r="L30" s="43">
        <v>0</v>
      </c>
      <c r="M30" s="43">
        <v>0</v>
      </c>
      <c r="N30" s="43">
        <f t="shared" si="6"/>
        <v>36524</v>
      </c>
      <c r="O30" s="44">
        <f t="shared" si="2"/>
        <v>16.654810761513907</v>
      </c>
      <c r="P30" s="9"/>
    </row>
    <row r="31" spans="1:16">
      <c r="A31" s="12"/>
      <c r="B31" s="23">
        <v>344.9</v>
      </c>
      <c r="C31" s="19" t="s">
        <v>68</v>
      </c>
      <c r="D31" s="43">
        <v>24059</v>
      </c>
      <c r="E31" s="43">
        <v>0</v>
      </c>
      <c r="F31" s="43">
        <v>0</v>
      </c>
      <c r="G31" s="43">
        <v>0</v>
      </c>
      <c r="H31" s="43">
        <v>0</v>
      </c>
      <c r="I31" s="43">
        <v>0</v>
      </c>
      <c r="J31" s="43">
        <v>0</v>
      </c>
      <c r="K31" s="43">
        <v>0</v>
      </c>
      <c r="L31" s="43">
        <v>0</v>
      </c>
      <c r="M31" s="43">
        <v>0</v>
      </c>
      <c r="N31" s="43">
        <f t="shared" si="6"/>
        <v>24059</v>
      </c>
      <c r="O31" s="44">
        <f t="shared" si="2"/>
        <v>10.970816233470131</v>
      </c>
      <c r="P31" s="9"/>
    </row>
    <row r="32" spans="1:16">
      <c r="A32" s="12"/>
      <c r="B32" s="23">
        <v>347.2</v>
      </c>
      <c r="C32" s="19" t="s">
        <v>33</v>
      </c>
      <c r="D32" s="43">
        <v>628</v>
      </c>
      <c r="E32" s="43">
        <v>0</v>
      </c>
      <c r="F32" s="43">
        <v>0</v>
      </c>
      <c r="G32" s="43">
        <v>0</v>
      </c>
      <c r="H32" s="43">
        <v>0</v>
      </c>
      <c r="I32" s="43">
        <v>0</v>
      </c>
      <c r="J32" s="43">
        <v>0</v>
      </c>
      <c r="K32" s="43">
        <v>0</v>
      </c>
      <c r="L32" s="43">
        <v>0</v>
      </c>
      <c r="M32" s="43">
        <v>0</v>
      </c>
      <c r="N32" s="43">
        <f t="shared" si="6"/>
        <v>628</v>
      </c>
      <c r="O32" s="44">
        <f t="shared" si="2"/>
        <v>0.2863657090743274</v>
      </c>
      <c r="P32" s="9"/>
    </row>
    <row r="33" spans="1:119" ht="15.75">
      <c r="A33" s="27" t="s">
        <v>1</v>
      </c>
      <c r="B33" s="28"/>
      <c r="C33" s="29"/>
      <c r="D33" s="30">
        <f t="shared" ref="D33:M33" si="7">SUM(D34:D35)</f>
        <v>6089</v>
      </c>
      <c r="E33" s="30">
        <f t="shared" si="7"/>
        <v>75</v>
      </c>
      <c r="F33" s="30">
        <f t="shared" si="7"/>
        <v>0</v>
      </c>
      <c r="G33" s="30">
        <f t="shared" si="7"/>
        <v>0</v>
      </c>
      <c r="H33" s="30">
        <f t="shared" si="7"/>
        <v>0</v>
      </c>
      <c r="I33" s="30">
        <f t="shared" si="7"/>
        <v>292</v>
      </c>
      <c r="J33" s="30">
        <f t="shared" si="7"/>
        <v>0</v>
      </c>
      <c r="K33" s="30">
        <f t="shared" si="7"/>
        <v>0</v>
      </c>
      <c r="L33" s="30">
        <f t="shared" si="7"/>
        <v>0</v>
      </c>
      <c r="M33" s="30">
        <f t="shared" si="7"/>
        <v>0</v>
      </c>
      <c r="N33" s="30">
        <f t="shared" ref="N33:N38" si="8">SUM(D33:M33)</f>
        <v>6456</v>
      </c>
      <c r="O33" s="42">
        <f t="shared" si="2"/>
        <v>2.9439124487004102</v>
      </c>
      <c r="P33" s="10"/>
    </row>
    <row r="34" spans="1:119">
      <c r="A34" s="12"/>
      <c r="B34" s="23">
        <v>361.1</v>
      </c>
      <c r="C34" s="19" t="s">
        <v>36</v>
      </c>
      <c r="D34" s="43">
        <v>129</v>
      </c>
      <c r="E34" s="43">
        <v>75</v>
      </c>
      <c r="F34" s="43">
        <v>0</v>
      </c>
      <c r="G34" s="43">
        <v>0</v>
      </c>
      <c r="H34" s="43">
        <v>0</v>
      </c>
      <c r="I34" s="43">
        <v>292</v>
      </c>
      <c r="J34" s="43">
        <v>0</v>
      </c>
      <c r="K34" s="43">
        <v>0</v>
      </c>
      <c r="L34" s="43">
        <v>0</v>
      </c>
      <c r="M34" s="43">
        <v>0</v>
      </c>
      <c r="N34" s="43">
        <f t="shared" si="8"/>
        <v>496</v>
      </c>
      <c r="O34" s="44">
        <f t="shared" si="2"/>
        <v>0.22617419060647515</v>
      </c>
      <c r="P34" s="9"/>
    </row>
    <row r="35" spans="1:119">
      <c r="A35" s="12"/>
      <c r="B35" s="23">
        <v>369.9</v>
      </c>
      <c r="C35" s="19" t="s">
        <v>37</v>
      </c>
      <c r="D35" s="43">
        <v>5960</v>
      </c>
      <c r="E35" s="43">
        <v>0</v>
      </c>
      <c r="F35" s="43">
        <v>0</v>
      </c>
      <c r="G35" s="43">
        <v>0</v>
      </c>
      <c r="H35" s="43">
        <v>0</v>
      </c>
      <c r="I35" s="43">
        <v>0</v>
      </c>
      <c r="J35" s="43">
        <v>0</v>
      </c>
      <c r="K35" s="43">
        <v>0</v>
      </c>
      <c r="L35" s="43">
        <v>0</v>
      </c>
      <c r="M35" s="43">
        <v>0</v>
      </c>
      <c r="N35" s="43">
        <f t="shared" si="8"/>
        <v>5960</v>
      </c>
      <c r="O35" s="44">
        <f t="shared" si="2"/>
        <v>2.7177382580939353</v>
      </c>
      <c r="P35" s="9"/>
    </row>
    <row r="36" spans="1:119" ht="15.75">
      <c r="A36" s="27" t="s">
        <v>28</v>
      </c>
      <c r="B36" s="28"/>
      <c r="C36" s="29"/>
      <c r="D36" s="30">
        <f t="shared" ref="D36:M36" si="9">SUM(D37:D37)</f>
        <v>15000</v>
      </c>
      <c r="E36" s="30">
        <f t="shared" si="9"/>
        <v>0</v>
      </c>
      <c r="F36" s="30">
        <f t="shared" si="9"/>
        <v>0</v>
      </c>
      <c r="G36" s="30">
        <f t="shared" si="9"/>
        <v>0</v>
      </c>
      <c r="H36" s="30">
        <f t="shared" si="9"/>
        <v>0</v>
      </c>
      <c r="I36" s="30">
        <f t="shared" si="9"/>
        <v>0</v>
      </c>
      <c r="J36" s="30">
        <f t="shared" si="9"/>
        <v>0</v>
      </c>
      <c r="K36" s="30">
        <f t="shared" si="9"/>
        <v>0</v>
      </c>
      <c r="L36" s="30">
        <f t="shared" si="9"/>
        <v>0</v>
      </c>
      <c r="M36" s="30">
        <f t="shared" si="9"/>
        <v>0</v>
      </c>
      <c r="N36" s="30">
        <f t="shared" si="8"/>
        <v>15000</v>
      </c>
      <c r="O36" s="42">
        <f t="shared" si="2"/>
        <v>6.8399452804377567</v>
      </c>
      <c r="P36" s="9"/>
    </row>
    <row r="37" spans="1:119" ht="15.75" thickBot="1">
      <c r="A37" s="12"/>
      <c r="B37" s="23">
        <v>381</v>
      </c>
      <c r="C37" s="19" t="s">
        <v>38</v>
      </c>
      <c r="D37" s="43">
        <v>15000</v>
      </c>
      <c r="E37" s="43">
        <v>0</v>
      </c>
      <c r="F37" s="43">
        <v>0</v>
      </c>
      <c r="G37" s="43">
        <v>0</v>
      </c>
      <c r="H37" s="43">
        <v>0</v>
      </c>
      <c r="I37" s="43">
        <v>0</v>
      </c>
      <c r="J37" s="43">
        <v>0</v>
      </c>
      <c r="K37" s="43">
        <v>0</v>
      </c>
      <c r="L37" s="43">
        <v>0</v>
      </c>
      <c r="M37" s="43">
        <v>0</v>
      </c>
      <c r="N37" s="43">
        <f t="shared" si="8"/>
        <v>15000</v>
      </c>
      <c r="O37" s="44">
        <f t="shared" si="2"/>
        <v>6.8399452804377567</v>
      </c>
      <c r="P37" s="9"/>
    </row>
    <row r="38" spans="1:119" ht="16.5" thickBot="1">
      <c r="A38" s="13" t="s">
        <v>34</v>
      </c>
      <c r="B38" s="21"/>
      <c r="C38" s="20"/>
      <c r="D38" s="14">
        <f>SUM(D5,D12,D15,D26,D33,D36)</f>
        <v>533090</v>
      </c>
      <c r="E38" s="14">
        <f t="shared" ref="E38:M38" si="10">SUM(E5,E12,E15,E26,E33,E36)</f>
        <v>35220</v>
      </c>
      <c r="F38" s="14">
        <f t="shared" si="10"/>
        <v>0</v>
      </c>
      <c r="G38" s="14">
        <f t="shared" si="10"/>
        <v>0</v>
      </c>
      <c r="H38" s="14">
        <f t="shared" si="10"/>
        <v>0</v>
      </c>
      <c r="I38" s="14">
        <f t="shared" si="10"/>
        <v>537945</v>
      </c>
      <c r="J38" s="14">
        <f t="shared" si="10"/>
        <v>0</v>
      </c>
      <c r="K38" s="14">
        <f t="shared" si="10"/>
        <v>0</v>
      </c>
      <c r="L38" s="14">
        <f t="shared" si="10"/>
        <v>0</v>
      </c>
      <c r="M38" s="14">
        <f t="shared" si="10"/>
        <v>0</v>
      </c>
      <c r="N38" s="14">
        <f t="shared" si="8"/>
        <v>1106255</v>
      </c>
      <c r="O38" s="36">
        <f t="shared" si="2"/>
        <v>504.44824441404467</v>
      </c>
      <c r="P38" s="6"/>
      <c r="Q38" s="2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</row>
    <row r="39" spans="1:119">
      <c r="A39" s="15"/>
      <c r="B39" s="17"/>
      <c r="C39" s="17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8"/>
    </row>
    <row r="40" spans="1:119">
      <c r="A40" s="37"/>
      <c r="B40" s="38"/>
      <c r="C40" s="38"/>
      <c r="D40" s="39"/>
      <c r="E40" s="39"/>
      <c r="F40" s="39"/>
      <c r="G40" s="39"/>
      <c r="H40" s="39"/>
      <c r="I40" s="39"/>
      <c r="J40" s="39"/>
      <c r="K40" s="39"/>
      <c r="L40" s="48" t="s">
        <v>94</v>
      </c>
      <c r="M40" s="48"/>
      <c r="N40" s="48"/>
      <c r="O40" s="40">
        <v>2193</v>
      </c>
    </row>
    <row r="41" spans="1:119">
      <c r="A41" s="49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1"/>
    </row>
    <row r="42" spans="1:119" ht="15.75" customHeight="1" thickBot="1">
      <c r="A42" s="52" t="s">
        <v>50</v>
      </c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4"/>
    </row>
  </sheetData>
  <mergeCells count="10">
    <mergeCell ref="L40:N40"/>
    <mergeCell ref="A41:O41"/>
    <mergeCell ref="A42:O4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40</v>
      </c>
      <c r="B3" s="62"/>
      <c r="C3" s="63"/>
      <c r="D3" s="67" t="s">
        <v>23</v>
      </c>
      <c r="E3" s="68"/>
      <c r="F3" s="68"/>
      <c r="G3" s="68"/>
      <c r="H3" s="69"/>
      <c r="I3" s="67" t="s">
        <v>24</v>
      </c>
      <c r="J3" s="69"/>
      <c r="K3" s="67" t="s">
        <v>26</v>
      </c>
      <c r="L3" s="69"/>
      <c r="M3" s="34"/>
      <c r="N3" s="35"/>
      <c r="O3" s="70" t="s">
        <v>45</v>
      </c>
      <c r="P3" s="11"/>
      <c r="Q3"/>
    </row>
    <row r="4" spans="1:133" ht="32.25" customHeight="1" thickBot="1">
      <c r="A4" s="64"/>
      <c r="B4" s="65"/>
      <c r="C4" s="66"/>
      <c r="D4" s="32" t="s">
        <v>2</v>
      </c>
      <c r="E4" s="32" t="s">
        <v>41</v>
      </c>
      <c r="F4" s="32" t="s">
        <v>42</v>
      </c>
      <c r="G4" s="32" t="s">
        <v>43</v>
      </c>
      <c r="H4" s="32" t="s">
        <v>3</v>
      </c>
      <c r="I4" s="32" t="s">
        <v>4</v>
      </c>
      <c r="J4" s="33" t="s">
        <v>44</v>
      </c>
      <c r="K4" s="33" t="s">
        <v>5</v>
      </c>
      <c r="L4" s="33" t="s">
        <v>6</v>
      </c>
      <c r="M4" s="33" t="s">
        <v>7</v>
      </c>
      <c r="N4" s="33" t="s">
        <v>25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0</v>
      </c>
      <c r="B5" s="24"/>
      <c r="C5" s="24"/>
      <c r="D5" s="25">
        <f t="shared" ref="D5:M5" si="0">SUM(D6:D11)</f>
        <v>116328</v>
      </c>
      <c r="E5" s="25">
        <f t="shared" si="0"/>
        <v>41011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23" si="1">SUM(D5:M5)</f>
        <v>157339</v>
      </c>
      <c r="O5" s="31">
        <f t="shared" ref="O5:O35" si="2">(N5/O$37)</f>
        <v>72.107699358386796</v>
      </c>
      <c r="P5" s="6"/>
    </row>
    <row r="6" spans="1:133">
      <c r="A6" s="12"/>
      <c r="B6" s="23">
        <v>311</v>
      </c>
      <c r="C6" s="19" t="s">
        <v>76</v>
      </c>
      <c r="D6" s="43">
        <v>14253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14253</v>
      </c>
      <c r="O6" s="44">
        <f t="shared" si="2"/>
        <v>6.532080659945005</v>
      </c>
      <c r="P6" s="9"/>
    </row>
    <row r="7" spans="1:133">
      <c r="A7" s="12"/>
      <c r="B7" s="23">
        <v>312.10000000000002</v>
      </c>
      <c r="C7" s="19" t="s">
        <v>8</v>
      </c>
      <c r="D7" s="43">
        <v>0</v>
      </c>
      <c r="E7" s="43">
        <v>34719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34719</v>
      </c>
      <c r="O7" s="44">
        <f t="shared" si="2"/>
        <v>15.911549037580201</v>
      </c>
      <c r="P7" s="9"/>
    </row>
    <row r="8" spans="1:133">
      <c r="A8" s="12"/>
      <c r="B8" s="23">
        <v>312.3</v>
      </c>
      <c r="C8" s="19" t="s">
        <v>9</v>
      </c>
      <c r="D8" s="43">
        <v>0</v>
      </c>
      <c r="E8" s="43">
        <v>6292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6292</v>
      </c>
      <c r="O8" s="44">
        <f t="shared" si="2"/>
        <v>2.8835930339138405</v>
      </c>
      <c r="P8" s="9"/>
    </row>
    <row r="9" spans="1:133">
      <c r="A9" s="12"/>
      <c r="B9" s="23">
        <v>312.60000000000002</v>
      </c>
      <c r="C9" s="19" t="s">
        <v>10</v>
      </c>
      <c r="D9" s="43">
        <v>59125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59125</v>
      </c>
      <c r="O9" s="44">
        <f t="shared" si="2"/>
        <v>27.096700274977085</v>
      </c>
      <c r="P9" s="9"/>
    </row>
    <row r="10" spans="1:133">
      <c r="A10" s="12"/>
      <c r="B10" s="23">
        <v>314.10000000000002</v>
      </c>
      <c r="C10" s="19" t="s">
        <v>11</v>
      </c>
      <c r="D10" s="43">
        <v>25922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25922</v>
      </c>
      <c r="O10" s="44">
        <f t="shared" si="2"/>
        <v>11.879926672777268</v>
      </c>
      <c r="P10" s="9"/>
    </row>
    <row r="11" spans="1:133">
      <c r="A11" s="12"/>
      <c r="B11" s="23">
        <v>315</v>
      </c>
      <c r="C11" s="19" t="s">
        <v>62</v>
      </c>
      <c r="D11" s="43">
        <v>17028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17028</v>
      </c>
      <c r="O11" s="44">
        <f t="shared" si="2"/>
        <v>7.8038496791934007</v>
      </c>
      <c r="P11" s="9"/>
    </row>
    <row r="12" spans="1:133" ht="15.75">
      <c r="A12" s="27" t="s">
        <v>13</v>
      </c>
      <c r="B12" s="28"/>
      <c r="C12" s="29"/>
      <c r="D12" s="30">
        <f t="shared" ref="D12:M12" si="3">SUM(D13:D14)</f>
        <v>88115</v>
      </c>
      <c r="E12" s="30">
        <f t="shared" si="3"/>
        <v>0</v>
      </c>
      <c r="F12" s="30">
        <f t="shared" si="3"/>
        <v>0</v>
      </c>
      <c r="G12" s="30">
        <f t="shared" si="3"/>
        <v>0</v>
      </c>
      <c r="H12" s="30">
        <f t="shared" si="3"/>
        <v>0</v>
      </c>
      <c r="I12" s="30">
        <f t="shared" si="3"/>
        <v>0</v>
      </c>
      <c r="J12" s="30">
        <f t="shared" si="3"/>
        <v>0</v>
      </c>
      <c r="K12" s="30">
        <f t="shared" si="3"/>
        <v>0</v>
      </c>
      <c r="L12" s="30">
        <f t="shared" si="3"/>
        <v>0</v>
      </c>
      <c r="M12" s="30">
        <f t="shared" si="3"/>
        <v>0</v>
      </c>
      <c r="N12" s="41">
        <f t="shared" si="1"/>
        <v>88115</v>
      </c>
      <c r="O12" s="42">
        <f t="shared" si="2"/>
        <v>40.382676443629698</v>
      </c>
      <c r="P12" s="10"/>
    </row>
    <row r="13" spans="1:133">
      <c r="A13" s="12"/>
      <c r="B13" s="23">
        <v>323.10000000000002</v>
      </c>
      <c r="C13" s="19" t="s">
        <v>14</v>
      </c>
      <c r="D13" s="43">
        <v>79915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79915</v>
      </c>
      <c r="O13" s="44">
        <f t="shared" si="2"/>
        <v>36.62465627864345</v>
      </c>
      <c r="P13" s="9"/>
    </row>
    <row r="14" spans="1:133">
      <c r="A14" s="12"/>
      <c r="B14" s="23">
        <v>329</v>
      </c>
      <c r="C14" s="19" t="s">
        <v>15</v>
      </c>
      <c r="D14" s="43">
        <v>8200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8200</v>
      </c>
      <c r="O14" s="44">
        <f t="shared" si="2"/>
        <v>3.758020164986251</v>
      </c>
      <c r="P14" s="9"/>
    </row>
    <row r="15" spans="1:133" ht="15.75">
      <c r="A15" s="27" t="s">
        <v>16</v>
      </c>
      <c r="B15" s="28"/>
      <c r="C15" s="29"/>
      <c r="D15" s="30">
        <f t="shared" ref="D15:M15" si="4">SUM(D16:D22)</f>
        <v>115545</v>
      </c>
      <c r="E15" s="30">
        <f t="shared" si="4"/>
        <v>0</v>
      </c>
      <c r="F15" s="30">
        <f t="shared" si="4"/>
        <v>0</v>
      </c>
      <c r="G15" s="30">
        <f t="shared" si="4"/>
        <v>0</v>
      </c>
      <c r="H15" s="30">
        <f t="shared" si="4"/>
        <v>0</v>
      </c>
      <c r="I15" s="30">
        <f t="shared" si="4"/>
        <v>251839</v>
      </c>
      <c r="J15" s="30">
        <f t="shared" si="4"/>
        <v>0</v>
      </c>
      <c r="K15" s="30">
        <f t="shared" si="4"/>
        <v>0</v>
      </c>
      <c r="L15" s="30">
        <f t="shared" si="4"/>
        <v>0</v>
      </c>
      <c r="M15" s="30">
        <f t="shared" si="4"/>
        <v>0</v>
      </c>
      <c r="N15" s="41">
        <f t="shared" si="1"/>
        <v>367384</v>
      </c>
      <c r="O15" s="42">
        <f t="shared" si="2"/>
        <v>168.37030247479376</v>
      </c>
      <c r="P15" s="10"/>
    </row>
    <row r="16" spans="1:133">
      <c r="A16" s="12"/>
      <c r="B16" s="23">
        <v>335.12</v>
      </c>
      <c r="C16" s="19" t="s">
        <v>63</v>
      </c>
      <c r="D16" s="43">
        <v>40560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40560</v>
      </c>
      <c r="O16" s="44">
        <f t="shared" si="2"/>
        <v>18.588450962419799</v>
      </c>
      <c r="P16" s="9"/>
    </row>
    <row r="17" spans="1:16">
      <c r="A17" s="12"/>
      <c r="B17" s="23">
        <v>335.14</v>
      </c>
      <c r="C17" s="19" t="s">
        <v>64</v>
      </c>
      <c r="D17" s="43">
        <v>227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227</v>
      </c>
      <c r="O17" s="44">
        <f t="shared" si="2"/>
        <v>0.10403299725022915</v>
      </c>
      <c r="P17" s="9"/>
    </row>
    <row r="18" spans="1:16">
      <c r="A18" s="12"/>
      <c r="B18" s="23">
        <v>335.15</v>
      </c>
      <c r="C18" s="19" t="s">
        <v>65</v>
      </c>
      <c r="D18" s="43">
        <v>446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446</v>
      </c>
      <c r="O18" s="44">
        <f t="shared" si="2"/>
        <v>0.20439963336388633</v>
      </c>
      <c r="P18" s="9"/>
    </row>
    <row r="19" spans="1:16">
      <c r="A19" s="12"/>
      <c r="B19" s="23">
        <v>335.18</v>
      </c>
      <c r="C19" s="19" t="s">
        <v>66</v>
      </c>
      <c r="D19" s="43">
        <v>31450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31450</v>
      </c>
      <c r="O19" s="44">
        <f t="shared" si="2"/>
        <v>14.413382218148488</v>
      </c>
      <c r="P19" s="9"/>
    </row>
    <row r="20" spans="1:16">
      <c r="A20" s="12"/>
      <c r="B20" s="23">
        <v>337.2</v>
      </c>
      <c r="C20" s="19" t="s">
        <v>22</v>
      </c>
      <c r="D20" s="43">
        <v>40000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40000</v>
      </c>
      <c r="O20" s="44">
        <f t="shared" si="2"/>
        <v>18.331805682859763</v>
      </c>
      <c r="P20" s="9"/>
    </row>
    <row r="21" spans="1:16">
      <c r="A21" s="12"/>
      <c r="B21" s="23">
        <v>337.7</v>
      </c>
      <c r="C21" s="19" t="s">
        <v>56</v>
      </c>
      <c r="D21" s="43">
        <v>2862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2862</v>
      </c>
      <c r="O21" s="44">
        <f t="shared" si="2"/>
        <v>1.311640696608616</v>
      </c>
      <c r="P21" s="9"/>
    </row>
    <row r="22" spans="1:16">
      <c r="A22" s="12"/>
      <c r="B22" s="23">
        <v>337.9</v>
      </c>
      <c r="C22" s="19" t="s">
        <v>85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251839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251839</v>
      </c>
      <c r="O22" s="44">
        <f t="shared" si="2"/>
        <v>115.41659028414298</v>
      </c>
      <c r="P22" s="9"/>
    </row>
    <row r="23" spans="1:16" ht="15.75">
      <c r="A23" s="27" t="s">
        <v>27</v>
      </c>
      <c r="B23" s="28"/>
      <c r="C23" s="29"/>
      <c r="D23" s="30">
        <f t="shared" ref="D23:M23" si="5">SUM(D24:D29)</f>
        <v>104152</v>
      </c>
      <c r="E23" s="30">
        <f t="shared" si="5"/>
        <v>0</v>
      </c>
      <c r="F23" s="30">
        <f t="shared" si="5"/>
        <v>0</v>
      </c>
      <c r="G23" s="30">
        <f t="shared" si="5"/>
        <v>0</v>
      </c>
      <c r="H23" s="30">
        <f t="shared" si="5"/>
        <v>0</v>
      </c>
      <c r="I23" s="30">
        <f t="shared" si="5"/>
        <v>151237</v>
      </c>
      <c r="J23" s="30">
        <f t="shared" si="5"/>
        <v>0</v>
      </c>
      <c r="K23" s="30">
        <f t="shared" si="5"/>
        <v>0</v>
      </c>
      <c r="L23" s="30">
        <f t="shared" si="5"/>
        <v>0</v>
      </c>
      <c r="M23" s="30">
        <f t="shared" si="5"/>
        <v>0</v>
      </c>
      <c r="N23" s="30">
        <f t="shared" si="1"/>
        <v>255389</v>
      </c>
      <c r="O23" s="42">
        <f t="shared" si="2"/>
        <v>117.04353803849679</v>
      </c>
      <c r="P23" s="10"/>
    </row>
    <row r="24" spans="1:16">
      <c r="A24" s="12"/>
      <c r="B24" s="23">
        <v>341.9</v>
      </c>
      <c r="C24" s="19" t="s">
        <v>67</v>
      </c>
      <c r="D24" s="43">
        <v>5355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ref="N24:N29" si="6">SUM(D24:M24)</f>
        <v>5355</v>
      </c>
      <c r="O24" s="44">
        <f t="shared" si="2"/>
        <v>2.4541704857928508</v>
      </c>
      <c r="P24" s="9"/>
    </row>
    <row r="25" spans="1:16">
      <c r="A25" s="12"/>
      <c r="B25" s="23">
        <v>343.3</v>
      </c>
      <c r="C25" s="19" t="s">
        <v>29</v>
      </c>
      <c r="D25" s="43">
        <v>0</v>
      </c>
      <c r="E25" s="43">
        <v>0</v>
      </c>
      <c r="F25" s="43">
        <v>0</v>
      </c>
      <c r="G25" s="43">
        <v>0</v>
      </c>
      <c r="H25" s="43">
        <v>0</v>
      </c>
      <c r="I25" s="43">
        <v>114795</v>
      </c>
      <c r="J25" s="43">
        <v>0</v>
      </c>
      <c r="K25" s="43">
        <v>0</v>
      </c>
      <c r="L25" s="43">
        <v>0</v>
      </c>
      <c r="M25" s="43">
        <v>0</v>
      </c>
      <c r="N25" s="43">
        <f t="shared" si="6"/>
        <v>114795</v>
      </c>
      <c r="O25" s="44">
        <f t="shared" si="2"/>
        <v>52.609990834097161</v>
      </c>
      <c r="P25" s="9"/>
    </row>
    <row r="26" spans="1:16">
      <c r="A26" s="12"/>
      <c r="B26" s="23">
        <v>343.4</v>
      </c>
      <c r="C26" s="19" t="s">
        <v>30</v>
      </c>
      <c r="D26" s="43">
        <v>76500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6"/>
        <v>76500</v>
      </c>
      <c r="O26" s="44">
        <f t="shared" si="2"/>
        <v>35.059578368469296</v>
      </c>
      <c r="P26" s="9"/>
    </row>
    <row r="27" spans="1:16">
      <c r="A27" s="12"/>
      <c r="B27" s="23">
        <v>343.5</v>
      </c>
      <c r="C27" s="19" t="s">
        <v>31</v>
      </c>
      <c r="D27" s="43">
        <v>0</v>
      </c>
      <c r="E27" s="43">
        <v>0</v>
      </c>
      <c r="F27" s="43">
        <v>0</v>
      </c>
      <c r="G27" s="43">
        <v>0</v>
      </c>
      <c r="H27" s="43">
        <v>0</v>
      </c>
      <c r="I27" s="43">
        <v>36442</v>
      </c>
      <c r="J27" s="43">
        <v>0</v>
      </c>
      <c r="K27" s="43">
        <v>0</v>
      </c>
      <c r="L27" s="43">
        <v>0</v>
      </c>
      <c r="M27" s="43">
        <v>0</v>
      </c>
      <c r="N27" s="43">
        <f t="shared" si="6"/>
        <v>36442</v>
      </c>
      <c r="O27" s="44">
        <f t="shared" si="2"/>
        <v>16.701191567369385</v>
      </c>
      <c r="P27" s="9"/>
    </row>
    <row r="28" spans="1:16">
      <c r="A28" s="12"/>
      <c r="B28" s="23">
        <v>344.9</v>
      </c>
      <c r="C28" s="19" t="s">
        <v>68</v>
      </c>
      <c r="D28" s="43">
        <v>21972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6"/>
        <v>21972</v>
      </c>
      <c r="O28" s="44">
        <f t="shared" si="2"/>
        <v>10.069660861594867</v>
      </c>
      <c r="P28" s="9"/>
    </row>
    <row r="29" spans="1:16">
      <c r="A29" s="12"/>
      <c r="B29" s="23">
        <v>347.2</v>
      </c>
      <c r="C29" s="19" t="s">
        <v>33</v>
      </c>
      <c r="D29" s="43">
        <v>325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f t="shared" si="6"/>
        <v>325</v>
      </c>
      <c r="O29" s="44">
        <f t="shared" si="2"/>
        <v>0.14894592117323557</v>
      </c>
      <c r="P29" s="9"/>
    </row>
    <row r="30" spans="1:16" ht="15.75">
      <c r="A30" s="27" t="s">
        <v>1</v>
      </c>
      <c r="B30" s="28"/>
      <c r="C30" s="29"/>
      <c r="D30" s="30">
        <f t="shared" ref="D30:M30" si="7">SUM(D31:D32)</f>
        <v>4025</v>
      </c>
      <c r="E30" s="30">
        <f t="shared" si="7"/>
        <v>18</v>
      </c>
      <c r="F30" s="30">
        <f t="shared" si="7"/>
        <v>0</v>
      </c>
      <c r="G30" s="30">
        <f t="shared" si="7"/>
        <v>0</v>
      </c>
      <c r="H30" s="30">
        <f t="shared" si="7"/>
        <v>0</v>
      </c>
      <c r="I30" s="30">
        <f t="shared" si="7"/>
        <v>78</v>
      </c>
      <c r="J30" s="30">
        <f t="shared" si="7"/>
        <v>0</v>
      </c>
      <c r="K30" s="30">
        <f t="shared" si="7"/>
        <v>0</v>
      </c>
      <c r="L30" s="30">
        <f t="shared" si="7"/>
        <v>0</v>
      </c>
      <c r="M30" s="30">
        <f t="shared" si="7"/>
        <v>0</v>
      </c>
      <c r="N30" s="30">
        <f t="shared" ref="N30:N35" si="8">SUM(D30:M30)</f>
        <v>4121</v>
      </c>
      <c r="O30" s="42">
        <f t="shared" si="2"/>
        <v>1.888634280476627</v>
      </c>
      <c r="P30" s="10"/>
    </row>
    <row r="31" spans="1:16">
      <c r="A31" s="12"/>
      <c r="B31" s="23">
        <v>361.1</v>
      </c>
      <c r="C31" s="19" t="s">
        <v>36</v>
      </c>
      <c r="D31" s="43">
        <v>30</v>
      </c>
      <c r="E31" s="43">
        <v>18</v>
      </c>
      <c r="F31" s="43">
        <v>0</v>
      </c>
      <c r="G31" s="43">
        <v>0</v>
      </c>
      <c r="H31" s="43">
        <v>0</v>
      </c>
      <c r="I31" s="43">
        <v>78</v>
      </c>
      <c r="J31" s="43">
        <v>0</v>
      </c>
      <c r="K31" s="43">
        <v>0</v>
      </c>
      <c r="L31" s="43">
        <v>0</v>
      </c>
      <c r="M31" s="43">
        <v>0</v>
      </c>
      <c r="N31" s="43">
        <f t="shared" si="8"/>
        <v>126</v>
      </c>
      <c r="O31" s="44">
        <f t="shared" si="2"/>
        <v>5.7745187901008251E-2</v>
      </c>
      <c r="P31" s="9"/>
    </row>
    <row r="32" spans="1:16">
      <c r="A32" s="12"/>
      <c r="B32" s="23">
        <v>369.9</v>
      </c>
      <c r="C32" s="19" t="s">
        <v>37</v>
      </c>
      <c r="D32" s="43">
        <v>3995</v>
      </c>
      <c r="E32" s="43">
        <v>0</v>
      </c>
      <c r="F32" s="43">
        <v>0</v>
      </c>
      <c r="G32" s="43">
        <v>0</v>
      </c>
      <c r="H32" s="43">
        <v>0</v>
      </c>
      <c r="I32" s="43">
        <v>0</v>
      </c>
      <c r="J32" s="43">
        <v>0</v>
      </c>
      <c r="K32" s="43">
        <v>0</v>
      </c>
      <c r="L32" s="43">
        <v>0</v>
      </c>
      <c r="M32" s="43">
        <v>0</v>
      </c>
      <c r="N32" s="43">
        <f t="shared" si="8"/>
        <v>3995</v>
      </c>
      <c r="O32" s="44">
        <f t="shared" si="2"/>
        <v>1.8308890925756187</v>
      </c>
      <c r="P32" s="9"/>
    </row>
    <row r="33" spans="1:119" ht="15.75">
      <c r="A33" s="27" t="s">
        <v>28</v>
      </c>
      <c r="B33" s="28"/>
      <c r="C33" s="29"/>
      <c r="D33" s="30">
        <f t="shared" ref="D33:M33" si="9">SUM(D34:D34)</f>
        <v>15000</v>
      </c>
      <c r="E33" s="30">
        <f t="shared" si="9"/>
        <v>0</v>
      </c>
      <c r="F33" s="30">
        <f t="shared" si="9"/>
        <v>0</v>
      </c>
      <c r="G33" s="30">
        <f t="shared" si="9"/>
        <v>0</v>
      </c>
      <c r="H33" s="30">
        <f t="shared" si="9"/>
        <v>0</v>
      </c>
      <c r="I33" s="30">
        <f t="shared" si="9"/>
        <v>0</v>
      </c>
      <c r="J33" s="30">
        <f t="shared" si="9"/>
        <v>0</v>
      </c>
      <c r="K33" s="30">
        <f t="shared" si="9"/>
        <v>0</v>
      </c>
      <c r="L33" s="30">
        <f t="shared" si="9"/>
        <v>0</v>
      </c>
      <c r="M33" s="30">
        <f t="shared" si="9"/>
        <v>0</v>
      </c>
      <c r="N33" s="30">
        <f t="shared" si="8"/>
        <v>15000</v>
      </c>
      <c r="O33" s="42">
        <f t="shared" si="2"/>
        <v>6.8744271310724105</v>
      </c>
      <c r="P33" s="9"/>
    </row>
    <row r="34" spans="1:119" ht="15.75" thickBot="1">
      <c r="A34" s="12"/>
      <c r="B34" s="23">
        <v>381</v>
      </c>
      <c r="C34" s="19" t="s">
        <v>38</v>
      </c>
      <c r="D34" s="43">
        <v>15000</v>
      </c>
      <c r="E34" s="43">
        <v>0</v>
      </c>
      <c r="F34" s="43">
        <v>0</v>
      </c>
      <c r="G34" s="43">
        <v>0</v>
      </c>
      <c r="H34" s="43">
        <v>0</v>
      </c>
      <c r="I34" s="43">
        <v>0</v>
      </c>
      <c r="J34" s="43">
        <v>0</v>
      </c>
      <c r="K34" s="43">
        <v>0</v>
      </c>
      <c r="L34" s="43">
        <v>0</v>
      </c>
      <c r="M34" s="43">
        <v>0</v>
      </c>
      <c r="N34" s="43">
        <f t="shared" si="8"/>
        <v>15000</v>
      </c>
      <c r="O34" s="44">
        <f t="shared" si="2"/>
        <v>6.8744271310724105</v>
      </c>
      <c r="P34" s="9"/>
    </row>
    <row r="35" spans="1:119" ht="16.5" thickBot="1">
      <c r="A35" s="13" t="s">
        <v>34</v>
      </c>
      <c r="B35" s="21"/>
      <c r="C35" s="20"/>
      <c r="D35" s="14">
        <f>SUM(D5,D12,D15,D23,D30,D33)</f>
        <v>443165</v>
      </c>
      <c r="E35" s="14">
        <f t="shared" ref="E35:M35" si="10">SUM(E5,E12,E15,E23,E30,E33)</f>
        <v>41029</v>
      </c>
      <c r="F35" s="14">
        <f t="shared" si="10"/>
        <v>0</v>
      </c>
      <c r="G35" s="14">
        <f t="shared" si="10"/>
        <v>0</v>
      </c>
      <c r="H35" s="14">
        <f t="shared" si="10"/>
        <v>0</v>
      </c>
      <c r="I35" s="14">
        <f t="shared" si="10"/>
        <v>403154</v>
      </c>
      <c r="J35" s="14">
        <f t="shared" si="10"/>
        <v>0</v>
      </c>
      <c r="K35" s="14">
        <f t="shared" si="10"/>
        <v>0</v>
      </c>
      <c r="L35" s="14">
        <f t="shared" si="10"/>
        <v>0</v>
      </c>
      <c r="M35" s="14">
        <f t="shared" si="10"/>
        <v>0</v>
      </c>
      <c r="N35" s="14">
        <f t="shared" si="8"/>
        <v>887348</v>
      </c>
      <c r="O35" s="36">
        <f t="shared" si="2"/>
        <v>406.66727772685607</v>
      </c>
      <c r="P35" s="6"/>
      <c r="Q35" s="2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</row>
    <row r="36" spans="1:119">
      <c r="A36" s="15"/>
      <c r="B36" s="17"/>
      <c r="C36" s="17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8"/>
    </row>
    <row r="37" spans="1:119">
      <c r="A37" s="37"/>
      <c r="B37" s="38"/>
      <c r="C37" s="38"/>
      <c r="D37" s="39"/>
      <c r="E37" s="39"/>
      <c r="F37" s="39"/>
      <c r="G37" s="39"/>
      <c r="H37" s="39"/>
      <c r="I37" s="39"/>
      <c r="J37" s="39"/>
      <c r="K37" s="39"/>
      <c r="L37" s="48" t="s">
        <v>88</v>
      </c>
      <c r="M37" s="48"/>
      <c r="N37" s="48"/>
      <c r="O37" s="40">
        <v>2182</v>
      </c>
    </row>
    <row r="38" spans="1:119">
      <c r="A38" s="49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1"/>
    </row>
    <row r="39" spans="1:119" ht="15.75" customHeight="1" thickBot="1">
      <c r="A39" s="52" t="s">
        <v>50</v>
      </c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4"/>
    </row>
  </sheetData>
  <mergeCells count="10">
    <mergeCell ref="L37:N37"/>
    <mergeCell ref="A38:O38"/>
    <mergeCell ref="A39:O3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40</v>
      </c>
      <c r="B3" s="62"/>
      <c r="C3" s="63"/>
      <c r="D3" s="67" t="s">
        <v>23</v>
      </c>
      <c r="E3" s="68"/>
      <c r="F3" s="68"/>
      <c r="G3" s="68"/>
      <c r="H3" s="69"/>
      <c r="I3" s="67" t="s">
        <v>24</v>
      </c>
      <c r="J3" s="69"/>
      <c r="K3" s="67" t="s">
        <v>26</v>
      </c>
      <c r="L3" s="69"/>
      <c r="M3" s="34"/>
      <c r="N3" s="35"/>
      <c r="O3" s="70" t="s">
        <v>45</v>
      </c>
      <c r="P3" s="11"/>
      <c r="Q3"/>
    </row>
    <row r="4" spans="1:133" ht="32.25" customHeight="1" thickBot="1">
      <c r="A4" s="64"/>
      <c r="B4" s="65"/>
      <c r="C4" s="66"/>
      <c r="D4" s="32" t="s">
        <v>2</v>
      </c>
      <c r="E4" s="32" t="s">
        <v>41</v>
      </c>
      <c r="F4" s="32" t="s">
        <v>42</v>
      </c>
      <c r="G4" s="32" t="s">
        <v>43</v>
      </c>
      <c r="H4" s="32" t="s">
        <v>3</v>
      </c>
      <c r="I4" s="32" t="s">
        <v>4</v>
      </c>
      <c r="J4" s="33" t="s">
        <v>44</v>
      </c>
      <c r="K4" s="33" t="s">
        <v>5</v>
      </c>
      <c r="L4" s="33" t="s">
        <v>6</v>
      </c>
      <c r="M4" s="33" t="s">
        <v>7</v>
      </c>
      <c r="N4" s="33" t="s">
        <v>25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0</v>
      </c>
      <c r="B5" s="24"/>
      <c r="C5" s="24"/>
      <c r="D5" s="25">
        <f t="shared" ref="D5:M5" si="0">SUM(D6:D11)</f>
        <v>113486</v>
      </c>
      <c r="E5" s="25">
        <f t="shared" si="0"/>
        <v>40744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27" si="1">SUM(D5:M5)</f>
        <v>154230</v>
      </c>
      <c r="O5" s="31">
        <f t="shared" ref="O5:O40" si="2">(N5/O$42)</f>
        <v>71.106500691562928</v>
      </c>
      <c r="P5" s="6"/>
    </row>
    <row r="6" spans="1:133">
      <c r="A6" s="12"/>
      <c r="B6" s="23">
        <v>311</v>
      </c>
      <c r="C6" s="19" t="s">
        <v>76</v>
      </c>
      <c r="D6" s="43">
        <v>13271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13271</v>
      </c>
      <c r="O6" s="44">
        <f t="shared" si="2"/>
        <v>6.1184877823881969</v>
      </c>
      <c r="P6" s="9"/>
    </row>
    <row r="7" spans="1:133">
      <c r="A7" s="12"/>
      <c r="B7" s="23">
        <v>312.10000000000002</v>
      </c>
      <c r="C7" s="19" t="s">
        <v>8</v>
      </c>
      <c r="D7" s="43">
        <v>0</v>
      </c>
      <c r="E7" s="43">
        <v>34495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34495</v>
      </c>
      <c r="O7" s="44">
        <f t="shared" si="2"/>
        <v>15.903642231443062</v>
      </c>
      <c r="P7" s="9"/>
    </row>
    <row r="8" spans="1:133">
      <c r="A8" s="12"/>
      <c r="B8" s="23">
        <v>312.3</v>
      </c>
      <c r="C8" s="19" t="s">
        <v>9</v>
      </c>
      <c r="D8" s="43">
        <v>0</v>
      </c>
      <c r="E8" s="43">
        <v>6249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6249</v>
      </c>
      <c r="O8" s="44">
        <f t="shared" si="2"/>
        <v>2.8810511756569848</v>
      </c>
      <c r="P8" s="9"/>
    </row>
    <row r="9" spans="1:133">
      <c r="A9" s="12"/>
      <c r="B9" s="23">
        <v>312.60000000000002</v>
      </c>
      <c r="C9" s="19" t="s">
        <v>10</v>
      </c>
      <c r="D9" s="43">
        <v>56127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56127</v>
      </c>
      <c r="O9" s="44">
        <f t="shared" si="2"/>
        <v>25.876901798063624</v>
      </c>
      <c r="P9" s="9"/>
    </row>
    <row r="10" spans="1:133">
      <c r="A10" s="12"/>
      <c r="B10" s="23">
        <v>314.10000000000002</v>
      </c>
      <c r="C10" s="19" t="s">
        <v>11</v>
      </c>
      <c r="D10" s="43">
        <v>26640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26640</v>
      </c>
      <c r="O10" s="44">
        <f t="shared" si="2"/>
        <v>12.282157676348548</v>
      </c>
      <c r="P10" s="9"/>
    </row>
    <row r="11" spans="1:133">
      <c r="A11" s="12"/>
      <c r="B11" s="23">
        <v>315</v>
      </c>
      <c r="C11" s="19" t="s">
        <v>62</v>
      </c>
      <c r="D11" s="43">
        <v>17448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17448</v>
      </c>
      <c r="O11" s="44">
        <f t="shared" si="2"/>
        <v>8.0442600276625171</v>
      </c>
      <c r="P11" s="9"/>
    </row>
    <row r="12" spans="1:133" ht="15.75">
      <c r="A12" s="27" t="s">
        <v>13</v>
      </c>
      <c r="B12" s="28"/>
      <c r="C12" s="29"/>
      <c r="D12" s="30">
        <f t="shared" ref="D12:M12" si="3">SUM(D13:D14)</f>
        <v>84240</v>
      </c>
      <c r="E12" s="30">
        <f t="shared" si="3"/>
        <v>0</v>
      </c>
      <c r="F12" s="30">
        <f t="shared" si="3"/>
        <v>0</v>
      </c>
      <c r="G12" s="30">
        <f t="shared" si="3"/>
        <v>0</v>
      </c>
      <c r="H12" s="30">
        <f t="shared" si="3"/>
        <v>0</v>
      </c>
      <c r="I12" s="30">
        <f t="shared" si="3"/>
        <v>0</v>
      </c>
      <c r="J12" s="30">
        <f t="shared" si="3"/>
        <v>0</v>
      </c>
      <c r="K12" s="30">
        <f t="shared" si="3"/>
        <v>0</v>
      </c>
      <c r="L12" s="30">
        <f t="shared" si="3"/>
        <v>0</v>
      </c>
      <c r="M12" s="30">
        <f t="shared" si="3"/>
        <v>0</v>
      </c>
      <c r="N12" s="41">
        <f t="shared" si="1"/>
        <v>84240</v>
      </c>
      <c r="O12" s="42">
        <f t="shared" si="2"/>
        <v>38.838174273858918</v>
      </c>
      <c r="P12" s="10"/>
    </row>
    <row r="13" spans="1:133">
      <c r="A13" s="12"/>
      <c r="B13" s="23">
        <v>323.10000000000002</v>
      </c>
      <c r="C13" s="19" t="s">
        <v>14</v>
      </c>
      <c r="D13" s="43">
        <v>82715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82715</v>
      </c>
      <c r="O13" s="44">
        <f t="shared" si="2"/>
        <v>38.135085292761644</v>
      </c>
      <c r="P13" s="9"/>
    </row>
    <row r="14" spans="1:133">
      <c r="A14" s="12"/>
      <c r="B14" s="23">
        <v>329</v>
      </c>
      <c r="C14" s="19" t="s">
        <v>15</v>
      </c>
      <c r="D14" s="43">
        <v>1525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1525</v>
      </c>
      <c r="O14" s="44">
        <f t="shared" si="2"/>
        <v>0.7030889810972798</v>
      </c>
      <c r="P14" s="9"/>
    </row>
    <row r="15" spans="1:133" ht="15.75">
      <c r="A15" s="27" t="s">
        <v>16</v>
      </c>
      <c r="B15" s="28"/>
      <c r="C15" s="29"/>
      <c r="D15" s="30">
        <f t="shared" ref="D15:M15" si="4">SUM(D16:D26)</f>
        <v>217101</v>
      </c>
      <c r="E15" s="30">
        <f t="shared" si="4"/>
        <v>0</v>
      </c>
      <c r="F15" s="30">
        <f t="shared" si="4"/>
        <v>0</v>
      </c>
      <c r="G15" s="30">
        <f t="shared" si="4"/>
        <v>0</v>
      </c>
      <c r="H15" s="30">
        <f t="shared" si="4"/>
        <v>0</v>
      </c>
      <c r="I15" s="30">
        <f t="shared" si="4"/>
        <v>25011</v>
      </c>
      <c r="J15" s="30">
        <f t="shared" si="4"/>
        <v>0</v>
      </c>
      <c r="K15" s="30">
        <f t="shared" si="4"/>
        <v>0</v>
      </c>
      <c r="L15" s="30">
        <f t="shared" si="4"/>
        <v>0</v>
      </c>
      <c r="M15" s="30">
        <f t="shared" si="4"/>
        <v>0</v>
      </c>
      <c r="N15" s="41">
        <f t="shared" si="1"/>
        <v>242112</v>
      </c>
      <c r="O15" s="42">
        <f t="shared" si="2"/>
        <v>111.6237897648686</v>
      </c>
      <c r="P15" s="10"/>
    </row>
    <row r="16" spans="1:133">
      <c r="A16" s="12"/>
      <c r="B16" s="23">
        <v>331.2</v>
      </c>
      <c r="C16" s="19" t="s">
        <v>83</v>
      </c>
      <c r="D16" s="43">
        <v>5005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5005</v>
      </c>
      <c r="O16" s="44">
        <f t="shared" si="2"/>
        <v>2.3075149838635314</v>
      </c>
      <c r="P16" s="9"/>
    </row>
    <row r="17" spans="1:16">
      <c r="A17" s="12"/>
      <c r="B17" s="23">
        <v>331.5</v>
      </c>
      <c r="C17" s="19" t="s">
        <v>79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5369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5369</v>
      </c>
      <c r="O17" s="44">
        <f t="shared" si="2"/>
        <v>2.4753342554172431</v>
      </c>
      <c r="P17" s="9"/>
    </row>
    <row r="18" spans="1:16">
      <c r="A18" s="12"/>
      <c r="B18" s="23">
        <v>334.49</v>
      </c>
      <c r="C18" s="19" t="s">
        <v>80</v>
      </c>
      <c r="D18" s="43">
        <v>107567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107567</v>
      </c>
      <c r="O18" s="44">
        <f t="shared" si="2"/>
        <v>49.592899953895802</v>
      </c>
      <c r="P18" s="9"/>
    </row>
    <row r="19" spans="1:16">
      <c r="A19" s="12"/>
      <c r="B19" s="23">
        <v>335.12</v>
      </c>
      <c r="C19" s="19" t="s">
        <v>63</v>
      </c>
      <c r="D19" s="43">
        <v>40479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40479</v>
      </c>
      <c r="O19" s="44">
        <f t="shared" si="2"/>
        <v>18.662517289073307</v>
      </c>
      <c r="P19" s="9"/>
    </row>
    <row r="20" spans="1:16">
      <c r="A20" s="12"/>
      <c r="B20" s="23">
        <v>335.14</v>
      </c>
      <c r="C20" s="19" t="s">
        <v>64</v>
      </c>
      <c r="D20" s="43">
        <v>172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172</v>
      </c>
      <c r="O20" s="44">
        <f t="shared" si="2"/>
        <v>7.9299216228676805E-2</v>
      </c>
      <c r="P20" s="9"/>
    </row>
    <row r="21" spans="1:16">
      <c r="A21" s="12"/>
      <c r="B21" s="23">
        <v>335.15</v>
      </c>
      <c r="C21" s="19" t="s">
        <v>65</v>
      </c>
      <c r="D21" s="43">
        <v>105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105</v>
      </c>
      <c r="O21" s="44">
        <f t="shared" si="2"/>
        <v>4.8409405255878286E-2</v>
      </c>
      <c r="P21" s="9"/>
    </row>
    <row r="22" spans="1:16">
      <c r="A22" s="12"/>
      <c r="B22" s="23">
        <v>335.18</v>
      </c>
      <c r="C22" s="19" t="s">
        <v>66</v>
      </c>
      <c r="D22" s="43">
        <v>30584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30584</v>
      </c>
      <c r="O22" s="44">
        <f t="shared" si="2"/>
        <v>14.100507146150299</v>
      </c>
      <c r="P22" s="9"/>
    </row>
    <row r="23" spans="1:16">
      <c r="A23" s="12"/>
      <c r="B23" s="23">
        <v>337.1</v>
      </c>
      <c r="C23" s="19" t="s">
        <v>84</v>
      </c>
      <c r="D23" s="43">
        <v>435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435</v>
      </c>
      <c r="O23" s="44">
        <f t="shared" si="2"/>
        <v>0.20055325034578148</v>
      </c>
      <c r="P23" s="9"/>
    </row>
    <row r="24" spans="1:16">
      <c r="A24" s="12"/>
      <c r="B24" s="23">
        <v>337.2</v>
      </c>
      <c r="C24" s="19" t="s">
        <v>22</v>
      </c>
      <c r="D24" s="43">
        <v>30006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30006</v>
      </c>
      <c r="O24" s="44">
        <f t="shared" si="2"/>
        <v>13.834024896265561</v>
      </c>
      <c r="P24" s="9"/>
    </row>
    <row r="25" spans="1:16">
      <c r="A25" s="12"/>
      <c r="B25" s="23">
        <v>337.7</v>
      </c>
      <c r="C25" s="19" t="s">
        <v>56</v>
      </c>
      <c r="D25" s="43">
        <v>2748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2748</v>
      </c>
      <c r="O25" s="44">
        <f t="shared" si="2"/>
        <v>1.2669432918395573</v>
      </c>
      <c r="P25" s="9"/>
    </row>
    <row r="26" spans="1:16">
      <c r="A26" s="12"/>
      <c r="B26" s="23">
        <v>337.9</v>
      </c>
      <c r="C26" s="19" t="s">
        <v>85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43">
        <v>19642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19642</v>
      </c>
      <c r="O26" s="44">
        <f t="shared" si="2"/>
        <v>9.0557860765329643</v>
      </c>
      <c r="P26" s="9"/>
    </row>
    <row r="27" spans="1:16" ht="15.75">
      <c r="A27" s="27" t="s">
        <v>27</v>
      </c>
      <c r="B27" s="28"/>
      <c r="C27" s="29"/>
      <c r="D27" s="30">
        <f t="shared" ref="D27:M27" si="5">SUM(D28:D33)</f>
        <v>103924</v>
      </c>
      <c r="E27" s="30">
        <f t="shared" si="5"/>
        <v>0</v>
      </c>
      <c r="F27" s="30">
        <f t="shared" si="5"/>
        <v>0</v>
      </c>
      <c r="G27" s="30">
        <f t="shared" si="5"/>
        <v>0</v>
      </c>
      <c r="H27" s="30">
        <f t="shared" si="5"/>
        <v>0</v>
      </c>
      <c r="I27" s="30">
        <f t="shared" si="5"/>
        <v>153315</v>
      </c>
      <c r="J27" s="30">
        <f t="shared" si="5"/>
        <v>0</v>
      </c>
      <c r="K27" s="30">
        <f t="shared" si="5"/>
        <v>0</v>
      </c>
      <c r="L27" s="30">
        <f t="shared" si="5"/>
        <v>0</v>
      </c>
      <c r="M27" s="30">
        <f t="shared" si="5"/>
        <v>0</v>
      </c>
      <c r="N27" s="30">
        <f t="shared" si="1"/>
        <v>257239</v>
      </c>
      <c r="O27" s="42">
        <f t="shared" si="2"/>
        <v>118.5979714153988</v>
      </c>
      <c r="P27" s="10"/>
    </row>
    <row r="28" spans="1:16">
      <c r="A28" s="12"/>
      <c r="B28" s="23">
        <v>341.9</v>
      </c>
      <c r="C28" s="19" t="s">
        <v>67</v>
      </c>
      <c r="D28" s="43">
        <v>5095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ref="N28:N33" si="6">SUM(D28:M28)</f>
        <v>5095</v>
      </c>
      <c r="O28" s="44">
        <f t="shared" si="2"/>
        <v>2.3490087597971416</v>
      </c>
      <c r="P28" s="9"/>
    </row>
    <row r="29" spans="1:16">
      <c r="A29" s="12"/>
      <c r="B29" s="23">
        <v>343.3</v>
      </c>
      <c r="C29" s="19" t="s">
        <v>29</v>
      </c>
      <c r="D29" s="43">
        <v>0</v>
      </c>
      <c r="E29" s="43">
        <v>0</v>
      </c>
      <c r="F29" s="43">
        <v>0</v>
      </c>
      <c r="G29" s="43">
        <v>0</v>
      </c>
      <c r="H29" s="43">
        <v>0</v>
      </c>
      <c r="I29" s="43">
        <v>116235</v>
      </c>
      <c r="J29" s="43">
        <v>0</v>
      </c>
      <c r="K29" s="43">
        <v>0</v>
      </c>
      <c r="L29" s="43">
        <v>0</v>
      </c>
      <c r="M29" s="43">
        <v>0</v>
      </c>
      <c r="N29" s="43">
        <f t="shared" si="6"/>
        <v>116235</v>
      </c>
      <c r="O29" s="44">
        <f t="shared" si="2"/>
        <v>53.589211618257259</v>
      </c>
      <c r="P29" s="9"/>
    </row>
    <row r="30" spans="1:16">
      <c r="A30" s="12"/>
      <c r="B30" s="23">
        <v>343.4</v>
      </c>
      <c r="C30" s="19" t="s">
        <v>30</v>
      </c>
      <c r="D30" s="43">
        <v>77048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f t="shared" si="6"/>
        <v>77048</v>
      </c>
      <c r="O30" s="44">
        <f t="shared" si="2"/>
        <v>35.522360534808669</v>
      </c>
      <c r="P30" s="9"/>
    </row>
    <row r="31" spans="1:16">
      <c r="A31" s="12"/>
      <c r="B31" s="23">
        <v>343.5</v>
      </c>
      <c r="C31" s="19" t="s">
        <v>31</v>
      </c>
      <c r="D31" s="43">
        <v>0</v>
      </c>
      <c r="E31" s="43">
        <v>0</v>
      </c>
      <c r="F31" s="43">
        <v>0</v>
      </c>
      <c r="G31" s="43">
        <v>0</v>
      </c>
      <c r="H31" s="43">
        <v>0</v>
      </c>
      <c r="I31" s="43">
        <v>37080</v>
      </c>
      <c r="J31" s="43">
        <v>0</v>
      </c>
      <c r="K31" s="43">
        <v>0</v>
      </c>
      <c r="L31" s="43">
        <v>0</v>
      </c>
      <c r="M31" s="43">
        <v>0</v>
      </c>
      <c r="N31" s="43">
        <f t="shared" si="6"/>
        <v>37080</v>
      </c>
      <c r="O31" s="44">
        <f t="shared" si="2"/>
        <v>17.095435684647303</v>
      </c>
      <c r="P31" s="9"/>
    </row>
    <row r="32" spans="1:16">
      <c r="A32" s="12"/>
      <c r="B32" s="23">
        <v>344.9</v>
      </c>
      <c r="C32" s="19" t="s">
        <v>68</v>
      </c>
      <c r="D32" s="43">
        <v>21581</v>
      </c>
      <c r="E32" s="43">
        <v>0</v>
      </c>
      <c r="F32" s="43">
        <v>0</v>
      </c>
      <c r="G32" s="43">
        <v>0</v>
      </c>
      <c r="H32" s="43">
        <v>0</v>
      </c>
      <c r="I32" s="43">
        <v>0</v>
      </c>
      <c r="J32" s="43">
        <v>0</v>
      </c>
      <c r="K32" s="43">
        <v>0</v>
      </c>
      <c r="L32" s="43">
        <v>0</v>
      </c>
      <c r="M32" s="43">
        <v>0</v>
      </c>
      <c r="N32" s="43">
        <f t="shared" si="6"/>
        <v>21581</v>
      </c>
      <c r="O32" s="44">
        <f t="shared" si="2"/>
        <v>9.9497464269248503</v>
      </c>
      <c r="P32" s="9"/>
    </row>
    <row r="33" spans="1:119">
      <c r="A33" s="12"/>
      <c r="B33" s="23">
        <v>347.2</v>
      </c>
      <c r="C33" s="19" t="s">
        <v>33</v>
      </c>
      <c r="D33" s="43">
        <v>200</v>
      </c>
      <c r="E33" s="43">
        <v>0</v>
      </c>
      <c r="F33" s="43">
        <v>0</v>
      </c>
      <c r="G33" s="43">
        <v>0</v>
      </c>
      <c r="H33" s="43">
        <v>0</v>
      </c>
      <c r="I33" s="43">
        <v>0</v>
      </c>
      <c r="J33" s="43">
        <v>0</v>
      </c>
      <c r="K33" s="43">
        <v>0</v>
      </c>
      <c r="L33" s="43">
        <v>0</v>
      </c>
      <c r="M33" s="43">
        <v>0</v>
      </c>
      <c r="N33" s="43">
        <f t="shared" si="6"/>
        <v>200</v>
      </c>
      <c r="O33" s="44">
        <f t="shared" si="2"/>
        <v>9.2208390963577691E-2</v>
      </c>
      <c r="P33" s="9"/>
    </row>
    <row r="34" spans="1:119" ht="15.75">
      <c r="A34" s="27" t="s">
        <v>1</v>
      </c>
      <c r="B34" s="28"/>
      <c r="C34" s="29"/>
      <c r="D34" s="30">
        <f t="shared" ref="D34:M34" si="7">SUM(D35:D36)</f>
        <v>1615</v>
      </c>
      <c r="E34" s="30">
        <f t="shared" si="7"/>
        <v>20</v>
      </c>
      <c r="F34" s="30">
        <f t="shared" si="7"/>
        <v>0</v>
      </c>
      <c r="G34" s="30">
        <f t="shared" si="7"/>
        <v>0</v>
      </c>
      <c r="H34" s="30">
        <f t="shared" si="7"/>
        <v>0</v>
      </c>
      <c r="I34" s="30">
        <f t="shared" si="7"/>
        <v>85</v>
      </c>
      <c r="J34" s="30">
        <f t="shared" si="7"/>
        <v>0</v>
      </c>
      <c r="K34" s="30">
        <f t="shared" si="7"/>
        <v>0</v>
      </c>
      <c r="L34" s="30">
        <f t="shared" si="7"/>
        <v>0</v>
      </c>
      <c r="M34" s="30">
        <f t="shared" si="7"/>
        <v>0</v>
      </c>
      <c r="N34" s="30">
        <f t="shared" ref="N34:N40" si="8">SUM(D34:M34)</f>
        <v>1720</v>
      </c>
      <c r="O34" s="42">
        <f t="shared" si="2"/>
        <v>0.79299216228676805</v>
      </c>
      <c r="P34" s="10"/>
    </row>
    <row r="35" spans="1:119">
      <c r="A35" s="12"/>
      <c r="B35" s="23">
        <v>361.1</v>
      </c>
      <c r="C35" s="19" t="s">
        <v>36</v>
      </c>
      <c r="D35" s="43">
        <v>34</v>
      </c>
      <c r="E35" s="43">
        <v>20</v>
      </c>
      <c r="F35" s="43">
        <v>0</v>
      </c>
      <c r="G35" s="43">
        <v>0</v>
      </c>
      <c r="H35" s="43">
        <v>0</v>
      </c>
      <c r="I35" s="43">
        <v>85</v>
      </c>
      <c r="J35" s="43">
        <v>0</v>
      </c>
      <c r="K35" s="43">
        <v>0</v>
      </c>
      <c r="L35" s="43">
        <v>0</v>
      </c>
      <c r="M35" s="43">
        <v>0</v>
      </c>
      <c r="N35" s="43">
        <f t="shared" si="8"/>
        <v>139</v>
      </c>
      <c r="O35" s="44">
        <f t="shared" si="2"/>
        <v>6.4084831719686486E-2</v>
      </c>
      <c r="P35" s="9"/>
    </row>
    <row r="36" spans="1:119">
      <c r="A36" s="12"/>
      <c r="B36" s="23">
        <v>369.9</v>
      </c>
      <c r="C36" s="19" t="s">
        <v>37</v>
      </c>
      <c r="D36" s="43">
        <v>1581</v>
      </c>
      <c r="E36" s="43">
        <v>0</v>
      </c>
      <c r="F36" s="43">
        <v>0</v>
      </c>
      <c r="G36" s="43">
        <v>0</v>
      </c>
      <c r="H36" s="43">
        <v>0</v>
      </c>
      <c r="I36" s="43">
        <v>0</v>
      </c>
      <c r="J36" s="43">
        <v>0</v>
      </c>
      <c r="K36" s="43">
        <v>0</v>
      </c>
      <c r="L36" s="43">
        <v>0</v>
      </c>
      <c r="M36" s="43">
        <v>0</v>
      </c>
      <c r="N36" s="43">
        <f t="shared" si="8"/>
        <v>1581</v>
      </c>
      <c r="O36" s="44">
        <f t="shared" si="2"/>
        <v>0.72890733056708157</v>
      </c>
      <c r="P36" s="9"/>
    </row>
    <row r="37" spans="1:119" ht="15.75">
      <c r="A37" s="27" t="s">
        <v>28</v>
      </c>
      <c r="B37" s="28"/>
      <c r="C37" s="29"/>
      <c r="D37" s="30">
        <f t="shared" ref="D37:M37" si="9">SUM(D38:D39)</f>
        <v>138365</v>
      </c>
      <c r="E37" s="30">
        <f t="shared" si="9"/>
        <v>0</v>
      </c>
      <c r="F37" s="30">
        <f t="shared" si="9"/>
        <v>0</v>
      </c>
      <c r="G37" s="30">
        <f t="shared" si="9"/>
        <v>0</v>
      </c>
      <c r="H37" s="30">
        <f t="shared" si="9"/>
        <v>0</v>
      </c>
      <c r="I37" s="30">
        <f t="shared" si="9"/>
        <v>0</v>
      </c>
      <c r="J37" s="30">
        <f t="shared" si="9"/>
        <v>0</v>
      </c>
      <c r="K37" s="30">
        <f t="shared" si="9"/>
        <v>0</v>
      </c>
      <c r="L37" s="30">
        <f t="shared" si="9"/>
        <v>0</v>
      </c>
      <c r="M37" s="30">
        <f t="shared" si="9"/>
        <v>0</v>
      </c>
      <c r="N37" s="30">
        <f t="shared" si="8"/>
        <v>138365</v>
      </c>
      <c r="O37" s="42">
        <f t="shared" si="2"/>
        <v>63.79207007837713</v>
      </c>
      <c r="P37" s="9"/>
    </row>
    <row r="38" spans="1:119">
      <c r="A38" s="12"/>
      <c r="B38" s="23">
        <v>381</v>
      </c>
      <c r="C38" s="19" t="s">
        <v>38</v>
      </c>
      <c r="D38" s="43">
        <v>15000</v>
      </c>
      <c r="E38" s="43">
        <v>0</v>
      </c>
      <c r="F38" s="43">
        <v>0</v>
      </c>
      <c r="G38" s="43">
        <v>0</v>
      </c>
      <c r="H38" s="43">
        <v>0</v>
      </c>
      <c r="I38" s="43">
        <v>0</v>
      </c>
      <c r="J38" s="43">
        <v>0</v>
      </c>
      <c r="K38" s="43">
        <v>0</v>
      </c>
      <c r="L38" s="43">
        <v>0</v>
      </c>
      <c r="M38" s="43">
        <v>0</v>
      </c>
      <c r="N38" s="43">
        <f t="shared" si="8"/>
        <v>15000</v>
      </c>
      <c r="O38" s="44">
        <f t="shared" si="2"/>
        <v>6.9156293222683267</v>
      </c>
      <c r="P38" s="9"/>
    </row>
    <row r="39" spans="1:119" ht="15.75" thickBot="1">
      <c r="A39" s="12"/>
      <c r="B39" s="23">
        <v>384</v>
      </c>
      <c r="C39" s="19" t="s">
        <v>39</v>
      </c>
      <c r="D39" s="43">
        <v>123365</v>
      </c>
      <c r="E39" s="43">
        <v>0</v>
      </c>
      <c r="F39" s="43">
        <v>0</v>
      </c>
      <c r="G39" s="43">
        <v>0</v>
      </c>
      <c r="H39" s="43">
        <v>0</v>
      </c>
      <c r="I39" s="43">
        <v>0</v>
      </c>
      <c r="J39" s="43">
        <v>0</v>
      </c>
      <c r="K39" s="43">
        <v>0</v>
      </c>
      <c r="L39" s="43">
        <v>0</v>
      </c>
      <c r="M39" s="43">
        <v>0</v>
      </c>
      <c r="N39" s="43">
        <f t="shared" si="8"/>
        <v>123365</v>
      </c>
      <c r="O39" s="44">
        <f t="shared" si="2"/>
        <v>56.876440756108806</v>
      </c>
      <c r="P39" s="9"/>
    </row>
    <row r="40" spans="1:119" ht="16.5" thickBot="1">
      <c r="A40" s="13" t="s">
        <v>34</v>
      </c>
      <c r="B40" s="21"/>
      <c r="C40" s="20"/>
      <c r="D40" s="14">
        <f>SUM(D5,D12,D15,D27,D34,D37)</f>
        <v>658731</v>
      </c>
      <c r="E40" s="14">
        <f t="shared" ref="E40:M40" si="10">SUM(E5,E12,E15,E27,E34,E37)</f>
        <v>40764</v>
      </c>
      <c r="F40" s="14">
        <f t="shared" si="10"/>
        <v>0</v>
      </c>
      <c r="G40" s="14">
        <f t="shared" si="10"/>
        <v>0</v>
      </c>
      <c r="H40" s="14">
        <f t="shared" si="10"/>
        <v>0</v>
      </c>
      <c r="I40" s="14">
        <f t="shared" si="10"/>
        <v>178411</v>
      </c>
      <c r="J40" s="14">
        <f t="shared" si="10"/>
        <v>0</v>
      </c>
      <c r="K40" s="14">
        <f t="shared" si="10"/>
        <v>0</v>
      </c>
      <c r="L40" s="14">
        <f t="shared" si="10"/>
        <v>0</v>
      </c>
      <c r="M40" s="14">
        <f t="shared" si="10"/>
        <v>0</v>
      </c>
      <c r="N40" s="14">
        <f t="shared" si="8"/>
        <v>877906</v>
      </c>
      <c r="O40" s="36">
        <f t="shared" si="2"/>
        <v>404.75149838635315</v>
      </c>
      <c r="P40" s="6"/>
      <c r="Q40" s="2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</row>
    <row r="41" spans="1:119">
      <c r="A41" s="15"/>
      <c r="B41" s="17"/>
      <c r="C41" s="17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8"/>
    </row>
    <row r="42" spans="1:119">
      <c r="A42" s="37"/>
      <c r="B42" s="38"/>
      <c r="C42" s="38"/>
      <c r="D42" s="39"/>
      <c r="E42" s="39"/>
      <c r="F42" s="39"/>
      <c r="G42" s="39"/>
      <c r="H42" s="39"/>
      <c r="I42" s="39"/>
      <c r="J42" s="39"/>
      <c r="K42" s="39"/>
      <c r="L42" s="48" t="s">
        <v>86</v>
      </c>
      <c r="M42" s="48"/>
      <c r="N42" s="48"/>
      <c r="O42" s="40">
        <v>2169</v>
      </c>
    </row>
    <row r="43" spans="1:119">
      <c r="A43" s="49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1"/>
    </row>
    <row r="44" spans="1:119" ht="15.75" customHeight="1" thickBot="1">
      <c r="A44" s="52" t="s">
        <v>50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4"/>
    </row>
  </sheetData>
  <mergeCells count="10">
    <mergeCell ref="L42:N42"/>
    <mergeCell ref="A43:O43"/>
    <mergeCell ref="A44:O4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40</v>
      </c>
      <c r="B3" s="62"/>
      <c r="C3" s="63"/>
      <c r="D3" s="67" t="s">
        <v>23</v>
      </c>
      <c r="E3" s="68"/>
      <c r="F3" s="68"/>
      <c r="G3" s="68"/>
      <c r="H3" s="69"/>
      <c r="I3" s="67" t="s">
        <v>24</v>
      </c>
      <c r="J3" s="69"/>
      <c r="K3" s="67" t="s">
        <v>26</v>
      </c>
      <c r="L3" s="69"/>
      <c r="M3" s="34"/>
      <c r="N3" s="35"/>
      <c r="O3" s="70" t="s">
        <v>45</v>
      </c>
      <c r="P3" s="11"/>
      <c r="Q3"/>
    </row>
    <row r="4" spans="1:133" ht="32.25" customHeight="1" thickBot="1">
      <c r="A4" s="64"/>
      <c r="B4" s="65"/>
      <c r="C4" s="66"/>
      <c r="D4" s="32" t="s">
        <v>2</v>
      </c>
      <c r="E4" s="32" t="s">
        <v>41</v>
      </c>
      <c r="F4" s="32" t="s">
        <v>42</v>
      </c>
      <c r="G4" s="32" t="s">
        <v>43</v>
      </c>
      <c r="H4" s="32" t="s">
        <v>3</v>
      </c>
      <c r="I4" s="32" t="s">
        <v>4</v>
      </c>
      <c r="J4" s="33" t="s">
        <v>44</v>
      </c>
      <c r="K4" s="33" t="s">
        <v>5</v>
      </c>
      <c r="L4" s="33" t="s">
        <v>6</v>
      </c>
      <c r="M4" s="33" t="s">
        <v>7</v>
      </c>
      <c r="N4" s="33" t="s">
        <v>25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0</v>
      </c>
      <c r="B5" s="24"/>
      <c r="C5" s="24"/>
      <c r="D5" s="25">
        <f t="shared" ref="D5:M5" si="0">SUM(D6:D11)</f>
        <v>126540</v>
      </c>
      <c r="E5" s="25">
        <f t="shared" si="0"/>
        <v>36970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24" si="1">SUM(D5:M5)</f>
        <v>163510</v>
      </c>
      <c r="O5" s="31">
        <f t="shared" ref="O5:O37" si="2">(N5/O$39)</f>
        <v>70.569702201122141</v>
      </c>
      <c r="P5" s="6"/>
    </row>
    <row r="6" spans="1:133">
      <c r="A6" s="12"/>
      <c r="B6" s="23">
        <v>311</v>
      </c>
      <c r="C6" s="19" t="s">
        <v>76</v>
      </c>
      <c r="D6" s="43">
        <v>12805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12805</v>
      </c>
      <c r="O6" s="44">
        <f t="shared" si="2"/>
        <v>5.5265429434613722</v>
      </c>
      <c r="P6" s="9"/>
    </row>
    <row r="7" spans="1:133">
      <c r="A7" s="12"/>
      <c r="B7" s="23">
        <v>312.10000000000002</v>
      </c>
      <c r="C7" s="19" t="s">
        <v>8</v>
      </c>
      <c r="D7" s="43">
        <v>0</v>
      </c>
      <c r="E7" s="43">
        <v>31302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31302</v>
      </c>
      <c r="O7" s="44">
        <f t="shared" si="2"/>
        <v>13.509710832973672</v>
      </c>
      <c r="P7" s="9"/>
    </row>
    <row r="8" spans="1:133">
      <c r="A8" s="12"/>
      <c r="B8" s="23">
        <v>312.3</v>
      </c>
      <c r="C8" s="19" t="s">
        <v>9</v>
      </c>
      <c r="D8" s="43">
        <v>0</v>
      </c>
      <c r="E8" s="43">
        <v>5668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5668</v>
      </c>
      <c r="O8" s="44">
        <f t="shared" si="2"/>
        <v>2.4462667242123435</v>
      </c>
      <c r="P8" s="9"/>
    </row>
    <row r="9" spans="1:133">
      <c r="A9" s="12"/>
      <c r="B9" s="23">
        <v>312.60000000000002</v>
      </c>
      <c r="C9" s="19" t="s">
        <v>10</v>
      </c>
      <c r="D9" s="43">
        <v>55616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55616</v>
      </c>
      <c r="O9" s="44">
        <f t="shared" si="2"/>
        <v>24.003452740612861</v>
      </c>
      <c r="P9" s="9"/>
    </row>
    <row r="10" spans="1:133">
      <c r="A10" s="12"/>
      <c r="B10" s="23">
        <v>314.10000000000002</v>
      </c>
      <c r="C10" s="19" t="s">
        <v>11</v>
      </c>
      <c r="D10" s="43">
        <v>27620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27620</v>
      </c>
      <c r="O10" s="44">
        <f t="shared" si="2"/>
        <v>11.920586965904187</v>
      </c>
      <c r="P10" s="9"/>
    </row>
    <row r="11" spans="1:133">
      <c r="A11" s="12"/>
      <c r="B11" s="23">
        <v>315</v>
      </c>
      <c r="C11" s="19" t="s">
        <v>62</v>
      </c>
      <c r="D11" s="43">
        <v>30499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30499</v>
      </c>
      <c r="O11" s="44">
        <f t="shared" si="2"/>
        <v>13.163141993957703</v>
      </c>
      <c r="P11" s="9"/>
    </row>
    <row r="12" spans="1:133" ht="15.75">
      <c r="A12" s="27" t="s">
        <v>13</v>
      </c>
      <c r="B12" s="28"/>
      <c r="C12" s="29"/>
      <c r="D12" s="30">
        <f t="shared" ref="D12:M12" si="3">SUM(D13:D14)</f>
        <v>91434</v>
      </c>
      <c r="E12" s="30">
        <f t="shared" si="3"/>
        <v>0</v>
      </c>
      <c r="F12" s="30">
        <f t="shared" si="3"/>
        <v>0</v>
      </c>
      <c r="G12" s="30">
        <f t="shared" si="3"/>
        <v>0</v>
      </c>
      <c r="H12" s="30">
        <f t="shared" si="3"/>
        <v>0</v>
      </c>
      <c r="I12" s="30">
        <f t="shared" si="3"/>
        <v>0</v>
      </c>
      <c r="J12" s="30">
        <f t="shared" si="3"/>
        <v>0</v>
      </c>
      <c r="K12" s="30">
        <f t="shared" si="3"/>
        <v>0</v>
      </c>
      <c r="L12" s="30">
        <f t="shared" si="3"/>
        <v>0</v>
      </c>
      <c r="M12" s="30">
        <f t="shared" si="3"/>
        <v>0</v>
      </c>
      <c r="N12" s="41">
        <f t="shared" si="1"/>
        <v>91434</v>
      </c>
      <c r="O12" s="42">
        <f t="shared" si="2"/>
        <v>39.462235649546827</v>
      </c>
      <c r="P12" s="10"/>
    </row>
    <row r="13" spans="1:133">
      <c r="A13" s="12"/>
      <c r="B13" s="23">
        <v>323.10000000000002</v>
      </c>
      <c r="C13" s="19" t="s">
        <v>14</v>
      </c>
      <c r="D13" s="43">
        <v>86209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86209</v>
      </c>
      <c r="O13" s="44">
        <f t="shared" si="2"/>
        <v>37.207164436771684</v>
      </c>
      <c r="P13" s="9"/>
    </row>
    <row r="14" spans="1:133">
      <c r="A14" s="12"/>
      <c r="B14" s="23">
        <v>329</v>
      </c>
      <c r="C14" s="19" t="s">
        <v>15</v>
      </c>
      <c r="D14" s="43">
        <v>5225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5225</v>
      </c>
      <c r="O14" s="44">
        <f t="shared" si="2"/>
        <v>2.2550712127751402</v>
      </c>
      <c r="P14" s="9"/>
    </row>
    <row r="15" spans="1:133" ht="15.75">
      <c r="A15" s="27" t="s">
        <v>16</v>
      </c>
      <c r="B15" s="28"/>
      <c r="C15" s="29"/>
      <c r="D15" s="30">
        <f t="shared" ref="D15:M15" si="4">SUM(D16:D23)</f>
        <v>120971</v>
      </c>
      <c r="E15" s="30">
        <f t="shared" si="4"/>
        <v>0</v>
      </c>
      <c r="F15" s="30">
        <f t="shared" si="4"/>
        <v>0</v>
      </c>
      <c r="G15" s="30">
        <f t="shared" si="4"/>
        <v>0</v>
      </c>
      <c r="H15" s="30">
        <f t="shared" si="4"/>
        <v>0</v>
      </c>
      <c r="I15" s="30">
        <f t="shared" si="4"/>
        <v>64433</v>
      </c>
      <c r="J15" s="30">
        <f t="shared" si="4"/>
        <v>0</v>
      </c>
      <c r="K15" s="30">
        <f t="shared" si="4"/>
        <v>0</v>
      </c>
      <c r="L15" s="30">
        <f t="shared" si="4"/>
        <v>0</v>
      </c>
      <c r="M15" s="30">
        <f t="shared" si="4"/>
        <v>0</v>
      </c>
      <c r="N15" s="41">
        <f t="shared" si="1"/>
        <v>185404</v>
      </c>
      <c r="O15" s="42">
        <f t="shared" si="2"/>
        <v>80.018990073370745</v>
      </c>
      <c r="P15" s="10"/>
    </row>
    <row r="16" spans="1:133">
      <c r="A16" s="12"/>
      <c r="B16" s="23">
        <v>331.5</v>
      </c>
      <c r="C16" s="19" t="s">
        <v>79</v>
      </c>
      <c r="D16" s="43">
        <v>10739</v>
      </c>
      <c r="E16" s="43">
        <v>0</v>
      </c>
      <c r="F16" s="43">
        <v>0</v>
      </c>
      <c r="G16" s="43">
        <v>0</v>
      </c>
      <c r="H16" s="43">
        <v>0</v>
      </c>
      <c r="I16" s="43">
        <v>64433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75172</v>
      </c>
      <c r="O16" s="44">
        <f t="shared" si="2"/>
        <v>32.4436771687527</v>
      </c>
      <c r="P16" s="9"/>
    </row>
    <row r="17" spans="1:16">
      <c r="A17" s="12"/>
      <c r="B17" s="23">
        <v>334.49</v>
      </c>
      <c r="C17" s="19" t="s">
        <v>80</v>
      </c>
      <c r="D17" s="43">
        <v>11725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11725</v>
      </c>
      <c r="O17" s="44">
        <f t="shared" si="2"/>
        <v>5.0604229607250755</v>
      </c>
      <c r="P17" s="9"/>
    </row>
    <row r="18" spans="1:16">
      <c r="A18" s="12"/>
      <c r="B18" s="23">
        <v>335.12</v>
      </c>
      <c r="C18" s="19" t="s">
        <v>63</v>
      </c>
      <c r="D18" s="43">
        <v>40557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40557</v>
      </c>
      <c r="O18" s="44">
        <f t="shared" si="2"/>
        <v>17.504100129477774</v>
      </c>
      <c r="P18" s="9"/>
    </row>
    <row r="19" spans="1:16">
      <c r="A19" s="12"/>
      <c r="B19" s="23">
        <v>335.14</v>
      </c>
      <c r="C19" s="19" t="s">
        <v>64</v>
      </c>
      <c r="D19" s="43">
        <v>117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117</v>
      </c>
      <c r="O19" s="44">
        <f t="shared" si="2"/>
        <v>5.0496331463098836E-2</v>
      </c>
      <c r="P19" s="9"/>
    </row>
    <row r="20" spans="1:16">
      <c r="A20" s="12"/>
      <c r="B20" s="23">
        <v>335.15</v>
      </c>
      <c r="C20" s="19" t="s">
        <v>65</v>
      </c>
      <c r="D20" s="43">
        <v>81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81</v>
      </c>
      <c r="O20" s="44">
        <f t="shared" si="2"/>
        <v>3.4958998705222268E-2</v>
      </c>
      <c r="P20" s="9"/>
    </row>
    <row r="21" spans="1:16">
      <c r="A21" s="12"/>
      <c r="B21" s="23">
        <v>335.18</v>
      </c>
      <c r="C21" s="19" t="s">
        <v>66</v>
      </c>
      <c r="D21" s="43">
        <v>29947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29947</v>
      </c>
      <c r="O21" s="44">
        <f t="shared" si="2"/>
        <v>12.924902891670262</v>
      </c>
      <c r="P21" s="9"/>
    </row>
    <row r="22" spans="1:16">
      <c r="A22" s="12"/>
      <c r="B22" s="23">
        <v>337.2</v>
      </c>
      <c r="C22" s="19" t="s">
        <v>22</v>
      </c>
      <c r="D22" s="43">
        <v>25000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25000</v>
      </c>
      <c r="O22" s="44">
        <f t="shared" si="2"/>
        <v>10.789814415192058</v>
      </c>
      <c r="P22" s="9"/>
    </row>
    <row r="23" spans="1:16">
      <c r="A23" s="12"/>
      <c r="B23" s="23">
        <v>337.7</v>
      </c>
      <c r="C23" s="19" t="s">
        <v>56</v>
      </c>
      <c r="D23" s="43">
        <v>2805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2805</v>
      </c>
      <c r="O23" s="44">
        <f t="shared" si="2"/>
        <v>1.2106171773845489</v>
      </c>
      <c r="P23" s="9"/>
    </row>
    <row r="24" spans="1:16" ht="15.75">
      <c r="A24" s="27" t="s">
        <v>27</v>
      </c>
      <c r="B24" s="28"/>
      <c r="C24" s="29"/>
      <c r="D24" s="30">
        <f t="shared" ref="D24:M24" si="5">SUM(D25:D30)</f>
        <v>103588</v>
      </c>
      <c r="E24" s="30">
        <f t="shared" si="5"/>
        <v>0</v>
      </c>
      <c r="F24" s="30">
        <f t="shared" si="5"/>
        <v>0</v>
      </c>
      <c r="G24" s="30">
        <f t="shared" si="5"/>
        <v>0</v>
      </c>
      <c r="H24" s="30">
        <f t="shared" si="5"/>
        <v>0</v>
      </c>
      <c r="I24" s="30">
        <f t="shared" si="5"/>
        <v>146022</v>
      </c>
      <c r="J24" s="30">
        <f t="shared" si="5"/>
        <v>0</v>
      </c>
      <c r="K24" s="30">
        <f t="shared" si="5"/>
        <v>0</v>
      </c>
      <c r="L24" s="30">
        <f t="shared" si="5"/>
        <v>0</v>
      </c>
      <c r="M24" s="30">
        <f t="shared" si="5"/>
        <v>0</v>
      </c>
      <c r="N24" s="30">
        <f t="shared" si="1"/>
        <v>249610</v>
      </c>
      <c r="O24" s="42">
        <f t="shared" si="2"/>
        <v>107.7298230470436</v>
      </c>
      <c r="P24" s="10"/>
    </row>
    <row r="25" spans="1:16">
      <c r="A25" s="12"/>
      <c r="B25" s="23">
        <v>341.9</v>
      </c>
      <c r="C25" s="19" t="s">
        <v>67</v>
      </c>
      <c r="D25" s="43">
        <v>3730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ref="N25:N30" si="6">SUM(D25:M25)</f>
        <v>3730</v>
      </c>
      <c r="O25" s="44">
        <f t="shared" si="2"/>
        <v>1.6098403107466552</v>
      </c>
      <c r="P25" s="9"/>
    </row>
    <row r="26" spans="1:16">
      <c r="A26" s="12"/>
      <c r="B26" s="23">
        <v>343.3</v>
      </c>
      <c r="C26" s="19" t="s">
        <v>29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43">
        <v>109797</v>
      </c>
      <c r="J26" s="43">
        <v>0</v>
      </c>
      <c r="K26" s="43">
        <v>0</v>
      </c>
      <c r="L26" s="43">
        <v>0</v>
      </c>
      <c r="M26" s="43">
        <v>0</v>
      </c>
      <c r="N26" s="43">
        <f t="shared" si="6"/>
        <v>109797</v>
      </c>
      <c r="O26" s="44">
        <f t="shared" si="2"/>
        <v>47.387570133793702</v>
      </c>
      <c r="P26" s="9"/>
    </row>
    <row r="27" spans="1:16">
      <c r="A27" s="12"/>
      <c r="B27" s="23">
        <v>343.4</v>
      </c>
      <c r="C27" s="19" t="s">
        <v>30</v>
      </c>
      <c r="D27" s="43">
        <v>77633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6"/>
        <v>77633</v>
      </c>
      <c r="O27" s="44">
        <f t="shared" si="2"/>
        <v>33.505826499784206</v>
      </c>
      <c r="P27" s="9"/>
    </row>
    <row r="28" spans="1:16">
      <c r="A28" s="12"/>
      <c r="B28" s="23">
        <v>343.5</v>
      </c>
      <c r="C28" s="19" t="s">
        <v>31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43">
        <v>36225</v>
      </c>
      <c r="J28" s="43">
        <v>0</v>
      </c>
      <c r="K28" s="43">
        <v>0</v>
      </c>
      <c r="L28" s="43">
        <v>0</v>
      </c>
      <c r="M28" s="43">
        <v>0</v>
      </c>
      <c r="N28" s="43">
        <f t="shared" si="6"/>
        <v>36225</v>
      </c>
      <c r="O28" s="44">
        <f t="shared" si="2"/>
        <v>15.634441087613293</v>
      </c>
      <c r="P28" s="9"/>
    </row>
    <row r="29" spans="1:16">
      <c r="A29" s="12"/>
      <c r="B29" s="23">
        <v>344.9</v>
      </c>
      <c r="C29" s="19" t="s">
        <v>68</v>
      </c>
      <c r="D29" s="43">
        <v>22125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f t="shared" si="6"/>
        <v>22125</v>
      </c>
      <c r="O29" s="44">
        <f t="shared" si="2"/>
        <v>9.5489857574449726</v>
      </c>
      <c r="P29" s="9"/>
    </row>
    <row r="30" spans="1:16">
      <c r="A30" s="12"/>
      <c r="B30" s="23">
        <v>347.2</v>
      </c>
      <c r="C30" s="19" t="s">
        <v>33</v>
      </c>
      <c r="D30" s="43">
        <v>100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f t="shared" si="6"/>
        <v>100</v>
      </c>
      <c r="O30" s="44">
        <f t="shared" si="2"/>
        <v>4.3159257660768238E-2</v>
      </c>
      <c r="P30" s="9"/>
    </row>
    <row r="31" spans="1:16" ht="15.75">
      <c r="A31" s="27" t="s">
        <v>1</v>
      </c>
      <c r="B31" s="28"/>
      <c r="C31" s="29"/>
      <c r="D31" s="30">
        <f t="shared" ref="D31:M31" si="7">SUM(D32:D33)</f>
        <v>1341</v>
      </c>
      <c r="E31" s="30">
        <f t="shared" si="7"/>
        <v>1223</v>
      </c>
      <c r="F31" s="30">
        <f t="shared" si="7"/>
        <v>0</v>
      </c>
      <c r="G31" s="30">
        <f t="shared" si="7"/>
        <v>0</v>
      </c>
      <c r="H31" s="30">
        <f t="shared" si="7"/>
        <v>0</v>
      </c>
      <c r="I31" s="30">
        <f t="shared" si="7"/>
        <v>60</v>
      </c>
      <c r="J31" s="30">
        <f t="shared" si="7"/>
        <v>0</v>
      </c>
      <c r="K31" s="30">
        <f t="shared" si="7"/>
        <v>0</v>
      </c>
      <c r="L31" s="30">
        <f t="shared" si="7"/>
        <v>0</v>
      </c>
      <c r="M31" s="30">
        <f t="shared" si="7"/>
        <v>0</v>
      </c>
      <c r="N31" s="30">
        <f t="shared" ref="N31:N37" si="8">SUM(D31:M31)</f>
        <v>2624</v>
      </c>
      <c r="O31" s="42">
        <f t="shared" si="2"/>
        <v>1.1324989210185585</v>
      </c>
      <c r="P31" s="10"/>
    </row>
    <row r="32" spans="1:16">
      <c r="A32" s="12"/>
      <c r="B32" s="23">
        <v>361.1</v>
      </c>
      <c r="C32" s="19" t="s">
        <v>36</v>
      </c>
      <c r="D32" s="43">
        <v>44</v>
      </c>
      <c r="E32" s="43">
        <v>23</v>
      </c>
      <c r="F32" s="43">
        <v>0</v>
      </c>
      <c r="G32" s="43">
        <v>0</v>
      </c>
      <c r="H32" s="43">
        <v>0</v>
      </c>
      <c r="I32" s="43">
        <v>60</v>
      </c>
      <c r="J32" s="43">
        <v>0</v>
      </c>
      <c r="K32" s="43">
        <v>0</v>
      </c>
      <c r="L32" s="43">
        <v>0</v>
      </c>
      <c r="M32" s="43">
        <v>0</v>
      </c>
      <c r="N32" s="43">
        <f t="shared" si="8"/>
        <v>127</v>
      </c>
      <c r="O32" s="44">
        <f t="shared" si="2"/>
        <v>5.4812257229175661E-2</v>
      </c>
      <c r="P32" s="9"/>
    </row>
    <row r="33" spans="1:119">
      <c r="A33" s="12"/>
      <c r="B33" s="23">
        <v>369.9</v>
      </c>
      <c r="C33" s="19" t="s">
        <v>37</v>
      </c>
      <c r="D33" s="43">
        <v>1297</v>
      </c>
      <c r="E33" s="43">
        <v>1200</v>
      </c>
      <c r="F33" s="43">
        <v>0</v>
      </c>
      <c r="G33" s="43">
        <v>0</v>
      </c>
      <c r="H33" s="43">
        <v>0</v>
      </c>
      <c r="I33" s="43">
        <v>0</v>
      </c>
      <c r="J33" s="43">
        <v>0</v>
      </c>
      <c r="K33" s="43">
        <v>0</v>
      </c>
      <c r="L33" s="43">
        <v>0</v>
      </c>
      <c r="M33" s="43">
        <v>0</v>
      </c>
      <c r="N33" s="43">
        <f t="shared" si="8"/>
        <v>2497</v>
      </c>
      <c r="O33" s="44">
        <f t="shared" si="2"/>
        <v>1.0776866637893827</v>
      </c>
      <c r="P33" s="9"/>
    </row>
    <row r="34" spans="1:119" ht="15.75">
      <c r="A34" s="27" t="s">
        <v>28</v>
      </c>
      <c r="B34" s="28"/>
      <c r="C34" s="29"/>
      <c r="D34" s="30">
        <f t="shared" ref="D34:M34" si="9">SUM(D35:D36)</f>
        <v>48196</v>
      </c>
      <c r="E34" s="30">
        <f t="shared" si="9"/>
        <v>0</v>
      </c>
      <c r="F34" s="30">
        <f t="shared" si="9"/>
        <v>0</v>
      </c>
      <c r="G34" s="30">
        <f t="shared" si="9"/>
        <v>0</v>
      </c>
      <c r="H34" s="30">
        <f t="shared" si="9"/>
        <v>0</v>
      </c>
      <c r="I34" s="30">
        <f t="shared" si="9"/>
        <v>0</v>
      </c>
      <c r="J34" s="30">
        <f t="shared" si="9"/>
        <v>0</v>
      </c>
      <c r="K34" s="30">
        <f t="shared" si="9"/>
        <v>0</v>
      </c>
      <c r="L34" s="30">
        <f t="shared" si="9"/>
        <v>0</v>
      </c>
      <c r="M34" s="30">
        <f t="shared" si="9"/>
        <v>0</v>
      </c>
      <c r="N34" s="30">
        <f t="shared" si="8"/>
        <v>48196</v>
      </c>
      <c r="O34" s="42">
        <f t="shared" si="2"/>
        <v>20.801035822183859</v>
      </c>
      <c r="P34" s="9"/>
    </row>
    <row r="35" spans="1:119">
      <c r="A35" s="12"/>
      <c r="B35" s="23">
        <v>381</v>
      </c>
      <c r="C35" s="19" t="s">
        <v>38</v>
      </c>
      <c r="D35" s="43">
        <v>15000</v>
      </c>
      <c r="E35" s="43">
        <v>0</v>
      </c>
      <c r="F35" s="43">
        <v>0</v>
      </c>
      <c r="G35" s="43">
        <v>0</v>
      </c>
      <c r="H35" s="43">
        <v>0</v>
      </c>
      <c r="I35" s="43">
        <v>0</v>
      </c>
      <c r="J35" s="43">
        <v>0</v>
      </c>
      <c r="K35" s="43">
        <v>0</v>
      </c>
      <c r="L35" s="43">
        <v>0</v>
      </c>
      <c r="M35" s="43">
        <v>0</v>
      </c>
      <c r="N35" s="43">
        <f t="shared" si="8"/>
        <v>15000</v>
      </c>
      <c r="O35" s="44">
        <f t="shared" si="2"/>
        <v>6.473888649115235</v>
      </c>
      <c r="P35" s="9"/>
    </row>
    <row r="36" spans="1:119" ht="15.75" thickBot="1">
      <c r="A36" s="12"/>
      <c r="B36" s="23">
        <v>384</v>
      </c>
      <c r="C36" s="19" t="s">
        <v>39</v>
      </c>
      <c r="D36" s="43">
        <v>33196</v>
      </c>
      <c r="E36" s="43">
        <v>0</v>
      </c>
      <c r="F36" s="43">
        <v>0</v>
      </c>
      <c r="G36" s="43">
        <v>0</v>
      </c>
      <c r="H36" s="43">
        <v>0</v>
      </c>
      <c r="I36" s="43">
        <v>0</v>
      </c>
      <c r="J36" s="43">
        <v>0</v>
      </c>
      <c r="K36" s="43">
        <v>0</v>
      </c>
      <c r="L36" s="43">
        <v>0</v>
      </c>
      <c r="M36" s="43">
        <v>0</v>
      </c>
      <c r="N36" s="43">
        <f t="shared" si="8"/>
        <v>33196</v>
      </c>
      <c r="O36" s="44">
        <f t="shared" si="2"/>
        <v>14.327147173068623</v>
      </c>
      <c r="P36" s="9"/>
    </row>
    <row r="37" spans="1:119" ht="16.5" thickBot="1">
      <c r="A37" s="13" t="s">
        <v>34</v>
      </c>
      <c r="B37" s="21"/>
      <c r="C37" s="20"/>
      <c r="D37" s="14">
        <f>SUM(D5,D12,D15,D24,D31,D34)</f>
        <v>492070</v>
      </c>
      <c r="E37" s="14">
        <f t="shared" ref="E37:M37" si="10">SUM(E5,E12,E15,E24,E31,E34)</f>
        <v>38193</v>
      </c>
      <c r="F37" s="14">
        <f t="shared" si="10"/>
        <v>0</v>
      </c>
      <c r="G37" s="14">
        <f t="shared" si="10"/>
        <v>0</v>
      </c>
      <c r="H37" s="14">
        <f t="shared" si="10"/>
        <v>0</v>
      </c>
      <c r="I37" s="14">
        <f t="shared" si="10"/>
        <v>210515</v>
      </c>
      <c r="J37" s="14">
        <f t="shared" si="10"/>
        <v>0</v>
      </c>
      <c r="K37" s="14">
        <f t="shared" si="10"/>
        <v>0</v>
      </c>
      <c r="L37" s="14">
        <f t="shared" si="10"/>
        <v>0</v>
      </c>
      <c r="M37" s="14">
        <f t="shared" si="10"/>
        <v>0</v>
      </c>
      <c r="N37" s="14">
        <f t="shared" si="8"/>
        <v>740778</v>
      </c>
      <c r="O37" s="36">
        <f t="shared" si="2"/>
        <v>319.71428571428572</v>
      </c>
      <c r="P37" s="6"/>
      <c r="Q37" s="2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</row>
    <row r="38" spans="1:119">
      <c r="A38" s="15"/>
      <c r="B38" s="17"/>
      <c r="C38" s="17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8"/>
    </row>
    <row r="39" spans="1:119">
      <c r="A39" s="37"/>
      <c r="B39" s="38"/>
      <c r="C39" s="38"/>
      <c r="D39" s="39"/>
      <c r="E39" s="39"/>
      <c r="F39" s="39"/>
      <c r="G39" s="39"/>
      <c r="H39" s="39"/>
      <c r="I39" s="39"/>
      <c r="J39" s="39"/>
      <c r="K39" s="39"/>
      <c r="L39" s="48" t="s">
        <v>81</v>
      </c>
      <c r="M39" s="48"/>
      <c r="N39" s="48"/>
      <c r="O39" s="40">
        <v>2317</v>
      </c>
    </row>
    <row r="40" spans="1:119">
      <c r="A40" s="49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1"/>
    </row>
    <row r="41" spans="1:119" ht="15.75" customHeight="1" thickBot="1">
      <c r="A41" s="52" t="s">
        <v>50</v>
      </c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4"/>
    </row>
  </sheetData>
  <mergeCells count="10">
    <mergeCell ref="L39:N39"/>
    <mergeCell ref="A40:O40"/>
    <mergeCell ref="A41:O4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40</v>
      </c>
      <c r="B3" s="62"/>
      <c r="C3" s="63"/>
      <c r="D3" s="67" t="s">
        <v>23</v>
      </c>
      <c r="E3" s="68"/>
      <c r="F3" s="68"/>
      <c r="G3" s="68"/>
      <c r="H3" s="69"/>
      <c r="I3" s="67" t="s">
        <v>24</v>
      </c>
      <c r="J3" s="69"/>
      <c r="K3" s="67" t="s">
        <v>26</v>
      </c>
      <c r="L3" s="69"/>
      <c r="M3" s="34"/>
      <c r="N3" s="35"/>
      <c r="O3" s="70" t="s">
        <v>45</v>
      </c>
      <c r="P3" s="11"/>
      <c r="Q3"/>
    </row>
    <row r="4" spans="1:133" ht="32.25" customHeight="1" thickBot="1">
      <c r="A4" s="64"/>
      <c r="B4" s="65"/>
      <c r="C4" s="66"/>
      <c r="D4" s="32" t="s">
        <v>2</v>
      </c>
      <c r="E4" s="32" t="s">
        <v>41</v>
      </c>
      <c r="F4" s="32" t="s">
        <v>42</v>
      </c>
      <c r="G4" s="32" t="s">
        <v>43</v>
      </c>
      <c r="H4" s="32" t="s">
        <v>3</v>
      </c>
      <c r="I4" s="32" t="s">
        <v>4</v>
      </c>
      <c r="J4" s="33" t="s">
        <v>44</v>
      </c>
      <c r="K4" s="33" t="s">
        <v>5</v>
      </c>
      <c r="L4" s="33" t="s">
        <v>6</v>
      </c>
      <c r="M4" s="33" t="s">
        <v>7</v>
      </c>
      <c r="N4" s="33" t="s">
        <v>25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0</v>
      </c>
      <c r="B5" s="24"/>
      <c r="C5" s="24"/>
      <c r="D5" s="25">
        <f t="shared" ref="D5:M5" si="0">SUM(D6:D11)</f>
        <v>131577</v>
      </c>
      <c r="E5" s="25">
        <f t="shared" si="0"/>
        <v>32887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22" si="1">SUM(D5:M5)</f>
        <v>164464</v>
      </c>
      <c r="O5" s="31">
        <f t="shared" ref="O5:O32" si="2">(N5/O$34)</f>
        <v>70.373983739837399</v>
      </c>
      <c r="P5" s="6"/>
    </row>
    <row r="6" spans="1:133">
      <c r="A6" s="12"/>
      <c r="B6" s="23">
        <v>311</v>
      </c>
      <c r="C6" s="19" t="s">
        <v>76</v>
      </c>
      <c r="D6" s="43">
        <v>12663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12663</v>
      </c>
      <c r="O6" s="44">
        <f t="shared" si="2"/>
        <v>5.4184852374839538</v>
      </c>
      <c r="P6" s="9"/>
    </row>
    <row r="7" spans="1:133">
      <c r="A7" s="12"/>
      <c r="B7" s="23">
        <v>312.10000000000002</v>
      </c>
      <c r="C7" s="19" t="s">
        <v>8</v>
      </c>
      <c r="D7" s="43">
        <v>0</v>
      </c>
      <c r="E7" s="43">
        <v>27397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27397</v>
      </c>
      <c r="O7" s="44">
        <f t="shared" si="2"/>
        <v>11.723149336756526</v>
      </c>
      <c r="P7" s="9"/>
    </row>
    <row r="8" spans="1:133">
      <c r="A8" s="12"/>
      <c r="B8" s="23">
        <v>312.3</v>
      </c>
      <c r="C8" s="19" t="s">
        <v>9</v>
      </c>
      <c r="D8" s="43">
        <v>0</v>
      </c>
      <c r="E8" s="43">
        <v>5490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5490</v>
      </c>
      <c r="O8" s="44">
        <f t="shared" si="2"/>
        <v>2.3491655969191272</v>
      </c>
      <c r="P8" s="9"/>
    </row>
    <row r="9" spans="1:133">
      <c r="A9" s="12"/>
      <c r="B9" s="23">
        <v>312.60000000000002</v>
      </c>
      <c r="C9" s="19" t="s">
        <v>10</v>
      </c>
      <c r="D9" s="43">
        <v>54316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54316</v>
      </c>
      <c r="O9" s="44">
        <f t="shared" si="2"/>
        <v>23.241762943945229</v>
      </c>
      <c r="P9" s="9"/>
    </row>
    <row r="10" spans="1:133">
      <c r="A10" s="12"/>
      <c r="B10" s="23">
        <v>314.10000000000002</v>
      </c>
      <c r="C10" s="19" t="s">
        <v>11</v>
      </c>
      <c r="D10" s="43">
        <v>30641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30641</v>
      </c>
      <c r="O10" s="44">
        <f t="shared" si="2"/>
        <v>13.111253744116388</v>
      </c>
      <c r="P10" s="9"/>
    </row>
    <row r="11" spans="1:133">
      <c r="A11" s="12"/>
      <c r="B11" s="23">
        <v>315</v>
      </c>
      <c r="C11" s="19" t="s">
        <v>62</v>
      </c>
      <c r="D11" s="43">
        <v>33957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33957</v>
      </c>
      <c r="O11" s="44">
        <f t="shared" si="2"/>
        <v>14.530166880616175</v>
      </c>
      <c r="P11" s="9"/>
    </row>
    <row r="12" spans="1:133" ht="15.75">
      <c r="A12" s="27" t="s">
        <v>13</v>
      </c>
      <c r="B12" s="28"/>
      <c r="C12" s="29"/>
      <c r="D12" s="30">
        <f t="shared" ref="D12:M12" si="3">SUM(D13:D14)</f>
        <v>78556</v>
      </c>
      <c r="E12" s="30">
        <f t="shared" si="3"/>
        <v>0</v>
      </c>
      <c r="F12" s="30">
        <f t="shared" si="3"/>
        <v>0</v>
      </c>
      <c r="G12" s="30">
        <f t="shared" si="3"/>
        <v>0</v>
      </c>
      <c r="H12" s="30">
        <f t="shared" si="3"/>
        <v>0</v>
      </c>
      <c r="I12" s="30">
        <f t="shared" si="3"/>
        <v>0</v>
      </c>
      <c r="J12" s="30">
        <f t="shared" si="3"/>
        <v>0</v>
      </c>
      <c r="K12" s="30">
        <f t="shared" si="3"/>
        <v>0</v>
      </c>
      <c r="L12" s="30">
        <f t="shared" si="3"/>
        <v>0</v>
      </c>
      <c r="M12" s="30">
        <f t="shared" si="3"/>
        <v>0</v>
      </c>
      <c r="N12" s="41">
        <f t="shared" si="1"/>
        <v>78556</v>
      </c>
      <c r="O12" s="42">
        <f t="shared" si="2"/>
        <v>33.614035087719301</v>
      </c>
      <c r="P12" s="10"/>
    </row>
    <row r="13" spans="1:133">
      <c r="A13" s="12"/>
      <c r="B13" s="23">
        <v>323.10000000000002</v>
      </c>
      <c r="C13" s="19" t="s">
        <v>14</v>
      </c>
      <c r="D13" s="43">
        <v>74869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74869</v>
      </c>
      <c r="O13" s="44">
        <f t="shared" si="2"/>
        <v>32.036371416345744</v>
      </c>
      <c r="P13" s="9"/>
    </row>
    <row r="14" spans="1:133">
      <c r="A14" s="12"/>
      <c r="B14" s="23">
        <v>329</v>
      </c>
      <c r="C14" s="19" t="s">
        <v>15</v>
      </c>
      <c r="D14" s="43">
        <v>3687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3687</v>
      </c>
      <c r="O14" s="44">
        <f t="shared" si="2"/>
        <v>1.5776636713735559</v>
      </c>
      <c r="P14" s="9"/>
    </row>
    <row r="15" spans="1:133" ht="15.75">
      <c r="A15" s="27" t="s">
        <v>16</v>
      </c>
      <c r="B15" s="28"/>
      <c r="C15" s="29"/>
      <c r="D15" s="30">
        <f t="shared" ref="D15:M15" si="4">SUM(D16:D21)</f>
        <v>97685</v>
      </c>
      <c r="E15" s="30">
        <f t="shared" si="4"/>
        <v>0</v>
      </c>
      <c r="F15" s="30">
        <f t="shared" si="4"/>
        <v>0</v>
      </c>
      <c r="G15" s="30">
        <f t="shared" si="4"/>
        <v>0</v>
      </c>
      <c r="H15" s="30">
        <f t="shared" si="4"/>
        <v>0</v>
      </c>
      <c r="I15" s="30">
        <f t="shared" si="4"/>
        <v>0</v>
      </c>
      <c r="J15" s="30">
        <f t="shared" si="4"/>
        <v>0</v>
      </c>
      <c r="K15" s="30">
        <f t="shared" si="4"/>
        <v>0</v>
      </c>
      <c r="L15" s="30">
        <f t="shared" si="4"/>
        <v>0</v>
      </c>
      <c r="M15" s="30">
        <f t="shared" si="4"/>
        <v>0</v>
      </c>
      <c r="N15" s="41">
        <f t="shared" si="1"/>
        <v>97685</v>
      </c>
      <c r="O15" s="42">
        <f t="shared" si="2"/>
        <v>41.799315361574671</v>
      </c>
      <c r="P15" s="10"/>
    </row>
    <row r="16" spans="1:133">
      <c r="A16" s="12"/>
      <c r="B16" s="23">
        <v>335.12</v>
      </c>
      <c r="C16" s="19" t="s">
        <v>63</v>
      </c>
      <c r="D16" s="43">
        <v>40263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40263</v>
      </c>
      <c r="O16" s="44">
        <f t="shared" si="2"/>
        <v>17.228498074454428</v>
      </c>
      <c r="P16" s="9"/>
    </row>
    <row r="17" spans="1:119">
      <c r="A17" s="12"/>
      <c r="B17" s="23">
        <v>335.14</v>
      </c>
      <c r="C17" s="19" t="s">
        <v>64</v>
      </c>
      <c r="D17" s="43">
        <v>68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68</v>
      </c>
      <c r="O17" s="44">
        <f t="shared" si="2"/>
        <v>2.9097133076593923E-2</v>
      </c>
      <c r="P17" s="9"/>
    </row>
    <row r="18" spans="1:119">
      <c r="A18" s="12"/>
      <c r="B18" s="23">
        <v>335.15</v>
      </c>
      <c r="C18" s="19" t="s">
        <v>65</v>
      </c>
      <c r="D18" s="43">
        <v>84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84</v>
      </c>
      <c r="O18" s="44">
        <f t="shared" si="2"/>
        <v>3.5943517329910142E-2</v>
      </c>
      <c r="P18" s="9"/>
    </row>
    <row r="19" spans="1:119">
      <c r="A19" s="12"/>
      <c r="B19" s="23">
        <v>335.18</v>
      </c>
      <c r="C19" s="19" t="s">
        <v>66</v>
      </c>
      <c r="D19" s="43">
        <v>29491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29491</v>
      </c>
      <c r="O19" s="44">
        <f t="shared" si="2"/>
        <v>12.619169875909286</v>
      </c>
      <c r="P19" s="9"/>
    </row>
    <row r="20" spans="1:119">
      <c r="A20" s="12"/>
      <c r="B20" s="23">
        <v>337.2</v>
      </c>
      <c r="C20" s="19" t="s">
        <v>22</v>
      </c>
      <c r="D20" s="43">
        <v>25000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25000</v>
      </c>
      <c r="O20" s="44">
        <f t="shared" si="2"/>
        <v>10.69747539580659</v>
      </c>
      <c r="P20" s="9"/>
    </row>
    <row r="21" spans="1:119">
      <c r="A21" s="12"/>
      <c r="B21" s="23">
        <v>337.7</v>
      </c>
      <c r="C21" s="19" t="s">
        <v>56</v>
      </c>
      <c r="D21" s="43">
        <v>2779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2779</v>
      </c>
      <c r="O21" s="44">
        <f t="shared" si="2"/>
        <v>1.1891313649978605</v>
      </c>
      <c r="P21" s="9"/>
    </row>
    <row r="22" spans="1:119" ht="15.75">
      <c r="A22" s="27" t="s">
        <v>27</v>
      </c>
      <c r="B22" s="28"/>
      <c r="C22" s="29"/>
      <c r="D22" s="30">
        <f t="shared" ref="D22:M22" si="5">SUM(D23:D28)</f>
        <v>90535</v>
      </c>
      <c r="E22" s="30">
        <f t="shared" si="5"/>
        <v>0</v>
      </c>
      <c r="F22" s="30">
        <f t="shared" si="5"/>
        <v>0</v>
      </c>
      <c r="G22" s="30">
        <f t="shared" si="5"/>
        <v>0</v>
      </c>
      <c r="H22" s="30">
        <f t="shared" si="5"/>
        <v>0</v>
      </c>
      <c r="I22" s="30">
        <f t="shared" si="5"/>
        <v>152847</v>
      </c>
      <c r="J22" s="30">
        <f t="shared" si="5"/>
        <v>0</v>
      </c>
      <c r="K22" s="30">
        <f t="shared" si="5"/>
        <v>0</v>
      </c>
      <c r="L22" s="30">
        <f t="shared" si="5"/>
        <v>0</v>
      </c>
      <c r="M22" s="30">
        <f t="shared" si="5"/>
        <v>0</v>
      </c>
      <c r="N22" s="30">
        <f t="shared" si="1"/>
        <v>243382</v>
      </c>
      <c r="O22" s="42">
        <f t="shared" si="2"/>
        <v>104.14291827128798</v>
      </c>
      <c r="P22" s="10"/>
    </row>
    <row r="23" spans="1:119">
      <c r="A23" s="12"/>
      <c r="B23" s="23">
        <v>341.9</v>
      </c>
      <c r="C23" s="19" t="s">
        <v>67</v>
      </c>
      <c r="D23" s="43">
        <v>3600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ref="N23:N28" si="6">SUM(D23:M23)</f>
        <v>3600</v>
      </c>
      <c r="O23" s="44">
        <f t="shared" si="2"/>
        <v>1.5404364569961488</v>
      </c>
      <c r="P23" s="9"/>
    </row>
    <row r="24" spans="1:119">
      <c r="A24" s="12"/>
      <c r="B24" s="23">
        <v>343.3</v>
      </c>
      <c r="C24" s="19" t="s">
        <v>29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116538</v>
      </c>
      <c r="J24" s="43">
        <v>0</v>
      </c>
      <c r="K24" s="43">
        <v>0</v>
      </c>
      <c r="L24" s="43">
        <v>0</v>
      </c>
      <c r="M24" s="43">
        <v>0</v>
      </c>
      <c r="N24" s="43">
        <f t="shared" si="6"/>
        <v>116538</v>
      </c>
      <c r="O24" s="44">
        <f t="shared" si="2"/>
        <v>49.866495507060336</v>
      </c>
      <c r="P24" s="9"/>
    </row>
    <row r="25" spans="1:119">
      <c r="A25" s="12"/>
      <c r="B25" s="23">
        <v>343.4</v>
      </c>
      <c r="C25" s="19" t="s">
        <v>30</v>
      </c>
      <c r="D25" s="43">
        <v>62302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6"/>
        <v>62302</v>
      </c>
      <c r="O25" s="44">
        <f t="shared" si="2"/>
        <v>26.658964484381684</v>
      </c>
      <c r="P25" s="9"/>
    </row>
    <row r="26" spans="1:119">
      <c r="A26" s="12"/>
      <c r="B26" s="23">
        <v>343.5</v>
      </c>
      <c r="C26" s="19" t="s">
        <v>31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43">
        <v>36309</v>
      </c>
      <c r="J26" s="43">
        <v>0</v>
      </c>
      <c r="K26" s="43">
        <v>0</v>
      </c>
      <c r="L26" s="43">
        <v>0</v>
      </c>
      <c r="M26" s="43">
        <v>0</v>
      </c>
      <c r="N26" s="43">
        <f t="shared" si="6"/>
        <v>36309</v>
      </c>
      <c r="O26" s="44">
        <f t="shared" si="2"/>
        <v>15.536585365853659</v>
      </c>
      <c r="P26" s="9"/>
    </row>
    <row r="27" spans="1:119">
      <c r="A27" s="12"/>
      <c r="B27" s="23">
        <v>344.9</v>
      </c>
      <c r="C27" s="19" t="s">
        <v>68</v>
      </c>
      <c r="D27" s="43">
        <v>24533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6"/>
        <v>24533</v>
      </c>
      <c r="O27" s="44">
        <f t="shared" si="2"/>
        <v>10.497646555412922</v>
      </c>
      <c r="P27" s="9"/>
    </row>
    <row r="28" spans="1:119">
      <c r="A28" s="12"/>
      <c r="B28" s="23">
        <v>347.2</v>
      </c>
      <c r="C28" s="19" t="s">
        <v>33</v>
      </c>
      <c r="D28" s="43">
        <v>100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6"/>
        <v>100</v>
      </c>
      <c r="O28" s="44">
        <f t="shared" si="2"/>
        <v>4.2789901583226361E-2</v>
      </c>
      <c r="P28" s="9"/>
    </row>
    <row r="29" spans="1:119" ht="15.75">
      <c r="A29" s="27" t="s">
        <v>1</v>
      </c>
      <c r="B29" s="28"/>
      <c r="C29" s="29"/>
      <c r="D29" s="30">
        <f t="shared" ref="D29:M29" si="7">SUM(D30:D31)</f>
        <v>2331</v>
      </c>
      <c r="E29" s="30">
        <f t="shared" si="7"/>
        <v>10</v>
      </c>
      <c r="F29" s="30">
        <f t="shared" si="7"/>
        <v>0</v>
      </c>
      <c r="G29" s="30">
        <f t="shared" si="7"/>
        <v>0</v>
      </c>
      <c r="H29" s="30">
        <f t="shared" si="7"/>
        <v>0</v>
      </c>
      <c r="I29" s="30">
        <f t="shared" si="7"/>
        <v>66</v>
      </c>
      <c r="J29" s="30">
        <f t="shared" si="7"/>
        <v>0</v>
      </c>
      <c r="K29" s="30">
        <f t="shared" si="7"/>
        <v>0</v>
      </c>
      <c r="L29" s="30">
        <f t="shared" si="7"/>
        <v>0</v>
      </c>
      <c r="M29" s="30">
        <f t="shared" si="7"/>
        <v>0</v>
      </c>
      <c r="N29" s="30">
        <f>SUM(D29:M29)</f>
        <v>2407</v>
      </c>
      <c r="O29" s="42">
        <f t="shared" si="2"/>
        <v>1.0299529311082585</v>
      </c>
      <c r="P29" s="10"/>
    </row>
    <row r="30" spans="1:119">
      <c r="A30" s="12"/>
      <c r="B30" s="23">
        <v>361.1</v>
      </c>
      <c r="C30" s="19" t="s">
        <v>36</v>
      </c>
      <c r="D30" s="43">
        <v>48</v>
      </c>
      <c r="E30" s="43">
        <v>10</v>
      </c>
      <c r="F30" s="43">
        <v>0</v>
      </c>
      <c r="G30" s="43">
        <v>0</v>
      </c>
      <c r="H30" s="43">
        <v>0</v>
      </c>
      <c r="I30" s="43">
        <v>66</v>
      </c>
      <c r="J30" s="43">
        <v>0</v>
      </c>
      <c r="K30" s="43">
        <v>0</v>
      </c>
      <c r="L30" s="43">
        <v>0</v>
      </c>
      <c r="M30" s="43">
        <v>0</v>
      </c>
      <c r="N30" s="43">
        <f>SUM(D30:M30)</f>
        <v>124</v>
      </c>
      <c r="O30" s="44">
        <f t="shared" si="2"/>
        <v>5.3059477963200687E-2</v>
      </c>
      <c r="P30" s="9"/>
    </row>
    <row r="31" spans="1:119" ht="15.75" thickBot="1">
      <c r="A31" s="12"/>
      <c r="B31" s="23">
        <v>369.9</v>
      </c>
      <c r="C31" s="19" t="s">
        <v>37</v>
      </c>
      <c r="D31" s="43">
        <v>2283</v>
      </c>
      <c r="E31" s="43">
        <v>0</v>
      </c>
      <c r="F31" s="43">
        <v>0</v>
      </c>
      <c r="G31" s="43">
        <v>0</v>
      </c>
      <c r="H31" s="43">
        <v>0</v>
      </c>
      <c r="I31" s="43">
        <v>0</v>
      </c>
      <c r="J31" s="43">
        <v>0</v>
      </c>
      <c r="K31" s="43">
        <v>0</v>
      </c>
      <c r="L31" s="43">
        <v>0</v>
      </c>
      <c r="M31" s="43">
        <v>0</v>
      </c>
      <c r="N31" s="43">
        <f>SUM(D31:M31)</f>
        <v>2283</v>
      </c>
      <c r="O31" s="44">
        <f t="shared" si="2"/>
        <v>0.97689345314505782</v>
      </c>
      <c r="P31" s="9"/>
    </row>
    <row r="32" spans="1:119" ht="16.5" thickBot="1">
      <c r="A32" s="13" t="s">
        <v>34</v>
      </c>
      <c r="B32" s="21"/>
      <c r="C32" s="20"/>
      <c r="D32" s="14">
        <f>SUM(D5,D12,D15,D22,D29)</f>
        <v>400684</v>
      </c>
      <c r="E32" s="14">
        <f t="shared" ref="E32:M32" si="8">SUM(E5,E12,E15,E22,E29)</f>
        <v>32897</v>
      </c>
      <c r="F32" s="14">
        <f t="shared" si="8"/>
        <v>0</v>
      </c>
      <c r="G32" s="14">
        <f t="shared" si="8"/>
        <v>0</v>
      </c>
      <c r="H32" s="14">
        <f t="shared" si="8"/>
        <v>0</v>
      </c>
      <c r="I32" s="14">
        <f t="shared" si="8"/>
        <v>152913</v>
      </c>
      <c r="J32" s="14">
        <f t="shared" si="8"/>
        <v>0</v>
      </c>
      <c r="K32" s="14">
        <f t="shared" si="8"/>
        <v>0</v>
      </c>
      <c r="L32" s="14">
        <f t="shared" si="8"/>
        <v>0</v>
      </c>
      <c r="M32" s="14">
        <f t="shared" si="8"/>
        <v>0</v>
      </c>
      <c r="N32" s="14">
        <f>SUM(D32:M32)</f>
        <v>586494</v>
      </c>
      <c r="O32" s="36">
        <f t="shared" si="2"/>
        <v>250.96020539152761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5"/>
      <c r="B33" s="17"/>
      <c r="C33" s="17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8"/>
    </row>
    <row r="34" spans="1:15">
      <c r="A34" s="37"/>
      <c r="B34" s="38"/>
      <c r="C34" s="38"/>
      <c r="D34" s="39"/>
      <c r="E34" s="39"/>
      <c r="F34" s="39"/>
      <c r="G34" s="39"/>
      <c r="H34" s="39"/>
      <c r="I34" s="39"/>
      <c r="J34" s="39"/>
      <c r="K34" s="39"/>
      <c r="L34" s="48" t="s">
        <v>77</v>
      </c>
      <c r="M34" s="48"/>
      <c r="N34" s="48"/>
      <c r="O34" s="40">
        <v>2337</v>
      </c>
    </row>
    <row r="35" spans="1:15">
      <c r="A35" s="49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1"/>
    </row>
    <row r="36" spans="1:15" ht="15.75" customHeight="1" thickBot="1">
      <c r="A36" s="52" t="s">
        <v>50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4"/>
    </row>
  </sheetData>
  <mergeCells count="10">
    <mergeCell ref="L34:N34"/>
    <mergeCell ref="A35:O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2023-08-16T19:22:03Z</cp:lastPrinted>
  <dcterms:created xsi:type="dcterms:W3CDTF">2000-08-31T21:26:31Z</dcterms:created>
  <dcterms:modified xsi:type="dcterms:W3CDTF">2023-08-16T19:22:06Z</dcterms:modified>
</cp:coreProperties>
</file>