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'2008'!$A$1:$O$58</definedName>
    <definedName name="_xlnm.Print_Area" localSheetId="13">'2009'!$A$1:$O$66</definedName>
    <definedName name="_xlnm.Print_Area" localSheetId="12">'2010'!$A$1:$O$61</definedName>
    <definedName name="_xlnm.Print_Area" localSheetId="11">'2011'!$A$1:$O$61</definedName>
    <definedName name="_xlnm.Print_Area" localSheetId="10">'2012'!$A$1:$O$57</definedName>
    <definedName name="_xlnm.Print_Area" localSheetId="9">'2013'!$A$1:$O$59</definedName>
    <definedName name="_xlnm.Print_Area" localSheetId="8">'2014'!$A$1:$O$58</definedName>
    <definedName name="_xlnm.Print_Area" localSheetId="7">'2015'!$A$1:$O$56</definedName>
    <definedName name="_xlnm.Print_Area" localSheetId="6">'2016'!$A$1:$O$58</definedName>
    <definedName name="_xlnm.Print_Area" localSheetId="5">'2017'!$A$1:$O$56</definedName>
    <definedName name="_xlnm.Print_Area" localSheetId="4">'2018'!$A$1:$O$57</definedName>
    <definedName name="_xlnm.Print_Area" localSheetId="3">'2019'!$A$1:$O$62</definedName>
    <definedName name="_xlnm.Print_Area" localSheetId="2">'2020'!$A$1:$O$63</definedName>
    <definedName name="_xlnm.Print_Area" localSheetId="1">'2021'!$A$1:$P$63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7" l="1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8" i="47" l="1"/>
  <c r="P58" i="47" s="1"/>
  <c r="O48" i="47"/>
  <c r="P48" i="47" s="1"/>
  <c r="O43" i="47"/>
  <c r="P43" i="47" s="1"/>
  <c r="O34" i="47"/>
  <c r="P34" i="47" s="1"/>
  <c r="M62" i="47"/>
  <c r="L62" i="47"/>
  <c r="N62" i="47"/>
  <c r="O24" i="47"/>
  <c r="P24" i="47" s="1"/>
  <c r="J62" i="47"/>
  <c r="K62" i="47"/>
  <c r="O14" i="47"/>
  <c r="P14" i="47" s="1"/>
  <c r="D62" i="47"/>
  <c r="E62" i="47"/>
  <c r="H62" i="47"/>
  <c r="I62" i="47"/>
  <c r="F62" i="47"/>
  <c r="G62" i="47"/>
  <c r="O5" i="47"/>
  <c r="P5" i="47" s="1"/>
  <c r="O58" i="46"/>
  <c r="P58" i="46"/>
  <c r="O57" i="46"/>
  <c r="P57" i="46" s="1"/>
  <c r="O56" i="46"/>
  <c r="P56" i="46"/>
  <c r="N55" i="46"/>
  <c r="M55" i="46"/>
  <c r="L55" i="46"/>
  <c r="K55" i="46"/>
  <c r="J55" i="46"/>
  <c r="J59" i="46" s="1"/>
  <c r="I55" i="46"/>
  <c r="H55" i="46"/>
  <c r="G55" i="46"/>
  <c r="F55" i="46"/>
  <c r="E55" i="46"/>
  <c r="D55" i="46"/>
  <c r="O54" i="46"/>
  <c r="P54" i="46" s="1"/>
  <c r="O53" i="46"/>
  <c r="P53" i="46" s="1"/>
  <c r="O52" i="46"/>
  <c r="P52" i="46"/>
  <c r="O51" i="46"/>
  <c r="P51" i="46" s="1"/>
  <c r="O50" i="46"/>
  <c r="P50" i="46" s="1"/>
  <c r="O49" i="46"/>
  <c r="P49" i="46"/>
  <c r="O48" i="46"/>
  <c r="P48" i="46" s="1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 s="1"/>
  <c r="O43" i="46"/>
  <c r="P43" i="46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O38" i="46"/>
  <c r="P38" i="46" s="1"/>
  <c r="O37" i="46"/>
  <c r="P37" i="46"/>
  <c r="O36" i="46"/>
  <c r="P36" i="46" s="1"/>
  <c r="O35" i="46"/>
  <c r="P35" i="46" s="1"/>
  <c r="O34" i="46"/>
  <c r="P34" i="46" s="1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 s="1"/>
  <c r="O28" i="46"/>
  <c r="P28" i="46"/>
  <c r="O27" i="46"/>
  <c r="P27" i="46" s="1"/>
  <c r="O26" i="46"/>
  <c r="P26" i="46"/>
  <c r="O25" i="46"/>
  <c r="P25" i="46"/>
  <c r="O24" i="46"/>
  <c r="P24" i="46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G59" i="46" s="1"/>
  <c r="F13" i="46"/>
  <c r="E13" i="46"/>
  <c r="D13" i="46"/>
  <c r="O12" i="46"/>
  <c r="P12" i="46" s="1"/>
  <c r="O11" i="46"/>
  <c r="P11" i="46"/>
  <c r="O10" i="46"/>
  <c r="P10" i="46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8" i="45"/>
  <c r="O58" i="45" s="1"/>
  <c r="N57" i="45"/>
  <c r="O57" i="45" s="1"/>
  <c r="M56" i="45"/>
  <c r="L56" i="45"/>
  <c r="K56" i="45"/>
  <c r="J56" i="45"/>
  <c r="N56" i="45" s="1"/>
  <c r="O56" i="45" s="1"/>
  <c r="I56" i="45"/>
  <c r="H56" i="45"/>
  <c r="G56" i="45"/>
  <c r="F56" i="45"/>
  <c r="E56" i="45"/>
  <c r="D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M47" i="45"/>
  <c r="L47" i="45"/>
  <c r="N47" i="45" s="1"/>
  <c r="O47" i="45" s="1"/>
  <c r="K47" i="45"/>
  <c r="J47" i="45"/>
  <c r="I47" i="45"/>
  <c r="H47" i="45"/>
  <c r="G47" i="45"/>
  <c r="F47" i="45"/>
  <c r="E47" i="45"/>
  <c r="D47" i="45"/>
  <c r="N46" i="45"/>
  <c r="O46" i="45" s="1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N34" i="45" s="1"/>
  <c r="O34" i="45" s="1"/>
  <c r="E34" i="45"/>
  <c r="D34" i="45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H58" i="44" s="1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N5" i="43" s="1"/>
  <c r="O5" i="43" s="1"/>
  <c r="E5" i="43"/>
  <c r="D5" i="43"/>
  <c r="N51" i="42"/>
  <c r="O51" i="42" s="1"/>
  <c r="M50" i="42"/>
  <c r="L50" i="42"/>
  <c r="K50" i="42"/>
  <c r="J50" i="42"/>
  <c r="I50" i="42"/>
  <c r="H50" i="42"/>
  <c r="G50" i="42"/>
  <c r="F50" i="42"/>
  <c r="N50" i="42" s="1"/>
  <c r="O50" i="42" s="1"/>
  <c r="E50" i="42"/>
  <c r="D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3" i="41"/>
  <c r="O53" i="41" s="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N30" i="41" s="1"/>
  <c r="O30" i="41" s="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N20" i="41" s="1"/>
  <c r="O20" i="41" s="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1" i="40"/>
  <c r="O51" i="40" s="1"/>
  <c r="M50" i="40"/>
  <c r="L50" i="40"/>
  <c r="K50" i="40"/>
  <c r="J50" i="40"/>
  <c r="N50" i="40" s="1"/>
  <c r="O50" i="40" s="1"/>
  <c r="I50" i="40"/>
  <c r="H50" i="40"/>
  <c r="G50" i="40"/>
  <c r="F50" i="40"/>
  <c r="E50" i="40"/>
  <c r="D50" i="40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J52" i="40" s="1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3" i="39"/>
  <c r="O53" i="39" s="1"/>
  <c r="N52" i="39"/>
  <c r="O52" i="39" s="1"/>
  <c r="N51" i="39"/>
  <c r="O51" i="39"/>
  <c r="M50" i="39"/>
  <c r="L50" i="39"/>
  <c r="K50" i="39"/>
  <c r="J50" i="39"/>
  <c r="I50" i="39"/>
  <c r="H50" i="39"/>
  <c r="N50" i="39" s="1"/>
  <c r="G50" i="39"/>
  <c r="F50" i="39"/>
  <c r="E50" i="39"/>
  <c r="D50" i="39"/>
  <c r="N49" i="39"/>
  <c r="O49" i="39"/>
  <c r="N48" i="39"/>
  <c r="O48" i="39" s="1"/>
  <c r="N47" i="39"/>
  <c r="O47" i="39" s="1"/>
  <c r="N46" i="39"/>
  <c r="O46" i="39"/>
  <c r="N45" i="39"/>
  <c r="O45" i="39" s="1"/>
  <c r="N44" i="39"/>
  <c r="O44" i="39" s="1"/>
  <c r="N43" i="39"/>
  <c r="O43" i="39"/>
  <c r="M42" i="39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 s="1"/>
  <c r="N39" i="39"/>
  <c r="O39" i="39" s="1"/>
  <c r="M38" i="39"/>
  <c r="L38" i="39"/>
  <c r="N38" i="39" s="1"/>
  <c r="O38" i="39" s="1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N13" i="39" s="1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3" i="38"/>
  <c r="O53" i="38" s="1"/>
  <c r="N52" i="38"/>
  <c r="O52" i="38"/>
  <c r="N51" i="38"/>
  <c r="O51" i="38"/>
  <c r="N50" i="38"/>
  <c r="O50" i="38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8" i="38" s="1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/>
  <c r="N38" i="38"/>
  <c r="O38" i="38" s="1"/>
  <c r="N37" i="38"/>
  <c r="O37" i="38" s="1"/>
  <c r="M36" i="38"/>
  <c r="L36" i="38"/>
  <c r="N36" i="38" s="1"/>
  <c r="O36" i="38" s="1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N14" i="38" s="1"/>
  <c r="G14" i="38"/>
  <c r="F14" i="38"/>
  <c r="E14" i="38"/>
  <c r="D14" i="38"/>
  <c r="N13" i="38"/>
  <c r="O13" i="38" s="1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H54" i="38"/>
  <c r="G5" i="38"/>
  <c r="F5" i="38"/>
  <c r="F54" i="38" s="1"/>
  <c r="E5" i="38"/>
  <c r="N5" i="38" s="1"/>
  <c r="O5" i="38" s="1"/>
  <c r="D5" i="38"/>
  <c r="N54" i="37"/>
  <c r="O54" i="37" s="1"/>
  <c r="N53" i="37"/>
  <c r="O53" i="37" s="1"/>
  <c r="M52" i="37"/>
  <c r="L52" i="37"/>
  <c r="N52" i="37" s="1"/>
  <c r="O52" i="37" s="1"/>
  <c r="K52" i="37"/>
  <c r="J52" i="37"/>
  <c r="I52" i="37"/>
  <c r="H52" i="37"/>
  <c r="G52" i="37"/>
  <c r="F52" i="37"/>
  <c r="E52" i="37"/>
  <c r="D52" i="37"/>
  <c r="N51" i="37"/>
  <c r="O51" i="37" s="1"/>
  <c r="N50" i="37"/>
  <c r="O50" i="37"/>
  <c r="N49" i="37"/>
  <c r="O49" i="37" s="1"/>
  <c r="N48" i="37"/>
  <c r="O48" i="37" s="1"/>
  <c r="N47" i="37"/>
  <c r="O47" i="37"/>
  <c r="N46" i="37"/>
  <c r="O46" i="37" s="1"/>
  <c r="N45" i="37"/>
  <c r="O45" i="37" s="1"/>
  <c r="M44" i="37"/>
  <c r="L44" i="37"/>
  <c r="N44" i="37" s="1"/>
  <c r="K44" i="37"/>
  <c r="J44" i="37"/>
  <c r="J55" i="37"/>
  <c r="I44" i="37"/>
  <c r="H44" i="37"/>
  <c r="G44" i="37"/>
  <c r="F44" i="37"/>
  <c r="E44" i="37"/>
  <c r="D44" i="37"/>
  <c r="N43" i="37"/>
  <c r="O43" i="37"/>
  <c r="N42" i="37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N40" i="37" s="1"/>
  <c r="D40" i="37"/>
  <c r="N39" i="37"/>
  <c r="O39" i="37"/>
  <c r="N38" i="37"/>
  <c r="O38" i="37"/>
  <c r="N37" i="37"/>
  <c r="O37" i="37"/>
  <c r="N36" i="37"/>
  <c r="O36" i="37"/>
  <c r="N35" i="37"/>
  <c r="O35" i="37"/>
  <c r="N34" i="37"/>
  <c r="O34" i="37" s="1"/>
  <c r="M33" i="37"/>
  <c r="L33" i="37"/>
  <c r="K33" i="37"/>
  <c r="J33" i="37"/>
  <c r="I33" i="37"/>
  <c r="H33" i="37"/>
  <c r="H55" i="37"/>
  <c r="G33" i="37"/>
  <c r="F33" i="37"/>
  <c r="E33" i="37"/>
  <c r="E55" i="37" s="1"/>
  <c r="N55" i="37" s="1"/>
  <c r="O55" i="37" s="1"/>
  <c r="D33" i="37"/>
  <c r="N32" i="37"/>
  <c r="O32" i="37" s="1"/>
  <c r="N31" i="37"/>
  <c r="O31" i="37"/>
  <c r="N30" i="37"/>
  <c r="O30" i="37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 s="1"/>
  <c r="N17" i="37"/>
  <c r="O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L55" i="37" s="1"/>
  <c r="K5" i="37"/>
  <c r="J5" i="37"/>
  <c r="I5" i="37"/>
  <c r="H5" i="37"/>
  <c r="G5" i="37"/>
  <c r="F5" i="37"/>
  <c r="E5" i="37"/>
  <c r="D5" i="37"/>
  <c r="N52" i="36"/>
  <c r="O52" i="36" s="1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/>
  <c r="N48" i="36"/>
  <c r="O48" i="36" s="1"/>
  <c r="N47" i="36"/>
  <c r="O47" i="36"/>
  <c r="N46" i="36"/>
  <c r="O46" i="36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/>
  <c r="N40" i="36"/>
  <c r="O40" i="36" s="1"/>
  <c r="M39" i="36"/>
  <c r="L39" i="36"/>
  <c r="K39" i="36"/>
  <c r="J39" i="36"/>
  <c r="I39" i="36"/>
  <c r="H39" i="36"/>
  <c r="G39" i="36"/>
  <c r="N39" i="36" s="1"/>
  <c r="O39" i="36" s="1"/>
  <c r="F39" i="36"/>
  <c r="E39" i="36"/>
  <c r="D39" i="36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 s="1"/>
  <c r="N17" i="36"/>
  <c r="O17" i="36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K53" i="36" s="1"/>
  <c r="J5" i="36"/>
  <c r="I5" i="36"/>
  <c r="H5" i="36"/>
  <c r="G5" i="36"/>
  <c r="F5" i="36"/>
  <c r="E5" i="36"/>
  <c r="D5" i="36"/>
  <c r="N56" i="35"/>
  <c r="O56" i="35"/>
  <c r="M55" i="35"/>
  <c r="L55" i="35"/>
  <c r="K55" i="35"/>
  <c r="N55" i="35" s="1"/>
  <c r="O55" i="35" s="1"/>
  <c r="J55" i="35"/>
  <c r="I55" i="35"/>
  <c r="H55" i="35"/>
  <c r="G55" i="35"/>
  <c r="F55" i="35"/>
  <c r="E55" i="35"/>
  <c r="D55" i="35"/>
  <c r="N54" i="35"/>
  <c r="O54" i="35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/>
  <c r="M47" i="35"/>
  <c r="L47" i="35"/>
  <c r="K47" i="35"/>
  <c r="N47" i="35" s="1"/>
  <c r="O47" i="35" s="1"/>
  <c r="J47" i="35"/>
  <c r="I47" i="35"/>
  <c r="H47" i="35"/>
  <c r="G47" i="35"/>
  <c r="F47" i="35"/>
  <c r="E47" i="35"/>
  <c r="D47" i="35"/>
  <c r="N46" i="35"/>
  <c r="O46" i="35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N34" i="35" s="1"/>
  <c r="D34" i="35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K5" i="35"/>
  <c r="J5" i="35"/>
  <c r="I5" i="35"/>
  <c r="H5" i="35"/>
  <c r="G5" i="35"/>
  <c r="F5" i="35"/>
  <c r="E5" i="35"/>
  <c r="D5" i="35"/>
  <c r="N56" i="34"/>
  <c r="O56" i="34"/>
  <c r="N55" i="34"/>
  <c r="O55" i="34" s="1"/>
  <c r="M54" i="34"/>
  <c r="L54" i="34"/>
  <c r="K54" i="34"/>
  <c r="J54" i="34"/>
  <c r="I54" i="34"/>
  <c r="H54" i="34"/>
  <c r="G54" i="34"/>
  <c r="N54" i="34" s="1"/>
  <c r="O54" i="34" s="1"/>
  <c r="F54" i="34"/>
  <c r="E54" i="34"/>
  <c r="D54" i="34"/>
  <c r="N53" i="34"/>
  <c r="O53" i="34" s="1"/>
  <c r="N52" i="34"/>
  <c r="O52" i="34"/>
  <c r="N51" i="34"/>
  <c r="O51" i="34" s="1"/>
  <c r="N50" i="34"/>
  <c r="O50" i="34" s="1"/>
  <c r="N49" i="34"/>
  <c r="O49" i="34"/>
  <c r="N48" i="34"/>
  <c r="O48" i="34"/>
  <c r="N47" i="34"/>
  <c r="O47" i="34" s="1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E57" i="34" s="1"/>
  <c r="D34" i="34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L57" i="34"/>
  <c r="K5" i="34"/>
  <c r="K57" i="34" s="1"/>
  <c r="J5" i="34"/>
  <c r="J57" i="34"/>
  <c r="I5" i="34"/>
  <c r="H5" i="34"/>
  <c r="H57" i="34"/>
  <c r="G5" i="34"/>
  <c r="F5" i="34"/>
  <c r="F57" i="34" s="1"/>
  <c r="E5" i="34"/>
  <c r="D5" i="34"/>
  <c r="D57" i="34" s="1"/>
  <c r="N37" i="33"/>
  <c r="O37" i="33"/>
  <c r="N57" i="33"/>
  <c r="O57" i="33"/>
  <c r="N58" i="33"/>
  <c r="O58" i="33" s="1"/>
  <c r="N59" i="33"/>
  <c r="O59" i="33"/>
  <c r="N60" i="33"/>
  <c r="O60" i="33"/>
  <c r="N61" i="33"/>
  <c r="O61" i="33" s="1"/>
  <c r="N38" i="33"/>
  <c r="O38" i="33"/>
  <c r="N39" i="33"/>
  <c r="O39" i="33"/>
  <c r="N40" i="33"/>
  <c r="O40" i="33" s="1"/>
  <c r="N41" i="33"/>
  <c r="O41" i="33"/>
  <c r="N23" i="33"/>
  <c r="O23" i="33"/>
  <c r="N24" i="33"/>
  <c r="O24" i="33" s="1"/>
  <c r="N25" i="33"/>
  <c r="O25" i="33"/>
  <c r="N26" i="33"/>
  <c r="O26" i="33"/>
  <c r="N27" i="33"/>
  <c r="O27" i="33" s="1"/>
  <c r="N28" i="33"/>
  <c r="O28" i="33"/>
  <c r="N29" i="33"/>
  <c r="O29" i="33"/>
  <c r="N30" i="33"/>
  <c r="O30" i="33" s="1"/>
  <c r="N31" i="33"/>
  <c r="O31" i="33"/>
  <c r="N32" i="33"/>
  <c r="O32" i="33"/>
  <c r="N33" i="33"/>
  <c r="O33" i="33" s="1"/>
  <c r="N34" i="33"/>
  <c r="O34" i="33"/>
  <c r="N9" i="33"/>
  <c r="O9" i="33"/>
  <c r="N10" i="33"/>
  <c r="O10" i="33" s="1"/>
  <c r="E35" i="33"/>
  <c r="F35" i="33"/>
  <c r="N35" i="33" s="1"/>
  <c r="O35" i="33" s="1"/>
  <c r="G35" i="33"/>
  <c r="H35" i="33"/>
  <c r="I35" i="33"/>
  <c r="J35" i="33"/>
  <c r="K35" i="33"/>
  <c r="L35" i="33"/>
  <c r="M35" i="33"/>
  <c r="D35" i="33"/>
  <c r="E22" i="33"/>
  <c r="F22" i="33"/>
  <c r="G22" i="33"/>
  <c r="G62" i="33" s="1"/>
  <c r="H22" i="33"/>
  <c r="I22" i="33"/>
  <c r="J22" i="33"/>
  <c r="K22" i="33"/>
  <c r="L22" i="33"/>
  <c r="M22" i="33"/>
  <c r="D22" i="33"/>
  <c r="E13" i="33"/>
  <c r="N13" i="33" s="1"/>
  <c r="O13" i="33" s="1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I62" i="33" s="1"/>
  <c r="J5" i="33"/>
  <c r="K5" i="33"/>
  <c r="K62" i="33"/>
  <c r="L5" i="33"/>
  <c r="M5" i="33"/>
  <c r="D5" i="33"/>
  <c r="E55" i="33"/>
  <c r="F55" i="33"/>
  <c r="G55" i="33"/>
  <c r="H55" i="33"/>
  <c r="I55" i="33"/>
  <c r="J55" i="33"/>
  <c r="N55" i="33" s="1"/>
  <c r="O55" i="33" s="1"/>
  <c r="K55" i="33"/>
  <c r="L55" i="33"/>
  <c r="M55" i="33"/>
  <c r="M62" i="33" s="1"/>
  <c r="D55" i="33"/>
  <c r="N56" i="33"/>
  <c r="O56" i="33"/>
  <c r="N48" i="33"/>
  <c r="O48" i="33"/>
  <c r="N49" i="33"/>
  <c r="O49" i="33" s="1"/>
  <c r="N50" i="33"/>
  <c r="O50" i="33" s="1"/>
  <c r="N51" i="33"/>
  <c r="O51" i="33" s="1"/>
  <c r="N52" i="33"/>
  <c r="O52" i="33"/>
  <c r="N53" i="33"/>
  <c r="O53" i="33" s="1"/>
  <c r="N54" i="33"/>
  <c r="O54" i="33" s="1"/>
  <c r="N47" i="33"/>
  <c r="O47" i="33"/>
  <c r="E46" i="33"/>
  <c r="F46" i="33"/>
  <c r="G46" i="33"/>
  <c r="H46" i="33"/>
  <c r="I46" i="33"/>
  <c r="J46" i="33"/>
  <c r="K46" i="33"/>
  <c r="L46" i="33"/>
  <c r="M46" i="33"/>
  <c r="D46" i="33"/>
  <c r="E42" i="33"/>
  <c r="F42" i="33"/>
  <c r="N42" i="33" s="1"/>
  <c r="O42" i="33" s="1"/>
  <c r="G42" i="33"/>
  <c r="H42" i="33"/>
  <c r="I42" i="33"/>
  <c r="J42" i="33"/>
  <c r="K42" i="33"/>
  <c r="L42" i="33"/>
  <c r="M42" i="33"/>
  <c r="D42" i="33"/>
  <c r="N44" i="33"/>
  <c r="O44" i="33" s="1"/>
  <c r="N45" i="33"/>
  <c r="O45" i="33"/>
  <c r="N43" i="33"/>
  <c r="O43" i="33"/>
  <c r="N17" i="33"/>
  <c r="O17" i="33" s="1"/>
  <c r="N18" i="33"/>
  <c r="O18" i="33"/>
  <c r="N19" i="33"/>
  <c r="O19" i="33"/>
  <c r="N16" i="33"/>
  <c r="O16" i="33" s="1"/>
  <c r="N36" i="33"/>
  <c r="O36" i="33"/>
  <c r="N15" i="33"/>
  <c r="O15" i="33"/>
  <c r="N20" i="33"/>
  <c r="O20" i="33" s="1"/>
  <c r="N21" i="33"/>
  <c r="O21" i="33" s="1"/>
  <c r="N7" i="33"/>
  <c r="O7" i="33"/>
  <c r="N8" i="33"/>
  <c r="O8" i="33"/>
  <c r="N11" i="33"/>
  <c r="O11" i="33" s="1"/>
  <c r="N12" i="33"/>
  <c r="O12" i="33"/>
  <c r="H62" i="33"/>
  <c r="N6" i="33"/>
  <c r="O6" i="33"/>
  <c r="N14" i="33"/>
  <c r="O14" i="33"/>
  <c r="F57" i="35"/>
  <c r="J57" i="35"/>
  <c r="G57" i="35"/>
  <c r="N43" i="35"/>
  <c r="O43" i="35" s="1"/>
  <c r="H57" i="35"/>
  <c r="L57" i="35"/>
  <c r="O34" i="35"/>
  <c r="D57" i="35"/>
  <c r="I57" i="35"/>
  <c r="M57" i="35"/>
  <c r="L53" i="36"/>
  <c r="G53" i="36"/>
  <c r="H53" i="36"/>
  <c r="N51" i="36"/>
  <c r="O51" i="36"/>
  <c r="J53" i="36"/>
  <c r="F53" i="36"/>
  <c r="N43" i="36"/>
  <c r="O43" i="36" s="1"/>
  <c r="N13" i="36"/>
  <c r="O13" i="36" s="1"/>
  <c r="E53" i="36"/>
  <c r="D53" i="36"/>
  <c r="G55" i="37"/>
  <c r="K55" i="37"/>
  <c r="O44" i="37"/>
  <c r="F55" i="37"/>
  <c r="O40" i="37"/>
  <c r="I55" i="37"/>
  <c r="M55" i="37"/>
  <c r="N21" i="37"/>
  <c r="O21" i="37"/>
  <c r="N13" i="37"/>
  <c r="O13" i="37" s="1"/>
  <c r="N5" i="37"/>
  <c r="O5" i="37" s="1"/>
  <c r="N5" i="34"/>
  <c r="O5" i="34"/>
  <c r="M54" i="38"/>
  <c r="K54" i="38"/>
  <c r="J54" i="38"/>
  <c r="N32" i="38"/>
  <c r="O32" i="38" s="1"/>
  <c r="O48" i="38"/>
  <c r="E54" i="38"/>
  <c r="G54" i="38"/>
  <c r="I54" i="38"/>
  <c r="O14" i="38"/>
  <c r="K54" i="39"/>
  <c r="I54" i="39"/>
  <c r="E54" i="39"/>
  <c r="J54" i="39"/>
  <c r="F54" i="39"/>
  <c r="M54" i="39"/>
  <c r="O50" i="39"/>
  <c r="N31" i="39"/>
  <c r="O31" i="39" s="1"/>
  <c r="O13" i="39"/>
  <c r="D54" i="39"/>
  <c r="D62" i="33"/>
  <c r="I57" i="34"/>
  <c r="M57" i="34"/>
  <c r="N13" i="34"/>
  <c r="O13" i="34"/>
  <c r="D55" i="37"/>
  <c r="L62" i="33"/>
  <c r="N22" i="33"/>
  <c r="O22" i="33" s="1"/>
  <c r="E62" i="33"/>
  <c r="H52" i="40"/>
  <c r="G52" i="40"/>
  <c r="L52" i="40"/>
  <c r="N38" i="40"/>
  <c r="O38" i="40" s="1"/>
  <c r="K52" i="40"/>
  <c r="N5" i="40"/>
  <c r="O5" i="40"/>
  <c r="M52" i="40"/>
  <c r="F52" i="40"/>
  <c r="I52" i="40"/>
  <c r="N30" i="40"/>
  <c r="O30" i="40"/>
  <c r="N20" i="40"/>
  <c r="O20" i="40" s="1"/>
  <c r="E52" i="40"/>
  <c r="M54" i="41"/>
  <c r="F54" i="41"/>
  <c r="N51" i="41"/>
  <c r="O51" i="41"/>
  <c r="N5" i="41"/>
  <c r="O5" i="41" s="1"/>
  <c r="N38" i="41"/>
  <c r="O38" i="41" s="1"/>
  <c r="N13" i="41"/>
  <c r="O13" i="41"/>
  <c r="K54" i="41"/>
  <c r="E54" i="41"/>
  <c r="J54" i="41"/>
  <c r="N43" i="41"/>
  <c r="O43" i="41"/>
  <c r="I54" i="41"/>
  <c r="G54" i="41"/>
  <c r="D54" i="41"/>
  <c r="N37" i="42"/>
  <c r="O37" i="42"/>
  <c r="M52" i="42"/>
  <c r="J52" i="42"/>
  <c r="N13" i="42"/>
  <c r="O13" i="42" s="1"/>
  <c r="H52" i="42"/>
  <c r="L52" i="42"/>
  <c r="N41" i="42"/>
  <c r="O41" i="42" s="1"/>
  <c r="K52" i="42"/>
  <c r="F52" i="42"/>
  <c r="I52" i="42"/>
  <c r="N28" i="42"/>
  <c r="O28" i="42" s="1"/>
  <c r="G52" i="42"/>
  <c r="N19" i="42"/>
  <c r="O19" i="42"/>
  <c r="D52" i="42"/>
  <c r="N52" i="42" s="1"/>
  <c r="O52" i="42" s="1"/>
  <c r="E52" i="42"/>
  <c r="N5" i="42"/>
  <c r="O5" i="42" s="1"/>
  <c r="N20" i="43"/>
  <c r="O20" i="43"/>
  <c r="J53" i="43"/>
  <c r="M53" i="43"/>
  <c r="N37" i="43"/>
  <c r="O37" i="43"/>
  <c r="N50" i="43"/>
  <c r="O50" i="43" s="1"/>
  <c r="I53" i="43"/>
  <c r="H53" i="43"/>
  <c r="K53" i="43"/>
  <c r="F53" i="43"/>
  <c r="N53" i="43" s="1"/>
  <c r="O53" i="43" s="1"/>
  <c r="G53" i="43"/>
  <c r="N41" i="43"/>
  <c r="O41" i="43" s="1"/>
  <c r="L53" i="43"/>
  <c r="N28" i="43"/>
  <c r="O28" i="43" s="1"/>
  <c r="D53" i="43"/>
  <c r="E53" i="43"/>
  <c r="J58" i="44"/>
  <c r="N55" i="44"/>
  <c r="O55" i="44" s="1"/>
  <c r="L58" i="44"/>
  <c r="M58" i="44"/>
  <c r="N46" i="44"/>
  <c r="O46" i="44"/>
  <c r="N42" i="44"/>
  <c r="O42" i="44"/>
  <c r="F58" i="44"/>
  <c r="K58" i="44"/>
  <c r="G58" i="44"/>
  <c r="N58" i="44" s="1"/>
  <c r="O58" i="44" s="1"/>
  <c r="N33" i="44"/>
  <c r="O33" i="44" s="1"/>
  <c r="E58" i="44"/>
  <c r="I58" i="44"/>
  <c r="D58" i="44"/>
  <c r="N21" i="44"/>
  <c r="O21" i="44" s="1"/>
  <c r="N5" i="44"/>
  <c r="O5" i="44"/>
  <c r="H59" i="45"/>
  <c r="K59" i="45"/>
  <c r="M59" i="45"/>
  <c r="L59" i="45"/>
  <c r="N43" i="45"/>
  <c r="O43" i="45" s="1"/>
  <c r="I59" i="45"/>
  <c r="F59" i="45"/>
  <c r="N25" i="45"/>
  <c r="O25" i="45"/>
  <c r="G59" i="45"/>
  <c r="E59" i="45"/>
  <c r="N14" i="45"/>
  <c r="O14" i="45"/>
  <c r="D59" i="45"/>
  <c r="N5" i="45"/>
  <c r="O5" i="45" s="1"/>
  <c r="O55" i="46"/>
  <c r="P55" i="46" s="1"/>
  <c r="O46" i="46"/>
  <c r="P46" i="46" s="1"/>
  <c r="O41" i="46"/>
  <c r="P41" i="46"/>
  <c r="O33" i="46"/>
  <c r="P33" i="46"/>
  <c r="F59" i="46"/>
  <c r="N59" i="46"/>
  <c r="E59" i="46"/>
  <c r="O22" i="46"/>
  <c r="P22" i="46"/>
  <c r="H59" i="46"/>
  <c r="I59" i="46"/>
  <c r="O13" i="46"/>
  <c r="P13" i="46"/>
  <c r="L59" i="46"/>
  <c r="K59" i="46"/>
  <c r="M59" i="46"/>
  <c r="O5" i="46"/>
  <c r="P5" i="46"/>
  <c r="D59" i="46"/>
  <c r="O59" i="46" s="1"/>
  <c r="P59" i="46" s="1"/>
  <c r="O62" i="47" l="1"/>
  <c r="P62" i="47" s="1"/>
  <c r="N5" i="33"/>
  <c r="O5" i="33" s="1"/>
  <c r="J59" i="45"/>
  <c r="N59" i="45" s="1"/>
  <c r="O59" i="45" s="1"/>
  <c r="L54" i="41"/>
  <c r="N54" i="41" s="1"/>
  <c r="O54" i="41" s="1"/>
  <c r="N46" i="33"/>
  <c r="O46" i="33" s="1"/>
  <c r="N5" i="39"/>
  <c r="O5" i="39" s="1"/>
  <c r="G54" i="39"/>
  <c r="F62" i="33"/>
  <c r="N62" i="33" s="1"/>
  <c r="O62" i="33" s="1"/>
  <c r="N14" i="44"/>
  <c r="O14" i="44" s="1"/>
  <c r="H54" i="41"/>
  <c r="K57" i="35"/>
  <c r="G57" i="34"/>
  <c r="N57" i="34" s="1"/>
  <c r="O57" i="34" s="1"/>
  <c r="N5" i="35"/>
  <c r="O5" i="35" s="1"/>
  <c r="E57" i="35"/>
  <c r="M53" i="36"/>
  <c r="N53" i="36" s="1"/>
  <c r="O53" i="36" s="1"/>
  <c r="N20" i="36"/>
  <c r="O20" i="36" s="1"/>
  <c r="N42" i="39"/>
  <c r="O42" i="39" s="1"/>
  <c r="H54" i="39"/>
  <c r="N54" i="39" s="1"/>
  <c r="O54" i="39" s="1"/>
  <c r="L54" i="38"/>
  <c r="N10" i="38"/>
  <c r="O10" i="38" s="1"/>
  <c r="I53" i="36"/>
  <c r="N30" i="36"/>
  <c r="O30" i="36" s="1"/>
  <c r="J62" i="33"/>
  <c r="D52" i="40"/>
  <c r="N52" i="40" s="1"/>
  <c r="O52" i="40" s="1"/>
  <c r="N5" i="36"/>
  <c r="O5" i="36" s="1"/>
  <c r="N42" i="40"/>
  <c r="O42" i="40" s="1"/>
  <c r="D54" i="38"/>
  <c r="L54" i="39"/>
  <c r="N20" i="39"/>
  <c r="O20" i="39" s="1"/>
  <c r="N57" i="35"/>
  <c r="O57" i="35" s="1"/>
  <c r="N34" i="34"/>
  <c r="O34" i="34" s="1"/>
  <c r="N45" i="34"/>
  <c r="O45" i="34" s="1"/>
  <c r="N33" i="37"/>
  <c r="O33" i="37" s="1"/>
  <c r="N54" i="38" l="1"/>
  <c r="O54" i="38" s="1"/>
</calcChain>
</file>

<file path=xl/sharedStrings.xml><?xml version="1.0" encoding="utf-8"?>
<sst xmlns="http://schemas.openxmlformats.org/spreadsheetml/2006/main" count="1083" uniqueCount="172">
  <si>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</si>
  <si>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</si>
  <si>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</si>
  <si>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</si>
  <si>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</si>
  <si>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</si>
  <si>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</si>
  <si>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</si>
  <si>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</si>
  <si>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</si>
  <si>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</si>
  <si>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</si>
  <si>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</si>
  <si>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</si>
  <si>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</si>
  <si>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</si>
  <si>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</si>
  <si>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</si>
  <si>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</si>
  <si>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</si>
  <si>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</si>
  <si>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</si>
  <si>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</si>
  <si>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</si>
  <si>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</si>
  <si>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Other Physical Environment</t>
  </si>
  <si>
    <t>State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</si>
  <si>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</si>
  <si>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</si>
  <si>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</si>
  <si>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</si>
  <si>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</si>
  <si>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Grants from Other Local Units - Transportation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</si>
  <si>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</si>
  <si>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</si>
  <si>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</si>
  <si>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</si>
  <si>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</si>
  <si>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</si>
  <si>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</si>
  <si>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</si>
  <si>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</si>
  <si>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</si>
  <si>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</si>
  <si>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Public Safety - Protective Inspection Fees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</si>
  <si>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</si>
  <si>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</si>
  <si>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</si>
  <si>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</si>
  <si>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</si>
  <si>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</si>
  <si>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</si>
  <si>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</si>
  <si>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</si>
  <si>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</si>
  <si>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</si>
  <si>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</si>
  <si>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</si>
  <si>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</si>
  <si>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</si>
  <si>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</si>
  <si>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</si>
  <si>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</si>
  <si>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</si>
  <si>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</si>
  <si>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</si>
  <si>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</si>
  <si>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</si>
  <si>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</si>
  <si>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</si>
  <si>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</si>
  <si>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</si>
  <si>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</si>
  <si>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</si>
  <si>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</si>
  <si>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</si>
  <si>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Marco Island Revenues Reported by Account Code and Fund Type</t>
  </si>
  <si>
    <t>Local Fiscal Year Ended September 30, 2010</t>
  </si>
  <si>
    <t>Fire Insurance Premium Tax for Firefighters' Pension</t>
  </si>
  <si>
    <t>Federal Grant - Transportation - Other Transportation</t>
  </si>
  <si>
    <t>Federal Grant - Culture / Recreation</t>
  </si>
  <si>
    <t>State Grant - Physical Environment - Water Supply System</t>
  </si>
  <si>
    <t>State Grant - Physical Environment - Stormwater Management</t>
  </si>
  <si>
    <t>Court-Ordered Judgments and Fines - As Decided by County Court Civil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</si>
  <si>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</si>
  <si>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</si>
  <si>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</si>
  <si>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Transportation</t>
  </si>
  <si>
    <t>Impact Fees - Commercial - Culture / Recreation</t>
  </si>
  <si>
    <t>State Grant - Public Safety</t>
  </si>
  <si>
    <t>State Grant - Physical Environment - Sewer / Wastewater</t>
  </si>
  <si>
    <t>State Grant - Transportation - Other Transportation</t>
  </si>
  <si>
    <t>State Grant - Other</t>
  </si>
  <si>
    <t>State Shared Revenues - Culture / Recreation</t>
  </si>
  <si>
    <t>Physical Environment - Water Utility</t>
  </si>
  <si>
    <t>Physical Environment - Sewer / Wastewater Utility</t>
  </si>
  <si>
    <t>Culture / Recreation - Cultural Services</t>
  </si>
  <si>
    <t>Other Charges for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</si>
  <si>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</si>
  <si>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</si>
  <si>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</si>
  <si>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</si>
  <si>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</si>
  <si>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</si>
  <si>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</si>
  <si>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Franchise Fee - Gas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</si>
  <si>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</si>
  <si>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</si>
  <si>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</si>
  <si>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</si>
  <si>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</si>
  <si>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</si>
  <si>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Interest and Other Earnings - Gain (Loss) on Sale of Investments</t>
  </si>
  <si>
    <t>2013 Municipal Population:</t>
  </si>
  <si>
    <t>Local Fiscal Year Ended September 30, 2008</t>
  </si>
  <si>
    <t>Local Option Taxes</t>
  </si>
  <si>
    <t>Permits and Franchise Fees</t>
  </si>
  <si>
    <t>Other Permits and Fees</t>
  </si>
  <si>
    <t>Federal Grant - General Government</t>
  </si>
  <si>
    <t>Culture / Recreation - Other Culture / Recreation Charges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</si>
  <si>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</si>
  <si>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</si>
  <si>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</si>
  <si>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</si>
  <si>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</si>
  <si>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</si>
  <si>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Proceeds - Debt Proceeds</t>
  </si>
  <si>
    <t>Proceeds - Proceeds from Refunding Bonds</t>
  </si>
  <si>
    <t>2014 Municipal Population:</t>
  </si>
  <si>
    <t>Local Fiscal Year Ended September 30, 2015</t>
  </si>
  <si>
    <t>Public Safety - Law Enforcement Services</t>
  </si>
  <si>
    <t>Public Safety - Fire Protection</t>
  </si>
  <si>
    <t>2015 Municipal Population:</t>
  </si>
  <si>
    <t>Local Fiscal Year Ended September 30, 2016</t>
  </si>
  <si>
    <t>Federal Fines and Forfeits</t>
  </si>
  <si>
    <t>2016 Municipal Population:</t>
  </si>
  <si>
    <t>Local Fiscal Year Ended September 30, 2017</t>
  </si>
  <si>
    <t>Economic Environment - Other Economic Environment Charges</t>
  </si>
  <si>
    <t>Sales - Sale of Surplus Materials and Scrap</t>
  </si>
  <si>
    <t>2017 Municipal Population:</t>
  </si>
  <si>
    <t>Local Fiscal Year Ended September 30, 2018</t>
  </si>
  <si>
    <t>2018 Municipal Population:</t>
  </si>
  <si>
    <t>Local Fiscal Year Ended September 30, 2019</t>
  </si>
  <si>
    <t>Discretionary Sales Surtaxes</t>
  </si>
  <si>
    <t>Grants from Other Local Units - Public Safety</t>
  </si>
  <si>
    <t>Proprietary Non-Operating - Capital Contributions from Other Public Source</t>
  </si>
  <si>
    <t>2019 Municipal Population:</t>
  </si>
  <si>
    <t>Local Fiscal Year Ended September 30, 2020</t>
  </si>
  <si>
    <t>Impact Fees - Commercial - Public Safety</t>
  </si>
  <si>
    <t>Impact Fees - Commercial - Physical Environment</t>
  </si>
  <si>
    <t>General Government - Other General Government Charges and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</si>
  <si>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</si>
  <si>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</si>
  <si>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</si>
  <si>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</si>
  <si>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</si>
  <si>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</si>
  <si>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</si>
  <si>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</si>
  <si>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</si>
  <si>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</si>
  <si>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</si>
  <si>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</si>
  <si>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</si>
  <si>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Shared Revenue from Other Local Units</t>
  </si>
  <si>
    <t>2021 Municipal Population:</t>
  </si>
  <si>
    <t>Local Fiscal Year Ended September 30, 2022</t>
  </si>
  <si>
    <t>Local Government Infrastructure Surtax</t>
  </si>
  <si>
    <t>Permits - Other</t>
  </si>
  <si>
    <t>Sales - Disposition of Fixed Assets</t>
  </si>
  <si>
    <t>Proprietary Non-Operating Sources - Other Non-Operating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</si>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</sst>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154</v>
      </c>
      <c r="N4" s="35" t="s">
        <v>9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>SUM(D6:D13)</f>
        <v>21616573</v>
      </c>
      <c r="E5" s="27">
        <f>SUM(E6:E13)</f>
        <v>0</v>
      </c>
      <c r="F5" s="27">
        <f>SUM(F6:F13)</f>
        <v>21</v>
      </c>
      <c r="G5" s="27">
        <f>SUM(G6:G13)</f>
        <v>5583220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863942</v>
      </c>
      <c r="O5" s="28">
        <f>SUM(D5:N5)</f>
        <v>28063756</v>
      </c>
      <c r="P5" s="33">
        <f>(O5/P$64)</f>
        <v>1741.7922045680239</v>
      </c>
      <c r="Q5" s="6"/>
    </row>
    <row r="6" spans="1:134">
      <c r="A6" s="12"/>
      <c r="B6" s="25">
        <v>311</v>
      </c>
      <c r="C6" s="20" t="s">
        <v>2</v>
      </c>
      <c r="D6" s="46">
        <v>19503975</v>
      </c>
      <c r="E6" s="46">
        <v>0</v>
      </c>
      <c r="F6" s="46">
        <v>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863942</v>
      </c>
      <c r="O6" s="46">
        <f>SUM(D6:N6)</f>
        <v>20367938</v>
      </c>
      <c r="P6" s="47">
        <f>(O6/P$64)</f>
        <v>1264.1470953326714</v>
      </c>
      <c r="Q6" s="9"/>
    </row>
    <row r="7" spans="1:134">
      <c r="A7" s="12"/>
      <c r="B7" s="25">
        <v>312.41000000000003</v>
      </c>
      <c r="C7" s="20" t="s">
        <v>157</v>
      </c>
      <c r="D7" s="46">
        <v>626725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626725</v>
      </c>
      <c r="P7" s="47">
        <f>(O7/P$64)</f>
        <v>38.898026315789473</v>
      </c>
      <c r="Q7" s="9"/>
    </row>
    <row r="8" spans="1:134">
      <c r="A8" s="12"/>
      <c r="B8" s="25">
        <v>312.43</v>
      </c>
      <c r="C8" s="20" t="s">
        <v>158</v>
      </c>
      <c r="D8" s="46">
        <v>477370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477370</v>
      </c>
      <c r="P8" s="47">
        <f>(O8/P$64)</f>
        <v>29.628227408142997</v>
      </c>
      <c r="Q8" s="9"/>
    </row>
    <row r="9" spans="1:134">
      <c r="A9" s="12"/>
      <c r="B9" s="25">
        <v>312.51</v>
      </c>
      <c r="C9" s="20" t="s">
        <v>73</v>
      </c>
      <c r="D9" s="46">
        <v>370114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370114</v>
      </c>
      <c r="P9" s="47">
        <f>(O9/P$64)</f>
        <v>22.971325719960277</v>
      </c>
      <c r="Q9" s="9"/>
    </row>
    <row r="10" spans="1:134">
      <c r="A10" s="12"/>
      <c r="B10" s="25">
        <v>312.52</v>
      </c>
      <c r="C10" s="20" t="s">
        <v>102</v>
      </c>
      <c r="D10" s="46">
        <v>241995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241995</v>
      </c>
      <c r="P10" s="47">
        <f>(O10/P$64)</f>
        <v>15.019550645481628</v>
      </c>
      <c r="Q10" s="9"/>
    </row>
    <row r="11" spans="1:134">
      <c r="A11" s="12"/>
      <c r="B11" s="25">
        <v>312.63</v>
      </c>
      <c r="C11" s="20" t="s">
        <v>167</v>
      </c>
      <c r="D11" s="46">
        <v>0</v>
      </c>
      <c r="E11" s="46">
        <v>0</v>
      </c>
      <c r="F11" s="46">
        <v>0</v>
      </c>
      <c r="G11" s="46">
        <v>5583220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5583220</v>
      </c>
      <c r="P11" s="47">
        <f>(O11/P$64)</f>
        <v>346.52557100297912</v>
      </c>
      <c r="Q11" s="9"/>
    </row>
    <row r="12" spans="1:134">
      <c r="A12" s="12"/>
      <c r="B12" s="25">
        <v>315.2</v>
      </c>
      <c r="C12" s="20" t="s">
        <v>159</v>
      </c>
      <c r="D12" s="46">
        <v>368865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368865</v>
      </c>
      <c r="P12" s="47">
        <f>(O12/P$64)</f>
        <v>22.89380585898709</v>
      </c>
      <c r="Q12" s="9"/>
    </row>
    <row r="13" spans="1:134">
      <c r="A13" s="12"/>
      <c r="B13" s="25">
        <v>316</v>
      </c>
      <c r="C13" s="20" t="s">
        <v>104</v>
      </c>
      <c r="D13" s="46">
        <v>27529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27529</v>
      </c>
      <c r="P13" s="47">
        <f>(O13/P$64)</f>
        <v>1.7086022840119166</v>
      </c>
      <c r="Q13" s="9"/>
    </row>
    <row r="14" spans="1:134" ht="15.75">
      <c r="A14" s="29" t="s">
        <v>14</v>
      </c>
      <c r="B14" s="30"/>
      <c r="C14" s="31"/>
      <c r="D14" s="32">
        <f>SUM(D15:D23)</f>
        <v>79144</v>
      </c>
      <c r="E14" s="32">
        <f>SUM(E15:E23)</f>
        <v>2715999</v>
      </c>
      <c r="F14" s="32">
        <f>SUM(F15:F23)</f>
        <v>0</v>
      </c>
      <c r="G14" s="32">
        <f>SUM(G15:G23)</f>
        <v>508295</v>
      </c>
      <c r="H14" s="32">
        <f>SUM(H15:H23)</f>
        <v>0</v>
      </c>
      <c r="I14" s="32">
        <f>SUM(I15:I23)</f>
        <v>2048587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0</v>
      </c>
      <c r="N14" s="32">
        <f>SUM(N15:N23)</f>
        <v>0</v>
      </c>
      <c r="O14" s="44">
        <f>SUM(D14:N14)</f>
        <v>5352025</v>
      </c>
      <c r="P14" s="45">
        <f>(O14/P$64)</f>
        <v>332.17632820258194</v>
      </c>
      <c r="Q14" s="10"/>
    </row>
    <row r="15" spans="1:134">
      <c r="A15" s="12"/>
      <c r="B15" s="25">
        <v>322</v>
      </c>
      <c r="C15" s="20" t="s">
        <v>160</v>
      </c>
      <c r="D15" s="46">
        <v>0</v>
      </c>
      <c r="E15" s="46">
        <v>2715999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2715999</v>
      </c>
      <c r="P15" s="47">
        <f>(O15/P$64)</f>
        <v>168.56994786494539</v>
      </c>
      <c r="Q15" s="9"/>
    </row>
    <row r="16" spans="1:134">
      <c r="A16" s="12"/>
      <c r="B16" s="25">
        <v>322.89999999999998</v>
      </c>
      <c r="C16" s="20" t="s">
        <v>168</v>
      </c>
      <c r="D16" s="46">
        <v>39500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1">SUM(D16:N16)</f>
        <v>39500</v>
      </c>
      <c r="P16" s="47">
        <f>(O16/P$64)</f>
        <v>2.451588877855015</v>
      </c>
      <c r="Q16" s="9"/>
    </row>
    <row r="17" spans="1:17">
      <c r="A17" s="12"/>
      <c r="B17" s="25">
        <v>323.39999999999998</v>
      </c>
      <c r="C17" s="20" t="s">
        <v>105</v>
      </c>
      <c r="D17" s="46">
        <v>39644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39644</v>
      </c>
      <c r="P17" s="47">
        <f>(O17/P$64)</f>
        <v>2.4605263157894739</v>
      </c>
      <c r="Q17" s="9"/>
    </row>
    <row r="18" spans="1:17">
      <c r="A18" s="12"/>
      <c r="B18" s="25">
        <v>324.11</v>
      </c>
      <c r="C18" s="20" t="s">
        <v>16</v>
      </c>
      <c r="D18" s="46">
        <v>0</v>
      </c>
      <c r="E18" s="46">
        <v>0</v>
      </c>
      <c r="F18" s="46">
        <v>0</v>
      </c>
      <c r="G18" s="46">
        <v>102745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102745</v>
      </c>
      <c r="P18" s="47">
        <f>(O18/P$64)</f>
        <v>6.3769240317775573</v>
      </c>
      <c r="Q18" s="9"/>
    </row>
    <row r="19" spans="1:17">
      <c r="A19" s="12"/>
      <c r="B19" s="25">
        <v>324.12</v>
      </c>
      <c r="C19" s="20" t="s">
        <v>148</v>
      </c>
      <c r="D19" s="46">
        <v>0</v>
      </c>
      <c r="E19" s="46">
        <v>0</v>
      </c>
      <c r="F19" s="46">
        <v>0</v>
      </c>
      <c r="G19" s="46">
        <v>78962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78962</v>
      </c>
      <c r="P19" s="47">
        <f>(O19/P$64)</f>
        <v>4.9008192651439924</v>
      </c>
      <c r="Q19" s="9"/>
    </row>
    <row r="20" spans="1:17">
      <c r="A20" s="12"/>
      <c r="B20" s="25">
        <v>324.20999999999998</v>
      </c>
      <c r="C20" s="20" t="s">
        <v>17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2028451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2028451</v>
      </c>
      <c r="P20" s="47">
        <f>(O20/P$64)</f>
        <v>125.89690913604767</v>
      </c>
      <c r="Q20" s="9"/>
    </row>
    <row r="21" spans="1:17">
      <c r="A21" s="12"/>
      <c r="B21" s="25">
        <v>324.22000000000003</v>
      </c>
      <c r="C21" s="20" t="s">
        <v>149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20136</v>
      </c>
      <c r="P21" s="47">
        <f>(O21/P$64)</f>
        <v>1.2497517378351539</v>
      </c>
      <c r="Q21" s="9"/>
    </row>
    <row r="22" spans="1:17">
      <c r="A22" s="12"/>
      <c r="B22" s="25">
        <v>324.31</v>
      </c>
      <c r="C22" s="20" t="s">
        <v>18</v>
      </c>
      <c r="D22" s="46">
        <v>0</v>
      </c>
      <c r="E22" s="46">
        <v>0</v>
      </c>
      <c r="F22" s="46">
        <v>0</v>
      </c>
      <c r="G22" s="46">
        <v>200000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200000</v>
      </c>
      <c r="P22" s="47">
        <f>(O22/P$64)</f>
        <v>12.413108242303872</v>
      </c>
      <c r="Q22" s="9"/>
    </row>
    <row r="23" spans="1:17">
      <c r="A23" s="12"/>
      <c r="B23" s="25">
        <v>324.61</v>
      </c>
      <c r="C23" s="20" t="s">
        <v>19</v>
      </c>
      <c r="D23" s="46">
        <v>0</v>
      </c>
      <c r="E23" s="46">
        <v>0</v>
      </c>
      <c r="F23" s="46">
        <v>0</v>
      </c>
      <c r="G23" s="46">
        <v>126588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126588</v>
      </c>
      <c r="P23" s="47">
        <f>(O23/P$64)</f>
        <v>7.8567527308838132</v>
      </c>
      <c r="Q23" s="9"/>
    </row>
    <row r="24" spans="1:17" ht="15.75">
      <c r="A24" s="29" t="s">
        <v>161</v>
      </c>
      <c r="B24" s="30"/>
      <c r="C24" s="31"/>
      <c r="D24" s="32">
        <f>SUM(D25:D33)</f>
        <v>4961642</v>
      </c>
      <c r="E24" s="32">
        <f>SUM(E25:E33)</f>
        <v>338418</v>
      </c>
      <c r="F24" s="32">
        <f>SUM(F25:F33)</f>
        <v>0</v>
      </c>
      <c r="G24" s="32">
        <f>SUM(G25:G33)</f>
        <v>2086474</v>
      </c>
      <c r="H24" s="32">
        <f>SUM(H25:H33)</f>
        <v>0</v>
      </c>
      <c r="I24" s="32">
        <f>SUM(I25:I33)</f>
        <v>0</v>
      </c>
      <c r="J24" s="32">
        <f>SUM(J25:J33)</f>
        <v>0</v>
      </c>
      <c r="K24" s="32">
        <f>SUM(K25:K33)</f>
        <v>0</v>
      </c>
      <c r="L24" s="32">
        <f>SUM(L25:L33)</f>
        <v>0</v>
      </c>
      <c r="M24" s="32">
        <f>SUM(M25:M33)</f>
        <v>0</v>
      </c>
      <c r="N24" s="32">
        <f>SUM(N25:N33)</f>
        <v>0</v>
      </c>
      <c r="O24" s="44">
        <f>SUM(D24:N24)</f>
        <v>7386534</v>
      </c>
      <c r="P24" s="45">
        <f>(O24/P$64)</f>
        <v>458.44923038728899</v>
      </c>
      <c r="Q24" s="10"/>
    </row>
    <row r="25" spans="1:17">
      <c r="A25" s="12"/>
      <c r="B25" s="25">
        <v>331.5</v>
      </c>
      <c r="C25" s="20" t="s">
        <v>24</v>
      </c>
      <c r="D25" s="46">
        <v>873096</v>
      </c>
      <c r="E25" s="46">
        <v>268418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2" si="2">SUM(D25:N25)</f>
        <v>1141514</v>
      </c>
      <c r="P25" s="47">
        <f>(O25/P$64)</f>
        <v>70.848684210526315</v>
      </c>
      <c r="Q25" s="9"/>
    </row>
    <row r="26" spans="1:17">
      <c r="A26" s="12"/>
      <c r="B26" s="25">
        <v>334.2</v>
      </c>
      <c r="C26" s="20" t="s">
        <v>89</v>
      </c>
      <c r="D26" s="46">
        <v>43450</v>
      </c>
      <c r="E26" s="46">
        <v>70000</v>
      </c>
      <c r="F26" s="46">
        <v>0</v>
      </c>
      <c r="G26" s="46">
        <v>45870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159320</v>
      </c>
      <c r="P26" s="47">
        <f>(O26/P$64)</f>
        <v>9.8882820258192652</v>
      </c>
      <c r="Q26" s="9"/>
    </row>
    <row r="27" spans="1:17">
      <c r="A27" s="12"/>
      <c r="B27" s="25">
        <v>334.36</v>
      </c>
      <c r="C27" s="20" t="s">
        <v>82</v>
      </c>
      <c r="D27" s="46">
        <v>0</v>
      </c>
      <c r="E27" s="46">
        <v>0</v>
      </c>
      <c r="F27" s="46">
        <v>0</v>
      </c>
      <c r="G27" s="46">
        <v>802475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802475</v>
      </c>
      <c r="P27" s="47">
        <f>(O27/P$64)</f>
        <v>49.806045183714005</v>
      </c>
      <c r="Q27" s="9"/>
    </row>
    <row r="28" spans="1:17">
      <c r="A28" s="12"/>
      <c r="B28" s="25">
        <v>334.49</v>
      </c>
      <c r="C28" s="20" t="s">
        <v>91</v>
      </c>
      <c r="D28" s="46">
        <v>0</v>
      </c>
      <c r="E28" s="46">
        <v>0</v>
      </c>
      <c r="F28" s="46">
        <v>0</v>
      </c>
      <c r="G28" s="46">
        <v>1238129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1238129</v>
      </c>
      <c r="P28" s="47">
        <f>(O28/P$64)</f>
        <v>76.845146474677264</v>
      </c>
      <c r="Q28" s="9"/>
    </row>
    <row r="29" spans="1:17">
      <c r="A29" s="12"/>
      <c r="B29" s="25">
        <v>335.125</v>
      </c>
      <c r="C29" s="20" t="s">
        <v>162</v>
      </c>
      <c r="D29" s="46">
        <v>851521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851521</v>
      </c>
      <c r="P29" s="47">
        <f>(O29/P$64)</f>
        <v>52.85011171797418</v>
      </c>
      <c r="Q29" s="9"/>
    </row>
    <row r="30" spans="1:17">
      <c r="A30" s="12"/>
      <c r="B30" s="25">
        <v>335.15</v>
      </c>
      <c r="C30" s="20" t="s">
        <v>107</v>
      </c>
      <c r="D30" s="46">
        <v>22208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22208</v>
      </c>
      <c r="P30" s="47">
        <f>(O30/P$64)</f>
        <v>1.378351539225422</v>
      </c>
      <c r="Q30" s="9"/>
    </row>
    <row r="31" spans="1:17">
      <c r="A31" s="12"/>
      <c r="B31" s="25">
        <v>335.18</v>
      </c>
      <c r="C31" s="20" t="s">
        <v>163</v>
      </c>
      <c r="D31" s="46">
        <v>3035709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3035709</v>
      </c>
      <c r="P31" s="47">
        <f>(O31/P$64)</f>
        <v>188.41292204568023</v>
      </c>
      <c r="Q31" s="9"/>
    </row>
    <row r="32" spans="1:17">
      <c r="A32" s="12"/>
      <c r="B32" s="25">
        <v>335.21</v>
      </c>
      <c r="C32" s="20" t="s">
        <v>30</v>
      </c>
      <c r="D32" s="46">
        <v>21010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21010</v>
      </c>
      <c r="P32" s="47">
        <f>(O32/P$64)</f>
        <v>1.3039970208540219</v>
      </c>
      <c r="Q32" s="9"/>
    </row>
    <row r="33" spans="1:17">
      <c r="A33" s="12"/>
      <c r="B33" s="25">
        <v>339</v>
      </c>
      <c r="C33" s="20" t="s">
        <v>34</v>
      </c>
      <c r="D33" s="46">
        <v>114648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114648</v>
      </c>
      <c r="P33" s="47">
        <f>(O33/P$64)</f>
        <v>7.1156901688182721</v>
      </c>
      <c r="Q33" s="9"/>
    </row>
    <row r="34" spans="1:17" ht="15.75">
      <c r="A34" s="29" t="s">
        <v>39</v>
      </c>
      <c r="B34" s="30"/>
      <c r="C34" s="31"/>
      <c r="D34" s="32">
        <f>SUM(D35:D42)</f>
        <v>2399198</v>
      </c>
      <c r="E34" s="32">
        <f>SUM(E35:E42)</f>
        <v>0</v>
      </c>
      <c r="F34" s="32">
        <f>SUM(F35:F42)</f>
        <v>0</v>
      </c>
      <c r="G34" s="32">
        <f>SUM(G35:G42)</f>
        <v>0</v>
      </c>
      <c r="H34" s="32">
        <f>SUM(H35:H42)</f>
        <v>0</v>
      </c>
      <c r="I34" s="32">
        <f>SUM(I35:I42)</f>
        <v>34410156</v>
      </c>
      <c r="J34" s="32">
        <f>SUM(J35:J42)</f>
        <v>1678053</v>
      </c>
      <c r="K34" s="32">
        <f>SUM(K35:K42)</f>
        <v>0</v>
      </c>
      <c r="L34" s="32">
        <f>SUM(L35:L42)</f>
        <v>0</v>
      </c>
      <c r="M34" s="32">
        <f>SUM(M35:M42)</f>
        <v>0</v>
      </c>
      <c r="N34" s="32">
        <f>SUM(N35:N42)</f>
        <v>0</v>
      </c>
      <c r="O34" s="32">
        <f>SUM(D34:N34)</f>
        <v>38487407</v>
      </c>
      <c r="P34" s="45">
        <f>(O34/P$64)</f>
        <v>2388.7417452830186</v>
      </c>
      <c r="Q34" s="10"/>
    </row>
    <row r="35" spans="1:17">
      <c r="A35" s="12"/>
      <c r="B35" s="25">
        <v>341.2</v>
      </c>
      <c r="C35" s="20" t="s">
        <v>110</v>
      </c>
      <c r="D35" s="46">
        <v>693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1678053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3">SUM(D35:N35)</f>
        <v>1678746</v>
      </c>
      <c r="P35" s="47">
        <f>(O35/P$64)</f>
        <v>104.19227904667329</v>
      </c>
      <c r="Q35" s="9"/>
    </row>
    <row r="36" spans="1:17">
      <c r="A36" s="12"/>
      <c r="B36" s="25">
        <v>341.3</v>
      </c>
      <c r="C36" s="20" t="s">
        <v>111</v>
      </c>
      <c r="D36" s="46">
        <v>1362928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1362928</v>
      </c>
      <c r="P36" s="47">
        <f>(O36/P$64)</f>
        <v>84.590863952333663</v>
      </c>
      <c r="Q36" s="9"/>
    </row>
    <row r="37" spans="1:17">
      <c r="A37" s="12"/>
      <c r="B37" s="25">
        <v>341.9</v>
      </c>
      <c r="C37" s="20" t="s">
        <v>150</v>
      </c>
      <c r="D37" s="46">
        <v>33463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33463</v>
      </c>
      <c r="P37" s="47">
        <f>(O37/P$64)</f>
        <v>2.0768992055610727</v>
      </c>
      <c r="Q37" s="9"/>
    </row>
    <row r="38" spans="1:17">
      <c r="A38" s="12"/>
      <c r="B38" s="25">
        <v>342.1</v>
      </c>
      <c r="C38" s="20" t="s">
        <v>130</v>
      </c>
      <c r="D38" s="46">
        <v>112545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112545</v>
      </c>
      <c r="P38" s="47">
        <f>(O38/P$64)</f>
        <v>6.9851663356504465</v>
      </c>
      <c r="Q38" s="9"/>
    </row>
    <row r="39" spans="1:17">
      <c r="A39" s="12"/>
      <c r="B39" s="25">
        <v>342.2</v>
      </c>
      <c r="C39" s="20" t="s">
        <v>131</v>
      </c>
      <c r="D39" s="46">
        <v>331124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331124</v>
      </c>
      <c r="P39" s="47">
        <f>(O39/P$64)</f>
        <v>20.551390268123139</v>
      </c>
      <c r="Q39" s="9"/>
    </row>
    <row r="40" spans="1:17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34410156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34410156</v>
      </c>
      <c r="P40" s="47">
        <f>(O40/P$64)</f>
        <v>2135.6849553128104</v>
      </c>
      <c r="Q40" s="9"/>
    </row>
    <row r="41" spans="1:17">
      <c r="A41" s="12"/>
      <c r="B41" s="25">
        <v>345.9</v>
      </c>
      <c r="C41" s="20" t="s">
        <v>137</v>
      </c>
      <c r="D41" s="46">
        <v>234806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234806</v>
      </c>
      <c r="P41" s="47">
        <f>(O41/P$64)</f>
        <v>14.573361469712015</v>
      </c>
      <c r="Q41" s="9"/>
    </row>
    <row r="42" spans="1:17">
      <c r="A42" s="12"/>
      <c r="B42" s="25">
        <v>347.2</v>
      </c>
      <c r="C42" s="20" t="s">
        <v>46</v>
      </c>
      <c r="D42" s="46">
        <v>323639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323639</v>
      </c>
      <c r="P42" s="47">
        <f>(O42/P$64)</f>
        <v>20.086829692154915</v>
      </c>
      <c r="Q42" s="9"/>
    </row>
    <row r="43" spans="1:17" ht="15.75">
      <c r="A43" s="29" t="s">
        <v>40</v>
      </c>
      <c r="B43" s="30"/>
      <c r="C43" s="31"/>
      <c r="D43" s="32">
        <f>SUM(D44:D47)</f>
        <v>163140</v>
      </c>
      <c r="E43" s="32">
        <f>SUM(E44:E47)</f>
        <v>0</v>
      </c>
      <c r="F43" s="32">
        <f>SUM(F44:F47)</f>
        <v>0</v>
      </c>
      <c r="G43" s="32">
        <f>SUM(G44:G47)</f>
        <v>0</v>
      </c>
      <c r="H43" s="32">
        <f>SUM(H44:H47)</f>
        <v>0</v>
      </c>
      <c r="I43" s="32">
        <f>SUM(I44:I47)</f>
        <v>0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>SUM(D43:N43)</f>
        <v>163140</v>
      </c>
      <c r="P43" s="45">
        <f>(O43/P$64)</f>
        <v>10.12537239324727</v>
      </c>
      <c r="Q43" s="10"/>
    </row>
    <row r="44" spans="1:17">
      <c r="A44" s="13"/>
      <c r="B44" s="39">
        <v>351.3</v>
      </c>
      <c r="C44" s="21" t="s">
        <v>83</v>
      </c>
      <c r="D44" s="46">
        <v>23128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7" si="4">SUM(D44:N44)</f>
        <v>23128</v>
      </c>
      <c r="P44" s="47">
        <f>(O44/P$64)</f>
        <v>1.4354518371400198</v>
      </c>
      <c r="Q44" s="9"/>
    </row>
    <row r="45" spans="1:17">
      <c r="A45" s="13"/>
      <c r="B45" s="39">
        <v>354</v>
      </c>
      <c r="C45" s="21" t="s">
        <v>50</v>
      </c>
      <c r="D45" s="46">
        <v>33963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33963</v>
      </c>
      <c r="P45" s="47">
        <f>(O45/P$64)</f>
        <v>2.107931976166832</v>
      </c>
      <c r="Q45" s="9"/>
    </row>
    <row r="46" spans="1:17">
      <c r="A46" s="13"/>
      <c r="B46" s="39">
        <v>355</v>
      </c>
      <c r="C46" s="21" t="s">
        <v>134</v>
      </c>
      <c r="D46" s="46">
        <v>103891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103891</v>
      </c>
      <c r="P46" s="47">
        <f>(O46/P$64)</f>
        <v>6.4480511420059585</v>
      </c>
      <c r="Q46" s="9"/>
    </row>
    <row r="47" spans="1:17">
      <c r="A47" s="13"/>
      <c r="B47" s="39">
        <v>359</v>
      </c>
      <c r="C47" s="21" t="s">
        <v>51</v>
      </c>
      <c r="D47" s="46">
        <v>2158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2158</v>
      </c>
      <c r="P47" s="47">
        <f>(O47/P$64)</f>
        <v>0.13393743793445878</v>
      </c>
      <c r="Q47" s="9"/>
    </row>
    <row r="48" spans="1:17" ht="15.75">
      <c r="A48" s="29" t="s">
        <v>3</v>
      </c>
      <c r="B48" s="30"/>
      <c r="C48" s="31"/>
      <c r="D48" s="32">
        <f>SUM(D49:D57)</f>
        <v>333717</v>
      </c>
      <c r="E48" s="32">
        <f>SUM(E49:E57)</f>
        <v>-59376</v>
      </c>
      <c r="F48" s="32">
        <f>SUM(F49:F57)</f>
        <v>-3119</v>
      </c>
      <c r="G48" s="32">
        <f>SUM(G49:G57)</f>
        <v>-442257</v>
      </c>
      <c r="H48" s="32">
        <f>SUM(H49:H57)</f>
        <v>0</v>
      </c>
      <c r="I48" s="32">
        <f>SUM(I49:I57)</f>
        <v>197490</v>
      </c>
      <c r="J48" s="32">
        <f>SUM(J49:J57)</f>
        <v>-25396</v>
      </c>
      <c r="K48" s="32">
        <f>SUM(K49:K57)</f>
        <v>-3189872</v>
      </c>
      <c r="L48" s="32">
        <f>SUM(L49:L57)</f>
        <v>0</v>
      </c>
      <c r="M48" s="32">
        <f>SUM(M49:M57)</f>
        <v>1019618</v>
      </c>
      <c r="N48" s="32">
        <f>SUM(N49:N57)</f>
        <v>76</v>
      </c>
      <c r="O48" s="32">
        <f>SUM(D48:N48)</f>
        <v>-2169119</v>
      </c>
      <c r="P48" s="45">
        <f>(O48/P$64)</f>
        <v>-134.62754468718967</v>
      </c>
      <c r="Q48" s="10"/>
    </row>
    <row r="49" spans="1:120">
      <c r="A49" s="12"/>
      <c r="B49" s="25">
        <v>361.1</v>
      </c>
      <c r="C49" s="20" t="s">
        <v>52</v>
      </c>
      <c r="D49" s="46">
        <v>167575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462866</v>
      </c>
      <c r="L49" s="46">
        <v>0</v>
      </c>
      <c r="M49" s="46">
        <v>0</v>
      </c>
      <c r="N49" s="46">
        <v>0</v>
      </c>
      <c r="O49" s="46">
        <f>SUM(D49:N49)</f>
        <v>630441</v>
      </c>
      <c r="P49" s="47">
        <f>(O49/P$64)</f>
        <v>39.128661866931481</v>
      </c>
      <c r="Q49" s="9"/>
    </row>
    <row r="50" spans="1:120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489077</v>
      </c>
      <c r="L50" s="46">
        <v>0</v>
      </c>
      <c r="M50" s="46">
        <v>0</v>
      </c>
      <c r="N50" s="46">
        <v>0</v>
      </c>
      <c r="O50" s="46">
        <f t="shared" ref="O50:O61" si="5">SUM(D50:N50)</f>
        <v>489077</v>
      </c>
      <c r="P50" s="47">
        <f>(O50/P$64)</f>
        <v>30.354828699106257</v>
      </c>
      <c r="Q50" s="9"/>
    </row>
    <row r="51" spans="1:120">
      <c r="A51" s="12"/>
      <c r="B51" s="25">
        <v>361.3</v>
      </c>
      <c r="C51" s="20" t="s">
        <v>54</v>
      </c>
      <c r="D51" s="46">
        <v>0</v>
      </c>
      <c r="E51" s="46">
        <v>-59376</v>
      </c>
      <c r="F51" s="46">
        <v>-3119</v>
      </c>
      <c r="G51" s="46">
        <v>-525257</v>
      </c>
      <c r="H51" s="46">
        <v>0</v>
      </c>
      <c r="I51" s="46">
        <v>-755007</v>
      </c>
      <c r="J51" s="46">
        <v>-48205</v>
      </c>
      <c r="K51" s="46">
        <v>-8403144</v>
      </c>
      <c r="L51" s="46">
        <v>0</v>
      </c>
      <c r="M51" s="46">
        <v>0</v>
      </c>
      <c r="N51" s="46">
        <v>-24261</v>
      </c>
      <c r="O51" s="46">
        <f t="shared" si="5"/>
        <v>-9818369</v>
      </c>
      <c r="P51" s="47">
        <f>(O51/P$64)</f>
        <v>-609.38238579940412</v>
      </c>
      <c r="Q51" s="9"/>
    </row>
    <row r="52" spans="1:120">
      <c r="A52" s="12"/>
      <c r="B52" s="25">
        <v>361.4</v>
      </c>
      <c r="C52" s="20" t="s">
        <v>112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1598188</v>
      </c>
      <c r="L52" s="46">
        <v>0</v>
      </c>
      <c r="M52" s="46">
        <v>0</v>
      </c>
      <c r="N52" s="46">
        <v>0</v>
      </c>
      <c r="O52" s="46">
        <f t="shared" si="5"/>
        <v>1598188</v>
      </c>
      <c r="P52" s="47">
        <f>(O52/P$64)</f>
        <v>99.192403177755708</v>
      </c>
      <c r="Q52" s="9"/>
    </row>
    <row r="53" spans="1:120">
      <c r="A53" s="12"/>
      <c r="B53" s="25">
        <v>362</v>
      </c>
      <c r="C53" s="20" t="s">
        <v>56</v>
      </c>
      <c r="D53" s="46">
        <v>36552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24337</v>
      </c>
      <c r="O53" s="46">
        <f t="shared" si="5"/>
        <v>60889</v>
      </c>
      <c r="P53" s="47">
        <f>(O53/P$64)</f>
        <v>3.7791087388282025</v>
      </c>
      <c r="Q53" s="9"/>
    </row>
    <row r="54" spans="1:120">
      <c r="A54" s="12"/>
      <c r="B54" s="25">
        <v>364</v>
      </c>
      <c r="C54" s="20" t="s">
        <v>169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952497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952497</v>
      </c>
      <c r="P54" s="47">
        <f>(O54/P$64)</f>
        <v>59.117241807348563</v>
      </c>
      <c r="Q54" s="9"/>
    </row>
    <row r="55" spans="1:120">
      <c r="A55" s="12"/>
      <c r="B55" s="25">
        <v>366</v>
      </c>
      <c r="C55" s="20" t="s">
        <v>57</v>
      </c>
      <c r="D55" s="46">
        <v>26350</v>
      </c>
      <c r="E55" s="46">
        <v>0</v>
      </c>
      <c r="F55" s="46">
        <v>0</v>
      </c>
      <c r="G55" s="46">
        <v>83000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1019618</v>
      </c>
      <c r="N55" s="46">
        <v>0</v>
      </c>
      <c r="O55" s="46">
        <f t="shared" si="5"/>
        <v>1128968</v>
      </c>
      <c r="P55" s="47">
        <f>(O55/P$64)</f>
        <v>70.070009930486592</v>
      </c>
      <c r="Q55" s="9"/>
    </row>
    <row r="56" spans="1:120">
      <c r="A56" s="12"/>
      <c r="B56" s="25">
        <v>368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2663141</v>
      </c>
      <c r="L56" s="46">
        <v>0</v>
      </c>
      <c r="M56" s="46">
        <v>0</v>
      </c>
      <c r="N56" s="46">
        <v>0</v>
      </c>
      <c r="O56" s="46">
        <f t="shared" si="5"/>
        <v>2663141</v>
      </c>
      <c r="P56" s="47">
        <f>(O56/P$64)</f>
        <v>165.2892874875869</v>
      </c>
      <c r="Q56" s="9"/>
    </row>
    <row r="57" spans="1:120">
      <c r="A57" s="12"/>
      <c r="B57" s="25">
        <v>369.9</v>
      </c>
      <c r="C57" s="20" t="s">
        <v>59</v>
      </c>
      <c r="D57" s="46">
        <v>103240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22809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126049</v>
      </c>
      <c r="P57" s="47">
        <f>(O57/P$64)</f>
        <v>7.8232994041708039</v>
      </c>
      <c r="Q57" s="9"/>
    </row>
    <row r="58" spans="1:120" ht="15.75">
      <c r="A58" s="29" t="s">
        <v>41</v>
      </c>
      <c r="B58" s="30"/>
      <c r="C58" s="31"/>
      <c r="D58" s="32">
        <f>SUM(D59:D61)</f>
        <v>0</v>
      </c>
      <c r="E58" s="32">
        <f>SUM(E59:E61)</f>
        <v>0</v>
      </c>
      <c r="F58" s="32">
        <f>SUM(F59:F61)</f>
        <v>984976</v>
      </c>
      <c r="G58" s="32">
        <f>SUM(G59:G61)</f>
        <v>4854546</v>
      </c>
      <c r="H58" s="32">
        <f>SUM(H59:H61)</f>
        <v>0</v>
      </c>
      <c r="I58" s="32">
        <f>SUM(I59:I61)</f>
        <v>851967</v>
      </c>
      <c r="J58" s="32">
        <f>SUM(J59:J61)</f>
        <v>0</v>
      </c>
      <c r="K58" s="32">
        <f>SUM(K59:K61)</f>
        <v>0</v>
      </c>
      <c r="L58" s="32">
        <f>SUM(L59:L61)</f>
        <v>0</v>
      </c>
      <c r="M58" s="32">
        <f>SUM(M59:M61)</f>
        <v>0</v>
      </c>
      <c r="N58" s="32">
        <f>SUM(N59:N61)</f>
        <v>0</v>
      </c>
      <c r="O58" s="32">
        <f t="shared" si="5"/>
        <v>6691489</v>
      </c>
      <c r="P58" s="45">
        <f>(O58/P$64)</f>
        <v>415.31088629592853</v>
      </c>
      <c r="Q58" s="9"/>
    </row>
    <row r="59" spans="1:120">
      <c r="A59" s="12"/>
      <c r="B59" s="25">
        <v>381</v>
      </c>
      <c r="C59" s="20" t="s">
        <v>60</v>
      </c>
      <c r="D59" s="46">
        <v>0</v>
      </c>
      <c r="E59" s="46">
        <v>0</v>
      </c>
      <c r="F59" s="46">
        <v>984976</v>
      </c>
      <c r="G59" s="46">
        <v>4491314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5476290</v>
      </c>
      <c r="P59" s="47">
        <f>(O59/P$64)</f>
        <v>339.8889026812314</v>
      </c>
      <c r="Q59" s="9"/>
    </row>
    <row r="60" spans="1:120">
      <c r="A60" s="12"/>
      <c r="B60" s="25">
        <v>384</v>
      </c>
      <c r="C60" s="20" t="s">
        <v>126</v>
      </c>
      <c r="D60" s="46">
        <v>0</v>
      </c>
      <c r="E60" s="46">
        <v>0</v>
      </c>
      <c r="F60" s="46">
        <v>0</v>
      </c>
      <c r="G60" s="46">
        <v>363232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363232</v>
      </c>
      <c r="P60" s="47">
        <f>(O60/P$64)</f>
        <v>22.544190665342601</v>
      </c>
      <c r="Q60" s="9"/>
    </row>
    <row r="61" spans="1:120" ht="15.75" thickBot="1">
      <c r="A61" s="12"/>
      <c r="B61" s="25">
        <v>389.9</v>
      </c>
      <c r="C61" s="20" t="s">
        <v>170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851967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851967</v>
      </c>
      <c r="P61" s="47">
        <f>(O61/P$64)</f>
        <v>52.877792949354522</v>
      </c>
      <c r="Q61" s="9"/>
    </row>
    <row r="62" spans="1:120" ht="16.5" thickBot="1">
      <c r="A62" s="14" t="s">
        <v>47</v>
      </c>
      <c r="B62" s="23"/>
      <c r="C62" s="22"/>
      <c r="D62" s="15">
        <f>SUM(D5,D14,D24,D34,D43,D48,D58)</f>
        <v>29553414</v>
      </c>
      <c r="E62" s="15">
        <f>SUM(E5,E14,E24,E34,E43,E48,E58)</f>
        <v>2995041</v>
      </c>
      <c r="F62" s="15">
        <f>SUM(F5,F14,F24,F34,F43,F48,F58)</f>
        <v>981878</v>
      </c>
      <c r="G62" s="15">
        <f>SUM(G5,G14,G24,G34,G43,G48,G58)</f>
        <v>12590278</v>
      </c>
      <c r="H62" s="15">
        <f>SUM(H5,H14,H24,H34,H43,H48,H58)</f>
        <v>0</v>
      </c>
      <c r="I62" s="15">
        <f>SUM(I5,I14,I24,I34,I43,I48,I58)</f>
        <v>37508200</v>
      </c>
      <c r="J62" s="15">
        <f>SUM(J5,J14,J24,J34,J43,J48,J58)</f>
        <v>1652657</v>
      </c>
      <c r="K62" s="15">
        <f>SUM(K5,K14,K24,K34,K43,K48,K58)</f>
        <v>-3189872</v>
      </c>
      <c r="L62" s="15">
        <f>SUM(L5,L14,L24,L34,L43,L48,L58)</f>
        <v>0</v>
      </c>
      <c r="M62" s="15">
        <f>SUM(M5,M14,M24,M34,M43,M48,M58)</f>
        <v>1019618</v>
      </c>
      <c r="N62" s="15">
        <f>SUM(N5,N14,N24,N34,N43,N48,N58)</f>
        <v>864018</v>
      </c>
      <c r="O62" s="15">
        <f>SUM(D62:N62)</f>
        <v>83975232</v>
      </c>
      <c r="P62" s="38">
        <f>(O62/P$64)</f>
        <v>5211.9682224428998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171</v>
      </c>
      <c r="N64" s="48"/>
      <c r="O64" s="48"/>
      <c r="P64" s="43">
        <v>16112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16373429</v>
      </c>
      <c r="E5" s="27">
        <f t="shared" si="0"/>
        <v>0</v>
      </c>
      <c r="F5" s="27">
        <f t="shared" si="0"/>
        <v>861223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949986</v>
      </c>
      <c r="N5" s="28">
        <f>SUM(D5:M5)</f>
        <v>18184638</v>
      </c>
      <c r="O5" s="33">
        <f t="shared" ref="O5:O36" si="1">(N5/O$57)</f>
        <v>1098.3714665378111</v>
      </c>
      <c r="P5" s="6"/>
    </row>
    <row r="6" spans="1:133">
      <c r="A6" s="12"/>
      <c r="B6" s="25">
        <v>311</v>
      </c>
      <c r="C6" s="20" t="s">
        <v>2</v>
      </c>
      <c r="D6" s="46">
        <v>14047139</v>
      </c>
      <c r="E6" s="46">
        <v>0</v>
      </c>
      <c r="F6" s="46">
        <v>861223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949986</v>
      </c>
      <c r="N6" s="46">
        <f>SUM(D6:M6)</f>
        <v>15858348</v>
      </c>
      <c r="O6" s="47">
        <f t="shared" si="1"/>
        <v>957.86107755496494</v>
      </c>
      <c r="P6" s="9"/>
    </row>
    <row r="7" spans="1:133">
      <c r="A7" s="12"/>
      <c r="B7" s="25">
        <v>312.41000000000003</v>
      </c>
      <c r="C7" s="20" t="s">
        <v>11</v>
      </c>
      <c r="D7" s="46">
        <v>367792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367792</v>
      </c>
      <c r="O7" s="47">
        <f t="shared" si="1"/>
        <v>22.215027784489006</v>
      </c>
      <c r="P7" s="9"/>
    </row>
    <row r="8" spans="1:133">
      <c r="A8" s="12"/>
      <c r="B8" s="25">
        <v>312.42</v>
      </c>
      <c r="C8" s="20" t="s">
        <v>10</v>
      </c>
      <c r="D8" s="46">
        <v>279706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279706</v>
      </c>
      <c r="O8" s="47">
        <f t="shared" si="1"/>
        <v>16.894539743899493</v>
      </c>
      <c r="P8" s="9"/>
    </row>
    <row r="9" spans="1:133">
      <c r="A9" s="12"/>
      <c r="B9" s="25">
        <v>312.51</v>
      </c>
      <c r="C9" s="20" t="s">
        <v>73</v>
      </c>
      <c r="D9" s="46">
        <v>458015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458015</v>
      </c>
      <c r="O9" s="47">
        <f t="shared" si="1"/>
        <v>27.664592896834986</v>
      </c>
      <c r="P9" s="9"/>
    </row>
    <row r="10" spans="1:133">
      <c r="A10" s="12"/>
      <c r="B10" s="25">
        <v>312.52</v>
      </c>
      <c r="C10" s="20" t="s">
        <v>102</v>
      </c>
      <c r="D10" s="46">
        <v>137352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137352</v>
      </c>
      <c r="O10" s="47">
        <f t="shared" si="1"/>
        <v>8.2962068132399125</v>
      </c>
      <c r="P10" s="9"/>
    </row>
    <row r="11" spans="1:133">
      <c r="A11" s="12"/>
      <c r="B11" s="25">
        <v>315</v>
      </c>
      <c r="C11" s="20" t="s">
        <v>103</v>
      </c>
      <c r="D11" s="46">
        <v>1056187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1056187</v>
      </c>
      <c r="O11" s="47">
        <f t="shared" si="1"/>
        <v>63.794817588789563</v>
      </c>
      <c r="P11" s="9"/>
    </row>
    <row r="12" spans="1:133">
      <c r="A12" s="12"/>
      <c r="B12" s="25">
        <v>316</v>
      </c>
      <c r="C12" s="20" t="s">
        <v>104</v>
      </c>
      <c r="D12" s="46">
        <v>27238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27238</v>
      </c>
      <c r="O12" s="47">
        <f t="shared" si="1"/>
        <v>1.6452041555931385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SUM(D14:D20)</f>
        <v>330536</v>
      </c>
      <c r="E13" s="32">
        <f t="shared" si="3"/>
        <v>1608453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11624137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5" si="4">SUM(D13:M13)</f>
        <v>13563126</v>
      </c>
      <c r="O13" s="45">
        <f t="shared" si="1"/>
        <v>819.22722879922685</v>
      </c>
      <c r="P13" s="10"/>
    </row>
    <row r="14" spans="1:133">
      <c r="A14" s="12"/>
      <c r="B14" s="25">
        <v>322</v>
      </c>
      <c r="C14" s="20" t="s">
        <v>0</v>
      </c>
      <c r="D14" s="46">
        <v>7000</v>
      </c>
      <c r="E14" s="46">
        <v>1608453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1615453</v>
      </c>
      <c r="O14" s="47">
        <f t="shared" si="1"/>
        <v>97.575078521381982</v>
      </c>
      <c r="P14" s="9"/>
    </row>
    <row r="15" spans="1:133">
      <c r="A15" s="12"/>
      <c r="B15" s="25">
        <v>323.39999999999998</v>
      </c>
      <c r="C15" s="20" t="s">
        <v>105</v>
      </c>
      <c r="D15" s="46">
        <v>22717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22717</v>
      </c>
      <c r="O15" s="47">
        <f t="shared" si="1"/>
        <v>1.3721309495047114</v>
      </c>
      <c r="P15" s="9"/>
    </row>
    <row r="16" spans="1:133">
      <c r="A16" s="12"/>
      <c r="B16" s="25">
        <v>324.11</v>
      </c>
      <c r="C16" s="20" t="s">
        <v>16</v>
      </c>
      <c r="D16" s="46">
        <v>39548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39548</v>
      </c>
      <c r="O16" s="47">
        <f t="shared" si="1"/>
        <v>2.3887412418458567</v>
      </c>
      <c r="P16" s="9"/>
    </row>
    <row r="17" spans="1:16">
      <c r="A17" s="12"/>
      <c r="B17" s="25">
        <v>324.32</v>
      </c>
      <c r="C17" s="20" t="s">
        <v>87</v>
      </c>
      <c r="D17" s="46">
        <v>200000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200000</v>
      </c>
      <c r="O17" s="47">
        <f t="shared" si="1"/>
        <v>12.080212611741967</v>
      </c>
      <c r="P17" s="9"/>
    </row>
    <row r="18" spans="1:16">
      <c r="A18" s="12"/>
      <c r="B18" s="25">
        <v>324.62</v>
      </c>
      <c r="C18" s="20" t="s">
        <v>88</v>
      </c>
      <c r="D18" s="46">
        <v>56487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56487</v>
      </c>
      <c r="O18" s="47">
        <f t="shared" si="1"/>
        <v>3.4118748489973423</v>
      </c>
      <c r="P18" s="9"/>
    </row>
    <row r="19" spans="1:16">
      <c r="A19" s="12"/>
      <c r="B19" s="25">
        <v>325.10000000000002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11624137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11624137</v>
      </c>
      <c r="O19" s="47">
        <f t="shared" si="1"/>
        <v>702.11023194008214</v>
      </c>
      <c r="P19" s="9"/>
    </row>
    <row r="20" spans="1:16">
      <c r="A20" s="12"/>
      <c r="B20" s="25">
        <v>329</v>
      </c>
      <c r="C20" s="20" t="s">
        <v>21</v>
      </c>
      <c r="D20" s="46">
        <v>4784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4784</v>
      </c>
      <c r="O20" s="47">
        <f t="shared" si="1"/>
        <v>0.28895868567286787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3265528</v>
      </c>
      <c r="E21" s="32">
        <f t="shared" si="5"/>
        <v>0</v>
      </c>
      <c r="F21" s="32">
        <f t="shared" si="5"/>
        <v>0</v>
      </c>
      <c r="G21" s="32">
        <f t="shared" si="5"/>
        <v>574293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350000</v>
      </c>
      <c r="N21" s="44">
        <f t="shared" si="4"/>
        <v>4189821</v>
      </c>
      <c r="O21" s="45">
        <f t="shared" si="1"/>
        <v>253.06964242570669</v>
      </c>
      <c r="P21" s="10"/>
    </row>
    <row r="22" spans="1:16">
      <c r="A22" s="12"/>
      <c r="B22" s="25">
        <v>331.2</v>
      </c>
      <c r="C22" s="20" t="s">
        <v>22</v>
      </c>
      <c r="D22" s="46">
        <v>-10492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-10492</v>
      </c>
      <c r="O22" s="47">
        <f t="shared" si="1"/>
        <v>-0.63372795361198353</v>
      </c>
      <c r="P22" s="9"/>
    </row>
    <row r="23" spans="1:16">
      <c r="A23" s="12"/>
      <c r="B23" s="25">
        <v>331.49</v>
      </c>
      <c r="C23" s="20" t="s">
        <v>79</v>
      </c>
      <c r="D23" s="46">
        <v>0</v>
      </c>
      <c r="E23" s="46">
        <v>0</v>
      </c>
      <c r="F23" s="46">
        <v>0</v>
      </c>
      <c r="G23" s="46">
        <v>374293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374293</v>
      </c>
      <c r="O23" s="47">
        <f t="shared" si="1"/>
        <v>22.60769509543368</v>
      </c>
      <c r="P23" s="9"/>
    </row>
    <row r="24" spans="1:16">
      <c r="A24" s="12"/>
      <c r="B24" s="25">
        <v>334.2</v>
      </c>
      <c r="C24" s="20" t="s">
        <v>89</v>
      </c>
      <c r="D24" s="46">
        <v>1240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1240</v>
      </c>
      <c r="O24" s="47">
        <f t="shared" si="1"/>
        <v>7.4897318192800197E-2</v>
      </c>
      <c r="P24" s="9"/>
    </row>
    <row r="25" spans="1:16">
      <c r="A25" s="12"/>
      <c r="B25" s="25">
        <v>334.9</v>
      </c>
      <c r="C25" s="20" t="s">
        <v>92</v>
      </c>
      <c r="D25" s="46">
        <v>0</v>
      </c>
      <c r="E25" s="46">
        <v>0</v>
      </c>
      <c r="F25" s="46">
        <v>0</v>
      </c>
      <c r="G25" s="46">
        <v>200000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200000</v>
      </c>
      <c r="O25" s="47">
        <f t="shared" si="1"/>
        <v>12.080212611741967</v>
      </c>
      <c r="P25" s="9"/>
    </row>
    <row r="26" spans="1:16">
      <c r="A26" s="12"/>
      <c r="B26" s="25">
        <v>335.12</v>
      </c>
      <c r="C26" s="20" t="s">
        <v>106</v>
      </c>
      <c r="D26" s="46">
        <v>465843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465843</v>
      </c>
      <c r="O26" s="47">
        <f t="shared" si="1"/>
        <v>28.137412418458563</v>
      </c>
      <c r="P26" s="9"/>
    </row>
    <row r="27" spans="1:16">
      <c r="A27" s="12"/>
      <c r="B27" s="25">
        <v>335.15</v>
      </c>
      <c r="C27" s="20" t="s">
        <v>107</v>
      </c>
      <c r="D27" s="46">
        <v>28567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28567</v>
      </c>
      <c r="O27" s="47">
        <f t="shared" si="1"/>
        <v>1.7254771683981638</v>
      </c>
      <c r="P27" s="9"/>
    </row>
    <row r="28" spans="1:16">
      <c r="A28" s="12"/>
      <c r="B28" s="25">
        <v>335.18</v>
      </c>
      <c r="C28" s="20" t="s">
        <v>108</v>
      </c>
      <c r="D28" s="46">
        <v>1695866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1695866</v>
      </c>
      <c r="O28" s="47">
        <f t="shared" si="1"/>
        <v>102.432109205122</v>
      </c>
      <c r="P28" s="9"/>
    </row>
    <row r="29" spans="1:16">
      <c r="A29" s="12"/>
      <c r="B29" s="25">
        <v>335.21</v>
      </c>
      <c r="C29" s="20" t="s">
        <v>30</v>
      </c>
      <c r="D29" s="46">
        <v>7560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7560</v>
      </c>
      <c r="O29" s="47">
        <f t="shared" si="1"/>
        <v>0.45663203672384634</v>
      </c>
      <c r="P29" s="9"/>
    </row>
    <row r="30" spans="1:16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350000</v>
      </c>
      <c r="N30" s="46">
        <f t="shared" si="4"/>
        <v>350000</v>
      </c>
      <c r="O30" s="47">
        <f t="shared" si="1"/>
        <v>21.140372070548441</v>
      </c>
      <c r="P30" s="9"/>
    </row>
    <row r="31" spans="1:16">
      <c r="A31" s="12"/>
      <c r="B31" s="25">
        <v>337.4</v>
      </c>
      <c r="C31" s="20" t="s">
        <v>32</v>
      </c>
      <c r="D31" s="46">
        <v>1000000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1000000</v>
      </c>
      <c r="O31" s="47">
        <f t="shared" si="1"/>
        <v>60.40106305870983</v>
      </c>
      <c r="P31" s="9"/>
    </row>
    <row r="32" spans="1:16">
      <c r="A32" s="12"/>
      <c r="B32" s="25">
        <v>339</v>
      </c>
      <c r="C32" s="20" t="s">
        <v>34</v>
      </c>
      <c r="D32" s="46">
        <v>76944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76944</v>
      </c>
      <c r="O32" s="47">
        <f t="shared" si="1"/>
        <v>4.6474993959893691</v>
      </c>
      <c r="P32" s="9"/>
    </row>
    <row r="33" spans="1:16" ht="15.75">
      <c r="A33" s="29" t="s">
        <v>39</v>
      </c>
      <c r="B33" s="30"/>
      <c r="C33" s="31"/>
      <c r="D33" s="32">
        <f t="shared" ref="D33:M33" si="6">SUM(D34:D39)</f>
        <v>1218312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27925814</v>
      </c>
      <c r="J33" s="32">
        <f t="shared" si="6"/>
        <v>1663358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30807484</v>
      </c>
      <c r="O33" s="45">
        <f t="shared" si="1"/>
        <v>1860.8047837641943</v>
      </c>
      <c r="P33" s="10"/>
    </row>
    <row r="34" spans="1:16">
      <c r="A34" s="12"/>
      <c r="B34" s="25">
        <v>341.1</v>
      </c>
      <c r="C34" s="20" t="s">
        <v>109</v>
      </c>
      <c r="D34" s="46">
        <v>3475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3475</v>
      </c>
      <c r="O34" s="47">
        <f t="shared" si="1"/>
        <v>0.20989369412901668</v>
      </c>
      <c r="P34" s="9"/>
    </row>
    <row r="35" spans="1:16">
      <c r="A35" s="12"/>
      <c r="B35" s="25">
        <v>341.2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1663358</v>
      </c>
      <c r="K35" s="46">
        <v>0</v>
      </c>
      <c r="L35" s="46">
        <v>0</v>
      </c>
      <c r="M35" s="46">
        <v>0</v>
      </c>
      <c r="N35" s="46">
        <f t="shared" si="4"/>
        <v>1663358</v>
      </c>
      <c r="O35" s="47">
        <f t="shared" si="1"/>
        <v>100.46859144720948</v>
      </c>
      <c r="P35" s="9"/>
    </row>
    <row r="36" spans="1:16">
      <c r="A36" s="12"/>
      <c r="B36" s="25">
        <v>341.3</v>
      </c>
      <c r="C36" s="20" t="s">
        <v>111</v>
      </c>
      <c r="D36" s="46">
        <v>973723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973723</v>
      </c>
      <c r="O36" s="47">
        <f t="shared" si="1"/>
        <v>58.813904324716113</v>
      </c>
      <c r="P36" s="9"/>
    </row>
    <row r="37" spans="1:16">
      <c r="A37" s="12"/>
      <c r="B37" s="25">
        <v>342.5</v>
      </c>
      <c r="C37" s="20" t="s">
        <v>44</v>
      </c>
      <c r="D37" s="46">
        <v>241114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241114</v>
      </c>
      <c r="O37" s="47">
        <f t="shared" ref="O37:O55" si="7">(N37/O$57)</f>
        <v>14.563541918337762</v>
      </c>
      <c r="P37" s="9"/>
    </row>
    <row r="38" spans="1:16">
      <c r="A38" s="12"/>
      <c r="B38" s="25">
        <v>343.5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27603070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27603070</v>
      </c>
      <c r="O38" s="47">
        <f t="shared" si="7"/>
        <v>1667.2547716839817</v>
      </c>
      <c r="P38" s="9"/>
    </row>
    <row r="39" spans="1:16">
      <c r="A39" s="12"/>
      <c r="B39" s="25">
        <v>347.3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322744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322744</v>
      </c>
      <c r="O39" s="47">
        <f t="shared" si="7"/>
        <v>19.494080695820248</v>
      </c>
      <c r="P39" s="9"/>
    </row>
    <row r="40" spans="1:16" ht="15.75">
      <c r="A40" s="29" t="s">
        <v>40</v>
      </c>
      <c r="B40" s="30"/>
      <c r="C40" s="31"/>
      <c r="D40" s="32">
        <f t="shared" ref="D40:M40" si="8">SUM(D41:D43)</f>
        <v>154965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154965</v>
      </c>
      <c r="O40" s="45">
        <f t="shared" si="7"/>
        <v>9.3600507368929691</v>
      </c>
      <c r="P40" s="10"/>
    </row>
    <row r="41" spans="1:16">
      <c r="A41" s="13"/>
      <c r="B41" s="39">
        <v>351.3</v>
      </c>
      <c r="C41" s="21" t="s">
        <v>83</v>
      </c>
      <c r="D41" s="46">
        <v>27934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27934</v>
      </c>
      <c r="O41" s="47">
        <f t="shared" si="7"/>
        <v>1.6872432954820005</v>
      </c>
      <c r="P41" s="9"/>
    </row>
    <row r="42" spans="1:16">
      <c r="A42" s="13"/>
      <c r="B42" s="39">
        <v>354</v>
      </c>
      <c r="C42" s="21" t="s">
        <v>50</v>
      </c>
      <c r="D42" s="46">
        <v>125933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125933</v>
      </c>
      <c r="O42" s="47">
        <f t="shared" si="7"/>
        <v>7.606487074172505</v>
      </c>
      <c r="P42" s="9"/>
    </row>
    <row r="43" spans="1:16">
      <c r="A43" s="13"/>
      <c r="B43" s="39">
        <v>359</v>
      </c>
      <c r="C43" s="21" t="s">
        <v>51</v>
      </c>
      <c r="D43" s="46">
        <v>1098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1098</v>
      </c>
      <c r="O43" s="47">
        <f t="shared" si="7"/>
        <v>6.6320367238463393E-2</v>
      </c>
      <c r="P43" s="9"/>
    </row>
    <row r="44" spans="1:16" ht="15.75">
      <c r="A44" s="29" t="s">
        <v>3</v>
      </c>
      <c r="B44" s="30"/>
      <c r="C44" s="31"/>
      <c r="D44" s="32">
        <f t="shared" ref="D44:M44" si="9">SUM(D45:D51)</f>
        <v>396632</v>
      </c>
      <c r="E44" s="32">
        <f t="shared" si="9"/>
        <v>10654</v>
      </c>
      <c r="F44" s="32">
        <f t="shared" si="9"/>
        <v>4</v>
      </c>
      <c r="G44" s="32">
        <f t="shared" si="9"/>
        <v>474</v>
      </c>
      <c r="H44" s="32">
        <f t="shared" si="9"/>
        <v>0</v>
      </c>
      <c r="I44" s="32">
        <f t="shared" si="9"/>
        <v>2526043</v>
      </c>
      <c r="J44" s="32">
        <f t="shared" si="9"/>
        <v>0</v>
      </c>
      <c r="K44" s="32">
        <f t="shared" si="9"/>
        <v>3302017</v>
      </c>
      <c r="L44" s="32">
        <f t="shared" si="9"/>
        <v>0</v>
      </c>
      <c r="M44" s="32">
        <f t="shared" si="9"/>
        <v>9</v>
      </c>
      <c r="N44" s="32">
        <f t="shared" si="4"/>
        <v>6235833</v>
      </c>
      <c r="O44" s="45">
        <f t="shared" si="7"/>
        <v>376.65094225658373</v>
      </c>
      <c r="P44" s="10"/>
    </row>
    <row r="45" spans="1:16">
      <c r="A45" s="12"/>
      <c r="B45" s="25">
        <v>361.1</v>
      </c>
      <c r="C45" s="20" t="s">
        <v>52</v>
      </c>
      <c r="D45" s="46">
        <v>60479</v>
      </c>
      <c r="E45" s="46">
        <v>0</v>
      </c>
      <c r="F45" s="46">
        <v>0</v>
      </c>
      <c r="G45" s="46">
        <v>474</v>
      </c>
      <c r="H45" s="46">
        <v>0</v>
      </c>
      <c r="I45" s="46">
        <v>2333088</v>
      </c>
      <c r="J45" s="46">
        <v>0</v>
      </c>
      <c r="K45" s="46">
        <v>125682</v>
      </c>
      <c r="L45" s="46">
        <v>0</v>
      </c>
      <c r="M45" s="46">
        <v>0</v>
      </c>
      <c r="N45" s="46">
        <f t="shared" si="4"/>
        <v>2519723</v>
      </c>
      <c r="O45" s="47">
        <f t="shared" si="7"/>
        <v>152.19394781348151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163677</v>
      </c>
      <c r="L46" s="46">
        <v>0</v>
      </c>
      <c r="M46" s="46">
        <v>0</v>
      </c>
      <c r="N46" s="46">
        <f t="shared" ref="N46:N51" si="10">SUM(D46:M46)</f>
        <v>163677</v>
      </c>
      <c r="O46" s="47">
        <f t="shared" si="7"/>
        <v>9.8862647982604486</v>
      </c>
      <c r="P46" s="9"/>
    </row>
    <row r="47" spans="1:16">
      <c r="A47" s="12"/>
      <c r="B47" s="25">
        <v>361.3</v>
      </c>
      <c r="C47" s="20" t="s">
        <v>54</v>
      </c>
      <c r="D47" s="46">
        <v>-10637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626895</v>
      </c>
      <c r="L47" s="46">
        <v>0</v>
      </c>
      <c r="M47" s="46">
        <v>0</v>
      </c>
      <c r="N47" s="46">
        <f t="shared" si="10"/>
        <v>616258</v>
      </c>
      <c r="O47" s="47">
        <f t="shared" si="7"/>
        <v>37.222638318434406</v>
      </c>
      <c r="P47" s="9"/>
    </row>
    <row r="48" spans="1:16">
      <c r="A48" s="12"/>
      <c r="B48" s="25">
        <v>361.4</v>
      </c>
      <c r="C48" s="20" t="s">
        <v>112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415050</v>
      </c>
      <c r="L48" s="46">
        <v>0</v>
      </c>
      <c r="M48" s="46">
        <v>0</v>
      </c>
      <c r="N48" s="46">
        <f t="shared" si="10"/>
        <v>415050</v>
      </c>
      <c r="O48" s="47">
        <f t="shared" si="7"/>
        <v>25.069461222517518</v>
      </c>
      <c r="P48" s="9"/>
    </row>
    <row r="49" spans="1:119">
      <c r="A49" s="12"/>
      <c r="B49" s="25">
        <v>366</v>
      </c>
      <c r="C49" s="20" t="s">
        <v>57</v>
      </c>
      <c r="D49" s="46">
        <v>22125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22125</v>
      </c>
      <c r="O49" s="47">
        <f t="shared" si="7"/>
        <v>1.3363735201739551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1970713</v>
      </c>
      <c r="L50" s="46">
        <v>0</v>
      </c>
      <c r="M50" s="46">
        <v>0</v>
      </c>
      <c r="N50" s="46">
        <f t="shared" si="10"/>
        <v>1970713</v>
      </c>
      <c r="O50" s="47">
        <f t="shared" si="7"/>
        <v>119.03316018361923</v>
      </c>
      <c r="P50" s="9"/>
    </row>
    <row r="51" spans="1:119">
      <c r="A51" s="12"/>
      <c r="B51" s="25">
        <v>369.9</v>
      </c>
      <c r="C51" s="20" t="s">
        <v>59</v>
      </c>
      <c r="D51" s="46">
        <v>324665</v>
      </c>
      <c r="E51" s="46">
        <v>10654</v>
      </c>
      <c r="F51" s="46">
        <v>4</v>
      </c>
      <c r="G51" s="46">
        <v>0</v>
      </c>
      <c r="H51" s="46">
        <v>0</v>
      </c>
      <c r="I51" s="46">
        <v>192955</v>
      </c>
      <c r="J51" s="46">
        <v>0</v>
      </c>
      <c r="K51" s="46">
        <v>0</v>
      </c>
      <c r="L51" s="46">
        <v>0</v>
      </c>
      <c r="M51" s="46">
        <v>9</v>
      </c>
      <c r="N51" s="46">
        <f t="shared" si="10"/>
        <v>528287</v>
      </c>
      <c r="O51" s="47">
        <f t="shared" si="7"/>
        <v>31.90909640009664</v>
      </c>
      <c r="P51" s="9"/>
    </row>
    <row r="52" spans="1:119" ht="15.75">
      <c r="A52" s="29" t="s">
        <v>41</v>
      </c>
      <c r="B52" s="30"/>
      <c r="C52" s="31"/>
      <c r="D52" s="32">
        <f t="shared" ref="D52:M52" si="11">SUM(D53:D54)</f>
        <v>0</v>
      </c>
      <c r="E52" s="32">
        <f t="shared" si="11"/>
        <v>0</v>
      </c>
      <c r="F52" s="32">
        <f t="shared" si="11"/>
        <v>637208</v>
      </c>
      <c r="G52" s="32">
        <f t="shared" si="11"/>
        <v>2588537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3225745</v>
      </c>
      <c r="O52" s="45">
        <f t="shared" si="7"/>
        <v>194.83842715631795</v>
      </c>
      <c r="P52" s="9"/>
    </row>
    <row r="53" spans="1:119">
      <c r="A53" s="12"/>
      <c r="B53" s="25">
        <v>381</v>
      </c>
      <c r="C53" s="20" t="s">
        <v>60</v>
      </c>
      <c r="D53" s="46">
        <v>0</v>
      </c>
      <c r="E53" s="46">
        <v>0</v>
      </c>
      <c r="F53" s="46">
        <v>637208</v>
      </c>
      <c r="G53" s="46">
        <v>2238537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2875745</v>
      </c>
      <c r="O53" s="47">
        <f t="shared" si="7"/>
        <v>173.69805508576951</v>
      </c>
      <c r="P53" s="9"/>
    </row>
    <row r="54" spans="1:119" ht="15.75" thickBot="1">
      <c r="A54" s="12"/>
      <c r="B54" s="25">
        <v>383</v>
      </c>
      <c r="C54" s="20" t="s">
        <v>61</v>
      </c>
      <c r="D54" s="46">
        <v>0</v>
      </c>
      <c r="E54" s="46">
        <v>0</v>
      </c>
      <c r="F54" s="46">
        <v>0</v>
      </c>
      <c r="G54" s="46">
        <v>350000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350000</v>
      </c>
      <c r="O54" s="47">
        <f t="shared" si="7"/>
        <v>21.140372070548441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2">SUM(D5,D13,D21,D33,D40,D44,D52)</f>
        <v>21739402</v>
      </c>
      <c r="E55" s="15">
        <f t="shared" si="12"/>
        <v>1619107</v>
      </c>
      <c r="F55" s="15">
        <f t="shared" si="12"/>
        <v>1498435</v>
      </c>
      <c r="G55" s="15">
        <f t="shared" si="12"/>
        <v>3163304</v>
      </c>
      <c r="H55" s="15">
        <f t="shared" si="12"/>
        <v>0</v>
      </c>
      <c r="I55" s="15">
        <f t="shared" si="12"/>
        <v>42075994</v>
      </c>
      <c r="J55" s="15">
        <f t="shared" si="12"/>
        <v>1663358</v>
      </c>
      <c r="K55" s="15">
        <f t="shared" si="12"/>
        <v>3302017</v>
      </c>
      <c r="L55" s="15">
        <f t="shared" si="12"/>
        <v>0</v>
      </c>
      <c r="M55" s="15">
        <f t="shared" si="12"/>
        <v>1299995</v>
      </c>
      <c r="N55" s="15">
        <f>SUM(D55:M55)</f>
        <v>76361612</v>
      </c>
      <c r="O55" s="38">
        <f t="shared" si="7"/>
        <v>4612.3225416767336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113</v>
      </c>
      <c r="M57" s="48"/>
      <c r="N57" s="48"/>
      <c r="O57" s="43">
        <v>16556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16448498</v>
      </c>
      <c r="E5" s="27">
        <f t="shared" si="0"/>
        <v>0</v>
      </c>
      <c r="F5" s="27">
        <f t="shared" si="0"/>
        <v>858428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955980</v>
      </c>
      <c r="N5" s="28">
        <f>SUM(D5:M5)</f>
        <v>18262906</v>
      </c>
      <c r="O5" s="33">
        <f t="shared" ref="O5:O36" si="1">(N5/O$55)</f>
        <v>1105.4358694994251</v>
      </c>
      <c r="P5" s="6"/>
    </row>
    <row r="6" spans="1:133">
      <c r="A6" s="12"/>
      <c r="B6" s="25">
        <v>311</v>
      </c>
      <c r="C6" s="20" t="s">
        <v>2</v>
      </c>
      <c r="D6" s="46">
        <v>14328169</v>
      </c>
      <c r="E6" s="46">
        <v>0</v>
      </c>
      <c r="F6" s="46">
        <v>858428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955980</v>
      </c>
      <c r="N6" s="46">
        <f>SUM(D6:M6)</f>
        <v>16142577</v>
      </c>
      <c r="O6" s="47">
        <f t="shared" si="1"/>
        <v>977.09442527692033</v>
      </c>
      <c r="P6" s="9"/>
    </row>
    <row r="7" spans="1:133">
      <c r="A7" s="12"/>
      <c r="B7" s="25">
        <v>312.41000000000003</v>
      </c>
      <c r="C7" s="20" t="s">
        <v>11</v>
      </c>
      <c r="D7" s="46">
        <v>371023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371023</v>
      </c>
      <c r="O7" s="47">
        <f t="shared" si="1"/>
        <v>22.457659947945039</v>
      </c>
      <c r="P7" s="9"/>
    </row>
    <row r="8" spans="1:133">
      <c r="A8" s="12"/>
      <c r="B8" s="25">
        <v>312.42</v>
      </c>
      <c r="C8" s="20" t="s">
        <v>10</v>
      </c>
      <c r="D8" s="46">
        <v>291365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291365</v>
      </c>
      <c r="O8" s="47">
        <f t="shared" si="1"/>
        <v>17.636038980691243</v>
      </c>
      <c r="P8" s="9"/>
    </row>
    <row r="9" spans="1:133">
      <c r="A9" s="12"/>
      <c r="B9" s="25">
        <v>312.51</v>
      </c>
      <c r="C9" s="20" t="s">
        <v>78</v>
      </c>
      <c r="D9" s="46">
        <v>320524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320524</v>
      </c>
      <c r="O9" s="47">
        <f t="shared" si="1"/>
        <v>19.401004781792871</v>
      </c>
      <c r="P9" s="9"/>
    </row>
    <row r="10" spans="1:133">
      <c r="A10" s="12"/>
      <c r="B10" s="25">
        <v>312.52</v>
      </c>
      <c r="C10" s="20" t="s">
        <v>74</v>
      </c>
      <c r="D10" s="46">
        <v>133464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133464</v>
      </c>
      <c r="O10" s="47">
        <f t="shared" si="1"/>
        <v>8.0784456146722352</v>
      </c>
      <c r="P10" s="9"/>
    </row>
    <row r="11" spans="1:133">
      <c r="A11" s="12"/>
      <c r="B11" s="25">
        <v>315</v>
      </c>
      <c r="C11" s="20" t="s">
        <v>12</v>
      </c>
      <c r="D11" s="46">
        <v>991888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991888</v>
      </c>
      <c r="O11" s="47">
        <f t="shared" si="1"/>
        <v>60.038012226862783</v>
      </c>
      <c r="P11" s="9"/>
    </row>
    <row r="12" spans="1:133">
      <c r="A12" s="12"/>
      <c r="B12" s="25">
        <v>316</v>
      </c>
      <c r="C12" s="20" t="s">
        <v>13</v>
      </c>
      <c r="D12" s="46">
        <v>12065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12065</v>
      </c>
      <c r="O12" s="47">
        <f t="shared" si="1"/>
        <v>0.7302826705405242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281598</v>
      </c>
      <c r="E13" s="32">
        <f t="shared" si="3"/>
        <v>1266041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9748495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11296134</v>
      </c>
      <c r="O13" s="45">
        <f t="shared" si="1"/>
        <v>683.74396222988923</v>
      </c>
      <c r="P13" s="10"/>
    </row>
    <row r="14" spans="1:133">
      <c r="A14" s="12"/>
      <c r="B14" s="25">
        <v>322</v>
      </c>
      <c r="C14" s="20" t="s">
        <v>0</v>
      </c>
      <c r="D14" s="46">
        <v>7300</v>
      </c>
      <c r="E14" s="46">
        <v>1266041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1273341</v>
      </c>
      <c r="O14" s="47">
        <f t="shared" si="1"/>
        <v>77.07408752496822</v>
      </c>
      <c r="P14" s="9"/>
    </row>
    <row r="15" spans="1:133">
      <c r="A15" s="12"/>
      <c r="B15" s="25">
        <v>324.11</v>
      </c>
      <c r="C15" s="20" t="s">
        <v>16</v>
      </c>
      <c r="D15" s="46">
        <v>23174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23174</v>
      </c>
      <c r="O15" s="47">
        <f t="shared" si="1"/>
        <v>1.4026995944555414</v>
      </c>
      <c r="P15" s="9"/>
    </row>
    <row r="16" spans="1:133">
      <c r="A16" s="12"/>
      <c r="B16" s="25">
        <v>324.32</v>
      </c>
      <c r="C16" s="20" t="s">
        <v>87</v>
      </c>
      <c r="D16" s="46">
        <v>215863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215863</v>
      </c>
      <c r="O16" s="47">
        <f t="shared" si="1"/>
        <v>13.065976635796865</v>
      </c>
      <c r="P16" s="9"/>
    </row>
    <row r="17" spans="1:16">
      <c r="A17" s="12"/>
      <c r="B17" s="25">
        <v>324.62</v>
      </c>
      <c r="C17" s="20" t="s">
        <v>88</v>
      </c>
      <c r="D17" s="46">
        <v>31096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31096</v>
      </c>
      <c r="O17" s="47">
        <f t="shared" si="1"/>
        <v>1.8822105199443133</v>
      </c>
      <c r="P17" s="9"/>
    </row>
    <row r="18" spans="1:16">
      <c r="A18" s="12"/>
      <c r="B18" s="25">
        <v>325.10000000000002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9748495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9748495</v>
      </c>
      <c r="O18" s="47">
        <f t="shared" si="1"/>
        <v>590.06688457115183</v>
      </c>
      <c r="P18" s="9"/>
    </row>
    <row r="19" spans="1:16">
      <c r="A19" s="12"/>
      <c r="B19" s="25">
        <v>329</v>
      </c>
      <c r="C19" s="20" t="s">
        <v>21</v>
      </c>
      <c r="D19" s="46">
        <v>4165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4165</v>
      </c>
      <c r="O19" s="47">
        <f t="shared" si="1"/>
        <v>0.25210338357242296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3284168</v>
      </c>
      <c r="E20" s="32">
        <f t="shared" si="5"/>
        <v>0</v>
      </c>
      <c r="F20" s="32">
        <f t="shared" si="5"/>
        <v>0</v>
      </c>
      <c r="G20" s="32">
        <f t="shared" si="5"/>
        <v>382445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3666613</v>
      </c>
      <c r="O20" s="45">
        <f t="shared" si="1"/>
        <v>221.93650505417347</v>
      </c>
      <c r="P20" s="10"/>
    </row>
    <row r="21" spans="1:16">
      <c r="A21" s="12"/>
      <c r="B21" s="25">
        <v>331.2</v>
      </c>
      <c r="C21" s="20" t="s">
        <v>22</v>
      </c>
      <c r="D21" s="46">
        <v>165404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165404</v>
      </c>
      <c r="O21" s="47">
        <f t="shared" si="1"/>
        <v>10.011742630591369</v>
      </c>
      <c r="P21" s="9"/>
    </row>
    <row r="22" spans="1:16">
      <c r="A22" s="12"/>
      <c r="B22" s="25">
        <v>334.35</v>
      </c>
      <c r="C22" s="20" t="s">
        <v>90</v>
      </c>
      <c r="D22" s="46">
        <v>0</v>
      </c>
      <c r="E22" s="46">
        <v>0</v>
      </c>
      <c r="F22" s="46">
        <v>0</v>
      </c>
      <c r="G22" s="46">
        <v>350000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350000</v>
      </c>
      <c r="O22" s="47">
        <f t="shared" si="1"/>
        <v>21.185158283396888</v>
      </c>
      <c r="P22" s="9"/>
    </row>
    <row r="23" spans="1:16">
      <c r="A23" s="12"/>
      <c r="B23" s="25">
        <v>334.49</v>
      </c>
      <c r="C23" s="20" t="s">
        <v>91</v>
      </c>
      <c r="D23" s="46">
        <v>0</v>
      </c>
      <c r="E23" s="46">
        <v>0</v>
      </c>
      <c r="F23" s="46">
        <v>0</v>
      </c>
      <c r="G23" s="46">
        <v>32445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32445</v>
      </c>
      <c r="O23" s="47">
        <f t="shared" si="1"/>
        <v>1.9638641728708917</v>
      </c>
      <c r="P23" s="9"/>
    </row>
    <row r="24" spans="1:16">
      <c r="A24" s="12"/>
      <c r="B24" s="25">
        <v>335.12</v>
      </c>
      <c r="C24" s="20" t="s">
        <v>27</v>
      </c>
      <c r="D24" s="46">
        <v>436029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436029</v>
      </c>
      <c r="O24" s="47">
        <f t="shared" si="1"/>
        <v>26.392409660432179</v>
      </c>
      <c r="P24" s="9"/>
    </row>
    <row r="25" spans="1:16">
      <c r="A25" s="12"/>
      <c r="B25" s="25">
        <v>335.15</v>
      </c>
      <c r="C25" s="20" t="s">
        <v>28</v>
      </c>
      <c r="D25" s="46">
        <v>24472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24472</v>
      </c>
      <c r="O25" s="47">
        <f t="shared" si="1"/>
        <v>1.4812662671751105</v>
      </c>
      <c r="P25" s="9"/>
    </row>
    <row r="26" spans="1:16">
      <c r="A26" s="12"/>
      <c r="B26" s="25">
        <v>335.18</v>
      </c>
      <c r="C26" s="20" t="s">
        <v>29</v>
      </c>
      <c r="D26" s="46">
        <v>1576141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1576141</v>
      </c>
      <c r="O26" s="47">
        <f t="shared" si="1"/>
        <v>95.402275891289875</v>
      </c>
      <c r="P26" s="9"/>
    </row>
    <row r="27" spans="1:16">
      <c r="A27" s="12"/>
      <c r="B27" s="25">
        <v>335.21</v>
      </c>
      <c r="C27" s="20" t="s">
        <v>30</v>
      </c>
      <c r="D27" s="46">
        <v>2040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2040</v>
      </c>
      <c r="O27" s="47">
        <f t="shared" si="1"/>
        <v>0.12347920828037044</v>
      </c>
      <c r="P27" s="9"/>
    </row>
    <row r="28" spans="1:16">
      <c r="A28" s="12"/>
      <c r="B28" s="25">
        <v>337.4</v>
      </c>
      <c r="C28" s="20" t="s">
        <v>32</v>
      </c>
      <c r="D28" s="46">
        <v>1000000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1000000</v>
      </c>
      <c r="O28" s="47">
        <f t="shared" si="1"/>
        <v>60.529023666848254</v>
      </c>
      <c r="P28" s="9"/>
    </row>
    <row r="29" spans="1:16">
      <c r="A29" s="12"/>
      <c r="B29" s="25">
        <v>339</v>
      </c>
      <c r="C29" s="20" t="s">
        <v>34</v>
      </c>
      <c r="D29" s="46">
        <v>80082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80082</v>
      </c>
      <c r="O29" s="47">
        <f t="shared" si="1"/>
        <v>4.8472852732885414</v>
      </c>
      <c r="P29" s="9"/>
    </row>
    <row r="30" spans="1:16" ht="15.75">
      <c r="A30" s="29" t="s">
        <v>39</v>
      </c>
      <c r="B30" s="30"/>
      <c r="C30" s="31"/>
      <c r="D30" s="32">
        <f t="shared" ref="D30:M30" si="6">SUM(D31:D38)</f>
        <v>1203322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28595746</v>
      </c>
      <c r="J30" s="32">
        <f t="shared" si="6"/>
        <v>1422866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31221934</v>
      </c>
      <c r="O30" s="45">
        <f t="shared" si="1"/>
        <v>1889.8331820107742</v>
      </c>
      <c r="P30" s="10"/>
    </row>
    <row r="31" spans="1:16">
      <c r="A31" s="12"/>
      <c r="B31" s="25">
        <v>341.1</v>
      </c>
      <c r="C31" s="20" t="s">
        <v>75</v>
      </c>
      <c r="D31" s="46">
        <v>4138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4138</v>
      </c>
      <c r="O31" s="47">
        <f t="shared" si="1"/>
        <v>0.25046909993341809</v>
      </c>
      <c r="P31" s="9"/>
    </row>
    <row r="32" spans="1:16">
      <c r="A32" s="12"/>
      <c r="B32" s="25">
        <v>341.2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1422866</v>
      </c>
      <c r="K32" s="46">
        <v>0</v>
      </c>
      <c r="L32" s="46">
        <v>0</v>
      </c>
      <c r="M32" s="46">
        <v>0</v>
      </c>
      <c r="N32" s="46">
        <f t="shared" ref="N32:N38" si="7">SUM(D32:M32)</f>
        <v>1422866</v>
      </c>
      <c r="O32" s="47">
        <f t="shared" si="1"/>
        <v>86.124689788753713</v>
      </c>
      <c r="P32" s="9"/>
    </row>
    <row r="33" spans="1:16">
      <c r="A33" s="12"/>
      <c r="B33" s="25">
        <v>341.3</v>
      </c>
      <c r="C33" s="20" t="s">
        <v>43</v>
      </c>
      <c r="D33" s="46">
        <v>146479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146479</v>
      </c>
      <c r="O33" s="47">
        <f t="shared" si="1"/>
        <v>8.8662308576962658</v>
      </c>
      <c r="P33" s="9"/>
    </row>
    <row r="34" spans="1:16">
      <c r="A34" s="12"/>
      <c r="B34" s="25">
        <v>342.5</v>
      </c>
      <c r="C34" s="20" t="s">
        <v>44</v>
      </c>
      <c r="D34" s="46">
        <v>226997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226997</v>
      </c>
      <c r="O34" s="47">
        <f t="shared" si="1"/>
        <v>13.739906785303553</v>
      </c>
      <c r="P34" s="9"/>
    </row>
    <row r="35" spans="1:16">
      <c r="A35" s="12"/>
      <c r="B35" s="25">
        <v>343.3</v>
      </c>
      <c r="C35" s="20" t="s">
        <v>94</v>
      </c>
      <c r="D35" s="46">
        <v>534800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534800</v>
      </c>
      <c r="O35" s="47">
        <f t="shared" si="1"/>
        <v>32.370921857030446</v>
      </c>
      <c r="P35" s="9"/>
    </row>
    <row r="36" spans="1:16">
      <c r="A36" s="12"/>
      <c r="B36" s="25">
        <v>343.5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28235280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28235280</v>
      </c>
      <c r="O36" s="47">
        <f t="shared" si="1"/>
        <v>1709.0539313600871</v>
      </c>
      <c r="P36" s="9"/>
    </row>
    <row r="37" spans="1:16">
      <c r="A37" s="12"/>
      <c r="B37" s="25">
        <v>347.3</v>
      </c>
      <c r="C37" s="20" t="s">
        <v>96</v>
      </c>
      <c r="D37" s="46">
        <v>91485</v>
      </c>
      <c r="E37" s="46">
        <v>0</v>
      </c>
      <c r="F37" s="46">
        <v>0</v>
      </c>
      <c r="G37" s="46">
        <v>0</v>
      </c>
      <c r="H37" s="46">
        <v>0</v>
      </c>
      <c r="I37" s="46">
        <v>360466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451951</v>
      </c>
      <c r="O37" s="47">
        <f t="shared" ref="O37:O53" si="8">(N37/O$55)</f>
        <v>27.356152775255737</v>
      </c>
      <c r="P37" s="9"/>
    </row>
    <row r="38" spans="1:16">
      <c r="A38" s="12"/>
      <c r="B38" s="25">
        <v>349</v>
      </c>
      <c r="C38" s="20" t="s">
        <v>97</v>
      </c>
      <c r="D38" s="46">
        <v>199423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199423</v>
      </c>
      <c r="O38" s="47">
        <f t="shared" si="8"/>
        <v>12.07087948671388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SUM(D40:D42)</f>
        <v>133835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4" si="10">SUM(D39:M39)</f>
        <v>133835</v>
      </c>
      <c r="O39" s="45">
        <f t="shared" si="8"/>
        <v>8.1009018824526358</v>
      </c>
      <c r="P39" s="10"/>
    </row>
    <row r="40" spans="1:16">
      <c r="A40" s="13"/>
      <c r="B40" s="39">
        <v>351.3</v>
      </c>
      <c r="C40" s="21" t="s">
        <v>83</v>
      </c>
      <c r="D40" s="46">
        <v>27649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27649</v>
      </c>
      <c r="O40" s="47">
        <f t="shared" si="8"/>
        <v>1.6735669753646873</v>
      </c>
      <c r="P40" s="9"/>
    </row>
    <row r="41" spans="1:16">
      <c r="A41" s="13"/>
      <c r="B41" s="39">
        <v>354</v>
      </c>
      <c r="C41" s="21" t="s">
        <v>50</v>
      </c>
      <c r="D41" s="46">
        <v>104826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104826</v>
      </c>
      <c r="O41" s="47">
        <f t="shared" si="8"/>
        <v>6.3450154349010353</v>
      </c>
      <c r="P41" s="9"/>
    </row>
    <row r="42" spans="1:16">
      <c r="A42" s="13"/>
      <c r="B42" s="39">
        <v>359</v>
      </c>
      <c r="C42" s="21" t="s">
        <v>51</v>
      </c>
      <c r="D42" s="46">
        <v>1360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1360</v>
      </c>
      <c r="O42" s="47">
        <f t="shared" si="8"/>
        <v>8.2319472186913628E-2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287921</v>
      </c>
      <c r="E43" s="32">
        <f t="shared" si="11"/>
        <v>25266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2630224</v>
      </c>
      <c r="J43" s="32">
        <f t="shared" si="11"/>
        <v>38709</v>
      </c>
      <c r="K43" s="32">
        <f t="shared" si="11"/>
        <v>3239626</v>
      </c>
      <c r="L43" s="32">
        <f t="shared" si="11"/>
        <v>0</v>
      </c>
      <c r="M43" s="32">
        <f t="shared" si="11"/>
        <v>12273</v>
      </c>
      <c r="N43" s="32">
        <f t="shared" si="10"/>
        <v>6234019</v>
      </c>
      <c r="O43" s="45">
        <f t="shared" si="8"/>
        <v>377.33908359058171</v>
      </c>
      <c r="P43" s="10"/>
    </row>
    <row r="44" spans="1:16">
      <c r="A44" s="12"/>
      <c r="B44" s="25">
        <v>361.1</v>
      </c>
      <c r="C44" s="20" t="s">
        <v>52</v>
      </c>
      <c r="D44" s="46">
        <v>205373</v>
      </c>
      <c r="E44" s="46">
        <v>25238</v>
      </c>
      <c r="F44" s="46">
        <v>0</v>
      </c>
      <c r="G44" s="46">
        <v>0</v>
      </c>
      <c r="H44" s="46">
        <v>0</v>
      </c>
      <c r="I44" s="46">
        <v>2455405</v>
      </c>
      <c r="J44" s="46">
        <v>38709</v>
      </c>
      <c r="K44" s="46">
        <v>147965</v>
      </c>
      <c r="L44" s="46">
        <v>0</v>
      </c>
      <c r="M44" s="46">
        <v>11973</v>
      </c>
      <c r="N44" s="46">
        <f t="shared" si="10"/>
        <v>2884663</v>
      </c>
      <c r="O44" s="47">
        <f t="shared" si="8"/>
        <v>174.60583499788149</v>
      </c>
      <c r="P44" s="9"/>
    </row>
    <row r="45" spans="1:16">
      <c r="A45" s="12"/>
      <c r="B45" s="25">
        <v>361.2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108850</v>
      </c>
      <c r="L45" s="46">
        <v>0</v>
      </c>
      <c r="M45" s="46">
        <v>0</v>
      </c>
      <c r="N45" s="46">
        <f t="shared" ref="N45:N50" si="12">SUM(D45:M45)</f>
        <v>108850</v>
      </c>
      <c r="O45" s="47">
        <f t="shared" si="8"/>
        <v>6.5885842261364322</v>
      </c>
      <c r="P45" s="9"/>
    </row>
    <row r="46" spans="1:16">
      <c r="A46" s="12"/>
      <c r="B46" s="25">
        <v>361.3</v>
      </c>
      <c r="C46" s="20" t="s">
        <v>54</v>
      </c>
      <c r="D46" s="46">
        <v>-48104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1005879</v>
      </c>
      <c r="L46" s="46">
        <v>0</v>
      </c>
      <c r="M46" s="46">
        <v>0</v>
      </c>
      <c r="N46" s="46">
        <f t="shared" si="12"/>
        <v>957775</v>
      </c>
      <c r="O46" s="47">
        <f t="shared" si="8"/>
        <v>57.973185642515588</v>
      </c>
      <c r="P46" s="9"/>
    </row>
    <row r="47" spans="1:16">
      <c r="A47" s="12"/>
      <c r="B47" s="25">
        <v>361.4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350500</v>
      </c>
      <c r="L47" s="46">
        <v>0</v>
      </c>
      <c r="M47" s="46">
        <v>0</v>
      </c>
      <c r="N47" s="46">
        <f t="shared" si="12"/>
        <v>350500</v>
      </c>
      <c r="O47" s="47">
        <f t="shared" si="8"/>
        <v>21.215422795230314</v>
      </c>
      <c r="P47" s="9"/>
    </row>
    <row r="48" spans="1:16">
      <c r="A48" s="12"/>
      <c r="B48" s="25">
        <v>366</v>
      </c>
      <c r="C48" s="20" t="s">
        <v>57</v>
      </c>
      <c r="D48" s="46">
        <v>26937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26937</v>
      </c>
      <c r="O48" s="47">
        <f t="shared" si="8"/>
        <v>1.6304703105138914</v>
      </c>
      <c r="P48" s="9"/>
    </row>
    <row r="49" spans="1:119">
      <c r="A49" s="12"/>
      <c r="B49" s="25">
        <v>368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1626432</v>
      </c>
      <c r="L49" s="46">
        <v>0</v>
      </c>
      <c r="M49" s="46">
        <v>0</v>
      </c>
      <c r="N49" s="46">
        <f t="shared" si="12"/>
        <v>1626432</v>
      </c>
      <c r="O49" s="47">
        <f t="shared" si="8"/>
        <v>98.446341020519341</v>
      </c>
      <c r="P49" s="9"/>
    </row>
    <row r="50" spans="1:119">
      <c r="A50" s="12"/>
      <c r="B50" s="25">
        <v>369.9</v>
      </c>
      <c r="C50" s="20" t="s">
        <v>59</v>
      </c>
      <c r="D50" s="46">
        <v>103715</v>
      </c>
      <c r="E50" s="46">
        <v>28</v>
      </c>
      <c r="F50" s="46">
        <v>0</v>
      </c>
      <c r="G50" s="46">
        <v>0</v>
      </c>
      <c r="H50" s="46">
        <v>0</v>
      </c>
      <c r="I50" s="46">
        <v>174819</v>
      </c>
      <c r="J50" s="46">
        <v>0</v>
      </c>
      <c r="K50" s="46">
        <v>0</v>
      </c>
      <c r="L50" s="46">
        <v>0</v>
      </c>
      <c r="M50" s="46">
        <v>300</v>
      </c>
      <c r="N50" s="46">
        <f t="shared" si="12"/>
        <v>278862</v>
      </c>
      <c r="O50" s="47">
        <f t="shared" si="8"/>
        <v>16.879244597784638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640985</v>
      </c>
      <c r="G51" s="32">
        <f t="shared" si="13"/>
        <v>4733464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5374449</v>
      </c>
      <c r="O51" s="45">
        <f t="shared" si="8"/>
        <v>325.31015071726893</v>
      </c>
      <c r="P51" s="9"/>
    </row>
    <row r="52" spans="1:119" ht="15.75" thickBot="1">
      <c r="A52" s="12"/>
      <c r="B52" s="25">
        <v>381</v>
      </c>
      <c r="C52" s="20" t="s">
        <v>60</v>
      </c>
      <c r="D52" s="46">
        <v>0</v>
      </c>
      <c r="E52" s="46">
        <v>0</v>
      </c>
      <c r="F52" s="46">
        <v>640985</v>
      </c>
      <c r="G52" s="46">
        <v>4733464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5374449</v>
      </c>
      <c r="O52" s="47">
        <f t="shared" si="8"/>
        <v>325.31015071726893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4">SUM(D5,D13,D20,D30,D39,D43,D51)</f>
        <v>21639342</v>
      </c>
      <c r="E53" s="15">
        <f t="shared" si="14"/>
        <v>1291307</v>
      </c>
      <c r="F53" s="15">
        <f t="shared" si="14"/>
        <v>1499413</v>
      </c>
      <c r="G53" s="15">
        <f t="shared" si="14"/>
        <v>5115909</v>
      </c>
      <c r="H53" s="15">
        <f t="shared" si="14"/>
        <v>0</v>
      </c>
      <c r="I53" s="15">
        <f t="shared" si="14"/>
        <v>40974465</v>
      </c>
      <c r="J53" s="15">
        <f t="shared" si="14"/>
        <v>1461575</v>
      </c>
      <c r="K53" s="15">
        <f t="shared" si="14"/>
        <v>3239626</v>
      </c>
      <c r="L53" s="15">
        <f t="shared" si="14"/>
        <v>0</v>
      </c>
      <c r="M53" s="15">
        <f t="shared" si="14"/>
        <v>968253</v>
      </c>
      <c r="N53" s="15">
        <f>SUM(D53:M53)</f>
        <v>76189890</v>
      </c>
      <c r="O53" s="38">
        <f t="shared" si="8"/>
        <v>4611.6996549845653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100</v>
      </c>
      <c r="M55" s="48"/>
      <c r="N55" s="48"/>
      <c r="O55" s="43">
        <v>16521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17126360</v>
      </c>
      <c r="E5" s="27">
        <f t="shared" si="0"/>
        <v>0</v>
      </c>
      <c r="F5" s="27">
        <f t="shared" si="0"/>
        <v>857242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1007960</v>
      </c>
      <c r="N5" s="28">
        <f>SUM(D5:M5)</f>
        <v>18991562</v>
      </c>
      <c r="O5" s="33">
        <f t="shared" ref="O5:O36" si="1">(N5/O$59)</f>
        <v>1154.9937359362648</v>
      </c>
      <c r="P5" s="6"/>
    </row>
    <row r="6" spans="1:133">
      <c r="A6" s="12"/>
      <c r="B6" s="25">
        <v>311</v>
      </c>
      <c r="C6" s="20" t="s">
        <v>2</v>
      </c>
      <c r="D6" s="46">
        <v>15025678</v>
      </c>
      <c r="E6" s="46">
        <v>0</v>
      </c>
      <c r="F6" s="46">
        <v>857242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1007960</v>
      </c>
      <c r="N6" s="46">
        <f>SUM(D6:M6)</f>
        <v>16890880</v>
      </c>
      <c r="O6" s="47">
        <f t="shared" si="1"/>
        <v>1027.2383385027063</v>
      </c>
      <c r="P6" s="9"/>
    </row>
    <row r="7" spans="1:133">
      <c r="A7" s="12"/>
      <c r="B7" s="25">
        <v>312.41000000000003</v>
      </c>
      <c r="C7" s="20" t="s">
        <v>11</v>
      </c>
      <c r="D7" s="46">
        <v>372625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372625</v>
      </c>
      <c r="O7" s="47">
        <f t="shared" si="1"/>
        <v>22.66161892598674</v>
      </c>
      <c r="P7" s="9"/>
    </row>
    <row r="8" spans="1:133">
      <c r="A8" s="12"/>
      <c r="B8" s="25">
        <v>312.42</v>
      </c>
      <c r="C8" s="20" t="s">
        <v>10</v>
      </c>
      <c r="D8" s="46">
        <v>284004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284004</v>
      </c>
      <c r="O8" s="47">
        <f t="shared" si="1"/>
        <v>17.272030651340994</v>
      </c>
      <c r="P8" s="9"/>
    </row>
    <row r="9" spans="1:133">
      <c r="A9" s="12"/>
      <c r="B9" s="25">
        <v>312.51</v>
      </c>
      <c r="C9" s="20" t="s">
        <v>78</v>
      </c>
      <c r="D9" s="46">
        <v>375606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375606</v>
      </c>
      <c r="O9" s="47">
        <f t="shared" si="1"/>
        <v>22.842911877394634</v>
      </c>
      <c r="P9" s="9"/>
    </row>
    <row r="10" spans="1:133">
      <c r="A10" s="12"/>
      <c r="B10" s="25">
        <v>312.52</v>
      </c>
      <c r="C10" s="20" t="s">
        <v>74</v>
      </c>
      <c r="D10" s="46">
        <v>96375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96375</v>
      </c>
      <c r="O10" s="47">
        <f t="shared" si="1"/>
        <v>5.8611567232256885</v>
      </c>
      <c r="P10" s="9"/>
    </row>
    <row r="11" spans="1:133">
      <c r="A11" s="12"/>
      <c r="B11" s="25">
        <v>315</v>
      </c>
      <c r="C11" s="20" t="s">
        <v>12</v>
      </c>
      <c r="D11" s="46">
        <v>945876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945876</v>
      </c>
      <c r="O11" s="47">
        <f t="shared" si="1"/>
        <v>57.524539317642763</v>
      </c>
      <c r="P11" s="9"/>
    </row>
    <row r="12" spans="1:133">
      <c r="A12" s="12"/>
      <c r="B12" s="25">
        <v>316</v>
      </c>
      <c r="C12" s="20" t="s">
        <v>13</v>
      </c>
      <c r="D12" s="46">
        <v>26196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26196</v>
      </c>
      <c r="O12" s="47">
        <f t="shared" si="1"/>
        <v>1.5931399379675242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167071</v>
      </c>
      <c r="E13" s="32">
        <f t="shared" si="3"/>
        <v>826128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10521771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11514970</v>
      </c>
      <c r="O13" s="45">
        <f t="shared" si="1"/>
        <v>700.29617466399077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826128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826128</v>
      </c>
      <c r="O14" s="47">
        <f t="shared" si="1"/>
        <v>50.241926655719759</v>
      </c>
      <c r="P14" s="9"/>
    </row>
    <row r="15" spans="1:133">
      <c r="A15" s="12"/>
      <c r="B15" s="25">
        <v>324.11</v>
      </c>
      <c r="C15" s="20" t="s">
        <v>16</v>
      </c>
      <c r="D15" s="46">
        <v>12361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12361</v>
      </c>
      <c r="O15" s="47">
        <f t="shared" si="1"/>
        <v>0.7517484643921426</v>
      </c>
      <c r="P15" s="9"/>
    </row>
    <row r="16" spans="1:133">
      <c r="A16" s="12"/>
      <c r="B16" s="25">
        <v>324.32</v>
      </c>
      <c r="C16" s="20" t="s">
        <v>87</v>
      </c>
      <c r="D16" s="46">
        <v>127535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127535</v>
      </c>
      <c r="O16" s="47">
        <f t="shared" si="1"/>
        <v>7.7561880435443653</v>
      </c>
      <c r="P16" s="9"/>
    </row>
    <row r="17" spans="1:16">
      <c r="A17" s="12"/>
      <c r="B17" s="25">
        <v>324.62</v>
      </c>
      <c r="C17" s="20" t="s">
        <v>88</v>
      </c>
      <c r="D17" s="46">
        <v>16325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16325</v>
      </c>
      <c r="O17" s="47">
        <f t="shared" si="1"/>
        <v>0.99282369397311931</v>
      </c>
      <c r="P17" s="9"/>
    </row>
    <row r="18" spans="1:16">
      <c r="A18" s="12"/>
      <c r="B18" s="25">
        <v>325.10000000000002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10521771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10521771</v>
      </c>
      <c r="O18" s="47">
        <f t="shared" si="1"/>
        <v>639.89363254880493</v>
      </c>
      <c r="P18" s="9"/>
    </row>
    <row r="19" spans="1:16">
      <c r="A19" s="12"/>
      <c r="B19" s="25">
        <v>329</v>
      </c>
      <c r="C19" s="20" t="s">
        <v>21</v>
      </c>
      <c r="D19" s="46">
        <v>10850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10850</v>
      </c>
      <c r="O19" s="47">
        <f t="shared" si="1"/>
        <v>0.65985525755640695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3149969</v>
      </c>
      <c r="E20" s="32">
        <f t="shared" si="5"/>
        <v>0</v>
      </c>
      <c r="F20" s="32">
        <f t="shared" si="5"/>
        <v>0</v>
      </c>
      <c r="G20" s="32">
        <f t="shared" si="5"/>
        <v>1104152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490270</v>
      </c>
      <c r="N20" s="44">
        <f t="shared" si="4"/>
        <v>4744391</v>
      </c>
      <c r="O20" s="45">
        <f t="shared" si="1"/>
        <v>288.53560785744696</v>
      </c>
      <c r="P20" s="10"/>
    </row>
    <row r="21" spans="1:16">
      <c r="A21" s="12"/>
      <c r="B21" s="25">
        <v>331.2</v>
      </c>
      <c r="C21" s="20" t="s">
        <v>22</v>
      </c>
      <c r="D21" s="46">
        <v>84544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84544</v>
      </c>
      <c r="O21" s="47">
        <f t="shared" si="1"/>
        <v>5.1416408198017391</v>
      </c>
      <c r="P21" s="9"/>
    </row>
    <row r="22" spans="1:16">
      <c r="A22" s="12"/>
      <c r="B22" s="25">
        <v>334.2</v>
      </c>
      <c r="C22" s="20" t="s">
        <v>89</v>
      </c>
      <c r="D22" s="46">
        <v>9491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9491</v>
      </c>
      <c r="O22" s="47">
        <f t="shared" si="1"/>
        <v>0.57720610594173816</v>
      </c>
      <c r="P22" s="9"/>
    </row>
    <row r="23" spans="1:16">
      <c r="A23" s="12"/>
      <c r="B23" s="25">
        <v>334.35</v>
      </c>
      <c r="C23" s="20" t="s">
        <v>90</v>
      </c>
      <c r="D23" s="46">
        <v>0</v>
      </c>
      <c r="E23" s="46">
        <v>0</v>
      </c>
      <c r="F23" s="46">
        <v>0</v>
      </c>
      <c r="G23" s="46">
        <v>500000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500000</v>
      </c>
      <c r="O23" s="47">
        <f t="shared" si="1"/>
        <v>30.408076385087881</v>
      </c>
      <c r="P23" s="9"/>
    </row>
    <row r="24" spans="1:16">
      <c r="A24" s="12"/>
      <c r="B24" s="25">
        <v>334.49</v>
      </c>
      <c r="C24" s="20" t="s">
        <v>91</v>
      </c>
      <c r="D24" s="46">
        <v>0</v>
      </c>
      <c r="E24" s="46">
        <v>0</v>
      </c>
      <c r="F24" s="46">
        <v>0</v>
      </c>
      <c r="G24" s="46">
        <v>523289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523289</v>
      </c>
      <c r="O24" s="47">
        <f t="shared" si="1"/>
        <v>31.824423766952503</v>
      </c>
      <c r="P24" s="9"/>
    </row>
    <row r="25" spans="1:16">
      <c r="A25" s="12"/>
      <c r="B25" s="25">
        <v>334.9</v>
      </c>
      <c r="C25" s="20" t="s">
        <v>92</v>
      </c>
      <c r="D25" s="46">
        <v>0</v>
      </c>
      <c r="E25" s="46">
        <v>0</v>
      </c>
      <c r="F25" s="46">
        <v>0</v>
      </c>
      <c r="G25" s="46">
        <v>62608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62608</v>
      </c>
      <c r="O25" s="47">
        <f t="shared" si="1"/>
        <v>3.8075776926351641</v>
      </c>
      <c r="P25" s="9"/>
    </row>
    <row r="26" spans="1:16">
      <c r="A26" s="12"/>
      <c r="B26" s="25">
        <v>335.12</v>
      </c>
      <c r="C26" s="20" t="s">
        <v>27</v>
      </c>
      <c r="D26" s="46">
        <v>433793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433793</v>
      </c>
      <c r="O26" s="47">
        <f t="shared" si="1"/>
        <v>26.381621358632852</v>
      </c>
      <c r="P26" s="9"/>
    </row>
    <row r="27" spans="1:16">
      <c r="A27" s="12"/>
      <c r="B27" s="25">
        <v>335.15</v>
      </c>
      <c r="C27" s="20" t="s">
        <v>28</v>
      </c>
      <c r="D27" s="46">
        <v>24974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24974</v>
      </c>
      <c r="O27" s="47">
        <f t="shared" si="1"/>
        <v>1.5188225992823694</v>
      </c>
      <c r="P27" s="9"/>
    </row>
    <row r="28" spans="1:16">
      <c r="A28" s="12"/>
      <c r="B28" s="25">
        <v>335.18</v>
      </c>
      <c r="C28" s="20" t="s">
        <v>29</v>
      </c>
      <c r="D28" s="46">
        <v>1492057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1492057</v>
      </c>
      <c r="O28" s="47">
        <f t="shared" si="1"/>
        <v>90.741166453810138</v>
      </c>
      <c r="P28" s="9"/>
    </row>
    <row r="29" spans="1:16">
      <c r="A29" s="12"/>
      <c r="B29" s="25">
        <v>335.21</v>
      </c>
      <c r="C29" s="20" t="s">
        <v>30</v>
      </c>
      <c r="D29" s="46">
        <v>6010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6010</v>
      </c>
      <c r="O29" s="47">
        <f t="shared" si="1"/>
        <v>0.36550507814875632</v>
      </c>
      <c r="P29" s="9"/>
    </row>
    <row r="30" spans="1:16">
      <c r="A30" s="12"/>
      <c r="B30" s="25">
        <v>335.7</v>
      </c>
      <c r="C30" s="20" t="s">
        <v>93</v>
      </c>
      <c r="D30" s="46">
        <v>0</v>
      </c>
      <c r="E30" s="46">
        <v>0</v>
      </c>
      <c r="F30" s="46">
        <v>0</v>
      </c>
      <c r="G30" s="46">
        <v>18255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18255</v>
      </c>
      <c r="O30" s="47">
        <f t="shared" si="1"/>
        <v>1.1101988688195585</v>
      </c>
      <c r="P30" s="9"/>
    </row>
    <row r="31" spans="1:16">
      <c r="A31" s="12"/>
      <c r="B31" s="25">
        <v>337.4</v>
      </c>
      <c r="C31" s="20" t="s">
        <v>32</v>
      </c>
      <c r="D31" s="46">
        <v>1000000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1000000</v>
      </c>
      <c r="O31" s="47">
        <f t="shared" si="1"/>
        <v>60.816152770175762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490270</v>
      </c>
      <c r="N32" s="46">
        <f>SUM(D32:M32)</f>
        <v>490270</v>
      </c>
      <c r="O32" s="47">
        <f t="shared" si="1"/>
        <v>29.81633521863407</v>
      </c>
      <c r="P32" s="9"/>
    </row>
    <row r="33" spans="1:16">
      <c r="A33" s="12"/>
      <c r="B33" s="25">
        <v>339</v>
      </c>
      <c r="C33" s="20" t="s">
        <v>34</v>
      </c>
      <c r="D33" s="46">
        <v>99100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99100</v>
      </c>
      <c r="O33" s="47">
        <f t="shared" si="1"/>
        <v>6.0268807395244179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920267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30151926</v>
      </c>
      <c r="J34" s="32">
        <f t="shared" si="7"/>
        <v>1420730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32492923</v>
      </c>
      <c r="O34" s="45">
        <f t="shared" si="1"/>
        <v>1976.0945691175575</v>
      </c>
      <c r="P34" s="10"/>
    </row>
    <row r="35" spans="1:16">
      <c r="A35" s="12"/>
      <c r="B35" s="25">
        <v>341.1</v>
      </c>
      <c r="C35" s="20" t="s">
        <v>75</v>
      </c>
      <c r="D35" s="46">
        <v>4103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4103</v>
      </c>
      <c r="O35" s="47">
        <f t="shared" si="1"/>
        <v>0.24952867481603114</v>
      </c>
      <c r="P35" s="9"/>
    </row>
    <row r="36" spans="1:16">
      <c r="A36" s="12"/>
      <c r="B36" s="25">
        <v>341.2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1420730</v>
      </c>
      <c r="K36" s="46">
        <v>0</v>
      </c>
      <c r="L36" s="46">
        <v>0</v>
      </c>
      <c r="M36" s="46">
        <v>0</v>
      </c>
      <c r="N36" s="46">
        <f t="shared" ref="N36:N42" si="8">SUM(D36:M36)</f>
        <v>1420730</v>
      </c>
      <c r="O36" s="47">
        <f t="shared" si="1"/>
        <v>86.403332725171808</v>
      </c>
      <c r="P36" s="9"/>
    </row>
    <row r="37" spans="1:16">
      <c r="A37" s="12"/>
      <c r="B37" s="25">
        <v>341.3</v>
      </c>
      <c r="C37" s="20" t="s">
        <v>43</v>
      </c>
      <c r="D37" s="46">
        <v>49762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49762</v>
      </c>
      <c r="O37" s="47">
        <f t="shared" ref="O37:O57" si="9">(N37/O$59)</f>
        <v>3.0263333941494861</v>
      </c>
      <c r="P37" s="9"/>
    </row>
    <row r="38" spans="1:16">
      <c r="A38" s="12"/>
      <c r="B38" s="25">
        <v>342.5</v>
      </c>
      <c r="C38" s="20" t="s">
        <v>44</v>
      </c>
      <c r="D38" s="46">
        <v>161622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161622</v>
      </c>
      <c r="O38" s="47">
        <f t="shared" si="9"/>
        <v>9.8292282430213458</v>
      </c>
      <c r="P38" s="9"/>
    </row>
    <row r="39" spans="1:16">
      <c r="A39" s="12"/>
      <c r="B39" s="25">
        <v>343.3</v>
      </c>
      <c r="C39" s="20" t="s">
        <v>94</v>
      </c>
      <c r="D39" s="46">
        <v>409055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409055</v>
      </c>
      <c r="O39" s="47">
        <f t="shared" si="9"/>
        <v>24.877151371404246</v>
      </c>
      <c r="P39" s="9"/>
    </row>
    <row r="40" spans="1:16">
      <c r="A40" s="12"/>
      <c r="B40" s="25">
        <v>343.5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29777956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29777956</v>
      </c>
      <c r="O40" s="47">
        <f t="shared" si="9"/>
        <v>1810.9807212795718</v>
      </c>
      <c r="P40" s="9"/>
    </row>
    <row r="41" spans="1:16">
      <c r="A41" s="12"/>
      <c r="B41" s="25">
        <v>347.3</v>
      </c>
      <c r="C41" s="20" t="s">
        <v>96</v>
      </c>
      <c r="D41" s="46">
        <v>60000</v>
      </c>
      <c r="E41" s="46">
        <v>0</v>
      </c>
      <c r="F41" s="46">
        <v>0</v>
      </c>
      <c r="G41" s="46">
        <v>0</v>
      </c>
      <c r="H41" s="46">
        <v>0</v>
      </c>
      <c r="I41" s="46">
        <v>373970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433970</v>
      </c>
      <c r="O41" s="47">
        <f t="shared" si="9"/>
        <v>26.392385817673173</v>
      </c>
      <c r="P41" s="9"/>
    </row>
    <row r="42" spans="1:16">
      <c r="A42" s="12"/>
      <c r="B42" s="25">
        <v>349</v>
      </c>
      <c r="C42" s="20" t="s">
        <v>97</v>
      </c>
      <c r="D42" s="46">
        <v>235725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235725</v>
      </c>
      <c r="O42" s="47">
        <f t="shared" si="9"/>
        <v>14.33588761174968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231662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231662</v>
      </c>
      <c r="O43" s="45">
        <f t="shared" si="9"/>
        <v>14.088791583044456</v>
      </c>
      <c r="P43" s="10"/>
    </row>
    <row r="44" spans="1:16">
      <c r="A44" s="13"/>
      <c r="B44" s="39">
        <v>351.3</v>
      </c>
      <c r="C44" s="21" t="s">
        <v>83</v>
      </c>
      <c r="D44" s="46">
        <v>28839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28839</v>
      </c>
      <c r="O44" s="47">
        <f t="shared" si="9"/>
        <v>1.7538770297390986</v>
      </c>
      <c r="P44" s="9"/>
    </row>
    <row r="45" spans="1:16">
      <c r="A45" s="13"/>
      <c r="B45" s="39">
        <v>354</v>
      </c>
      <c r="C45" s="21" t="s">
        <v>50</v>
      </c>
      <c r="D45" s="46">
        <v>201155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201155</v>
      </c>
      <c r="O45" s="47">
        <f t="shared" si="9"/>
        <v>12.233473210484705</v>
      </c>
      <c r="P45" s="9"/>
    </row>
    <row r="46" spans="1:16">
      <c r="A46" s="13"/>
      <c r="B46" s="39">
        <v>359</v>
      </c>
      <c r="C46" s="21" t="s">
        <v>51</v>
      </c>
      <c r="D46" s="46">
        <v>1668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1668</v>
      </c>
      <c r="O46" s="47">
        <f t="shared" si="9"/>
        <v>0.10144134282065316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SUM(D48:D54)</f>
        <v>339466</v>
      </c>
      <c r="E47" s="32">
        <f t="shared" si="12"/>
        <v>36730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3240195</v>
      </c>
      <c r="J47" s="32">
        <f t="shared" si="12"/>
        <v>37051</v>
      </c>
      <c r="K47" s="32">
        <f t="shared" si="12"/>
        <v>1612079</v>
      </c>
      <c r="L47" s="32">
        <f t="shared" si="12"/>
        <v>0</v>
      </c>
      <c r="M47" s="32">
        <f t="shared" si="12"/>
        <v>70</v>
      </c>
      <c r="N47" s="32">
        <f t="shared" si="11"/>
        <v>5265591</v>
      </c>
      <c r="O47" s="45">
        <f t="shared" si="9"/>
        <v>320.23298668126256</v>
      </c>
      <c r="P47" s="10"/>
    </row>
    <row r="48" spans="1:16">
      <c r="A48" s="12"/>
      <c r="B48" s="25">
        <v>361.1</v>
      </c>
      <c r="C48" s="20" t="s">
        <v>52</v>
      </c>
      <c r="D48" s="46">
        <v>242899</v>
      </c>
      <c r="E48" s="46">
        <v>35547</v>
      </c>
      <c r="F48" s="46">
        <v>0</v>
      </c>
      <c r="G48" s="46">
        <v>0</v>
      </c>
      <c r="H48" s="46">
        <v>0</v>
      </c>
      <c r="I48" s="46">
        <v>2821122</v>
      </c>
      <c r="J48" s="46">
        <v>37051</v>
      </c>
      <c r="K48" s="46">
        <v>180075</v>
      </c>
      <c r="L48" s="46">
        <v>0</v>
      </c>
      <c r="M48" s="46">
        <v>70</v>
      </c>
      <c r="N48" s="46">
        <f t="shared" si="11"/>
        <v>3316764</v>
      </c>
      <c r="O48" s="47">
        <f t="shared" si="9"/>
        <v>201.71282612661923</v>
      </c>
      <c r="P48" s="9"/>
    </row>
    <row r="49" spans="1:119">
      <c r="A49" s="12"/>
      <c r="B49" s="25">
        <v>361.2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84690</v>
      </c>
      <c r="L49" s="46">
        <v>0</v>
      </c>
      <c r="M49" s="46">
        <v>0</v>
      </c>
      <c r="N49" s="46">
        <f t="shared" ref="N49:N54" si="13">SUM(D49:M49)</f>
        <v>84690</v>
      </c>
      <c r="O49" s="47">
        <f t="shared" si="9"/>
        <v>5.1505199781061846</v>
      </c>
      <c r="P49" s="9"/>
    </row>
    <row r="50" spans="1:119">
      <c r="A50" s="12"/>
      <c r="B50" s="25">
        <v>361.3</v>
      </c>
      <c r="C50" s="20" t="s">
        <v>54</v>
      </c>
      <c r="D50" s="46">
        <v>-63020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-619716</v>
      </c>
      <c r="L50" s="46">
        <v>0</v>
      </c>
      <c r="M50" s="46">
        <v>0</v>
      </c>
      <c r="N50" s="46">
        <f t="shared" si="13"/>
        <v>-682736</v>
      </c>
      <c r="O50" s="47">
        <f t="shared" si="9"/>
        <v>-41.521376877698714</v>
      </c>
      <c r="P50" s="9"/>
    </row>
    <row r="51" spans="1:119">
      <c r="A51" s="12"/>
      <c r="B51" s="25">
        <v>361.4</v>
      </c>
      <c r="C51" s="20" t="s">
        <v>55</v>
      </c>
      <c r="D51" s="46">
        <v>-5075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359827</v>
      </c>
      <c r="L51" s="46">
        <v>0</v>
      </c>
      <c r="M51" s="46">
        <v>0</v>
      </c>
      <c r="N51" s="46">
        <f t="shared" si="13"/>
        <v>354752</v>
      </c>
      <c r="O51" s="47">
        <f t="shared" si="9"/>
        <v>21.57465182752539</v>
      </c>
      <c r="P51" s="9"/>
    </row>
    <row r="52" spans="1:119">
      <c r="A52" s="12"/>
      <c r="B52" s="25">
        <v>366</v>
      </c>
      <c r="C52" s="20" t="s">
        <v>57</v>
      </c>
      <c r="D52" s="46">
        <v>44205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44205</v>
      </c>
      <c r="O52" s="47">
        <f t="shared" si="9"/>
        <v>2.6883780332056193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1607203</v>
      </c>
      <c r="L53" s="46">
        <v>0</v>
      </c>
      <c r="M53" s="46">
        <v>0</v>
      </c>
      <c r="N53" s="46">
        <f t="shared" si="13"/>
        <v>1607203</v>
      </c>
      <c r="O53" s="47">
        <f t="shared" si="9"/>
        <v>97.743903180684796</v>
      </c>
      <c r="P53" s="9"/>
    </row>
    <row r="54" spans="1:119">
      <c r="A54" s="12"/>
      <c r="B54" s="25">
        <v>369.9</v>
      </c>
      <c r="C54" s="20" t="s">
        <v>59</v>
      </c>
      <c r="D54" s="46">
        <v>120457</v>
      </c>
      <c r="E54" s="46">
        <v>1183</v>
      </c>
      <c r="F54" s="46">
        <v>0</v>
      </c>
      <c r="G54" s="46">
        <v>0</v>
      </c>
      <c r="H54" s="46">
        <v>0</v>
      </c>
      <c r="I54" s="46">
        <v>419073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540713</v>
      </c>
      <c r="O54" s="47">
        <f t="shared" si="9"/>
        <v>32.884084412820044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SUM(D56:D56)</f>
        <v>0</v>
      </c>
      <c r="E55" s="32">
        <f t="shared" si="14"/>
        <v>0</v>
      </c>
      <c r="F55" s="32">
        <f t="shared" si="14"/>
        <v>868712</v>
      </c>
      <c r="G55" s="32">
        <f t="shared" si="14"/>
        <v>10520007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11388719</v>
      </c>
      <c r="O55" s="45">
        <f t="shared" si="9"/>
        <v>692.6180745606033</v>
      </c>
      <c r="P55" s="9"/>
    </row>
    <row r="56" spans="1:119" ht="15.75" thickBot="1">
      <c r="A56" s="12"/>
      <c r="B56" s="25">
        <v>381</v>
      </c>
      <c r="C56" s="20" t="s">
        <v>60</v>
      </c>
      <c r="D56" s="46">
        <v>0</v>
      </c>
      <c r="E56" s="46">
        <v>0</v>
      </c>
      <c r="F56" s="46">
        <v>868712</v>
      </c>
      <c r="G56" s="46">
        <v>10520007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11388719</v>
      </c>
      <c r="O56" s="47">
        <f t="shared" si="9"/>
        <v>692.6180745606033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5">SUM(D5,D13,D20,D34,D43,D47,D55)</f>
        <v>21934795</v>
      </c>
      <c r="E57" s="15">
        <f t="shared" si="15"/>
        <v>862858</v>
      </c>
      <c r="F57" s="15">
        <f t="shared" si="15"/>
        <v>1725954</v>
      </c>
      <c r="G57" s="15">
        <f t="shared" si="15"/>
        <v>11624159</v>
      </c>
      <c r="H57" s="15">
        <f t="shared" si="15"/>
        <v>0</v>
      </c>
      <c r="I57" s="15">
        <f t="shared" si="15"/>
        <v>43913892</v>
      </c>
      <c r="J57" s="15">
        <f t="shared" si="15"/>
        <v>1457781</v>
      </c>
      <c r="K57" s="15">
        <f t="shared" si="15"/>
        <v>1612079</v>
      </c>
      <c r="L57" s="15">
        <f t="shared" si="15"/>
        <v>0</v>
      </c>
      <c r="M57" s="15">
        <f t="shared" si="15"/>
        <v>1498300</v>
      </c>
      <c r="N57" s="15">
        <f>SUM(D57:M57)</f>
        <v>84629818</v>
      </c>
      <c r="O57" s="38">
        <f t="shared" si="9"/>
        <v>5146.8599404001707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98</v>
      </c>
      <c r="M59" s="48"/>
      <c r="N59" s="48"/>
      <c r="O59" s="43">
        <v>16443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17052058</v>
      </c>
      <c r="E5" s="27">
        <f t="shared" si="0"/>
        <v>0</v>
      </c>
      <c r="F5" s="27">
        <f t="shared" si="0"/>
        <v>854062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1171899</v>
      </c>
      <c r="N5" s="28">
        <f>SUM(D5:M5)</f>
        <v>19078019</v>
      </c>
      <c r="O5" s="33">
        <f t="shared" ref="O5:O36" si="1">(N5/O$59)</f>
        <v>1162.3724486687381</v>
      </c>
      <c r="P5" s="6"/>
    </row>
    <row r="6" spans="1:133">
      <c r="A6" s="12"/>
      <c r="B6" s="25">
        <v>311</v>
      </c>
      <c r="C6" s="20" t="s">
        <v>2</v>
      </c>
      <c r="D6" s="46">
        <v>14796214</v>
      </c>
      <c r="E6" s="46">
        <v>0</v>
      </c>
      <c r="F6" s="46">
        <v>854062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1171899</v>
      </c>
      <c r="N6" s="46">
        <f>SUM(D6:M6)</f>
        <v>16822175</v>
      </c>
      <c r="O6" s="47">
        <f t="shared" si="1"/>
        <v>1024.9299335892281</v>
      </c>
      <c r="P6" s="9"/>
    </row>
    <row r="7" spans="1:133">
      <c r="A7" s="12"/>
      <c r="B7" s="25">
        <v>312.41000000000003</v>
      </c>
      <c r="C7" s="20" t="s">
        <v>11</v>
      </c>
      <c r="D7" s="46">
        <v>376830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376830</v>
      </c>
      <c r="O7" s="47">
        <f t="shared" si="1"/>
        <v>22.959239627124841</v>
      </c>
      <c r="P7" s="9"/>
    </row>
    <row r="8" spans="1:133">
      <c r="A8" s="12"/>
      <c r="B8" s="25">
        <v>312.42</v>
      </c>
      <c r="C8" s="20" t="s">
        <v>10</v>
      </c>
      <c r="D8" s="46">
        <v>284797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284797</v>
      </c>
      <c r="O8" s="47">
        <f t="shared" si="1"/>
        <v>17.351916164016327</v>
      </c>
      <c r="P8" s="9"/>
    </row>
    <row r="9" spans="1:133">
      <c r="A9" s="12"/>
      <c r="B9" s="25">
        <v>312.51</v>
      </c>
      <c r="C9" s="20" t="s">
        <v>78</v>
      </c>
      <c r="D9" s="46">
        <v>446850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446850</v>
      </c>
      <c r="O9" s="47">
        <f t="shared" si="1"/>
        <v>27.225370133430818</v>
      </c>
      <c r="P9" s="9"/>
    </row>
    <row r="10" spans="1:133">
      <c r="A10" s="12"/>
      <c r="B10" s="25">
        <v>312.52</v>
      </c>
      <c r="C10" s="20" t="s">
        <v>74</v>
      </c>
      <c r="D10" s="46">
        <v>102822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102822</v>
      </c>
      <c r="O10" s="47">
        <f t="shared" si="1"/>
        <v>6.2646682507768237</v>
      </c>
      <c r="P10" s="9"/>
    </row>
    <row r="11" spans="1:133">
      <c r="A11" s="12"/>
      <c r="B11" s="25">
        <v>315</v>
      </c>
      <c r="C11" s="20" t="s">
        <v>12</v>
      </c>
      <c r="D11" s="46">
        <v>1021735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1021735</v>
      </c>
      <c r="O11" s="47">
        <f t="shared" si="1"/>
        <v>62.251568878328158</v>
      </c>
      <c r="P11" s="9"/>
    </row>
    <row r="12" spans="1:133">
      <c r="A12" s="12"/>
      <c r="B12" s="25">
        <v>316</v>
      </c>
      <c r="C12" s="20" t="s">
        <v>13</v>
      </c>
      <c r="D12" s="46">
        <v>22810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22810</v>
      </c>
      <c r="O12" s="47">
        <f t="shared" si="1"/>
        <v>1.389752025833181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43492</v>
      </c>
      <c r="E13" s="32">
        <f t="shared" si="3"/>
        <v>895004</v>
      </c>
      <c r="F13" s="32">
        <f t="shared" si="3"/>
        <v>0</v>
      </c>
      <c r="G13" s="32">
        <f t="shared" si="3"/>
        <v>220312</v>
      </c>
      <c r="H13" s="32">
        <f t="shared" si="3"/>
        <v>0</v>
      </c>
      <c r="I13" s="32">
        <f t="shared" si="3"/>
        <v>17321195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18480003</v>
      </c>
      <c r="O13" s="45">
        <f t="shared" si="1"/>
        <v>1125.9369402303053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895004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895004</v>
      </c>
      <c r="O14" s="47">
        <f t="shared" si="1"/>
        <v>54.530189483945655</v>
      </c>
      <c r="P14" s="9"/>
    </row>
    <row r="15" spans="1:133">
      <c r="A15" s="12"/>
      <c r="B15" s="25">
        <v>324.11</v>
      </c>
      <c r="C15" s="20" t="s">
        <v>16</v>
      </c>
      <c r="D15" s="46">
        <v>31912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31912</v>
      </c>
      <c r="O15" s="47">
        <f t="shared" si="1"/>
        <v>1.9443124352647292</v>
      </c>
      <c r="P15" s="9"/>
    </row>
    <row r="16" spans="1:133">
      <c r="A16" s="12"/>
      <c r="B16" s="25">
        <v>324.31</v>
      </c>
      <c r="C16" s="20" t="s">
        <v>18</v>
      </c>
      <c r="D16" s="46">
        <v>0</v>
      </c>
      <c r="E16" s="46">
        <v>0</v>
      </c>
      <c r="F16" s="46">
        <v>0</v>
      </c>
      <c r="G16" s="46">
        <v>200000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200000</v>
      </c>
      <c r="O16" s="47">
        <f t="shared" si="1"/>
        <v>12.185462742947664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20312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20312</v>
      </c>
      <c r="O17" s="47">
        <f t="shared" si="1"/>
        <v>1.2375555961737648</v>
      </c>
      <c r="P17" s="9"/>
    </row>
    <row r="18" spans="1:16">
      <c r="A18" s="12"/>
      <c r="B18" s="25">
        <v>325.10000000000002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17321195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17321195</v>
      </c>
      <c r="O18" s="47">
        <f t="shared" si="1"/>
        <v>1055.3338816791568</v>
      </c>
      <c r="P18" s="9"/>
    </row>
    <row r="19" spans="1:16">
      <c r="A19" s="12"/>
      <c r="B19" s="25">
        <v>329</v>
      </c>
      <c r="C19" s="20" t="s">
        <v>21</v>
      </c>
      <c r="D19" s="46">
        <v>11580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11580</v>
      </c>
      <c r="O19" s="47">
        <f t="shared" si="1"/>
        <v>0.70553829281666969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2043572</v>
      </c>
      <c r="E20" s="32">
        <f t="shared" si="5"/>
        <v>0</v>
      </c>
      <c r="F20" s="32">
        <f t="shared" si="5"/>
        <v>0</v>
      </c>
      <c r="G20" s="32">
        <f t="shared" si="5"/>
        <v>1813928</v>
      </c>
      <c r="H20" s="32">
        <f t="shared" si="5"/>
        <v>0</v>
      </c>
      <c r="I20" s="32">
        <f t="shared" si="5"/>
        <v>1460000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588420</v>
      </c>
      <c r="N20" s="44">
        <f t="shared" si="4"/>
        <v>5905920</v>
      </c>
      <c r="O20" s="45">
        <f t="shared" si="1"/>
        <v>359.83184061414732</v>
      </c>
      <c r="P20" s="10"/>
    </row>
    <row r="21" spans="1:16">
      <c r="A21" s="12"/>
      <c r="B21" s="25">
        <v>331.2</v>
      </c>
      <c r="C21" s="20" t="s">
        <v>22</v>
      </c>
      <c r="D21" s="46">
        <v>66251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66251</v>
      </c>
      <c r="O21" s="47">
        <f t="shared" si="1"/>
        <v>4.0364954609151287</v>
      </c>
      <c r="P21" s="9"/>
    </row>
    <row r="22" spans="1:16">
      <c r="A22" s="12"/>
      <c r="B22" s="25">
        <v>331.49</v>
      </c>
      <c r="C22" s="20" t="s">
        <v>79</v>
      </c>
      <c r="D22" s="46">
        <v>0</v>
      </c>
      <c r="E22" s="46">
        <v>0</v>
      </c>
      <c r="F22" s="46">
        <v>0</v>
      </c>
      <c r="G22" s="46">
        <v>313928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313928</v>
      </c>
      <c r="O22" s="47">
        <f t="shared" si="1"/>
        <v>19.126789739840369</v>
      </c>
      <c r="P22" s="9"/>
    </row>
    <row r="23" spans="1:16">
      <c r="A23" s="12"/>
      <c r="B23" s="25">
        <v>331.7</v>
      </c>
      <c r="C23" s="20" t="s">
        <v>80</v>
      </c>
      <c r="D23" s="46">
        <v>0</v>
      </c>
      <c r="E23" s="46">
        <v>0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200000</v>
      </c>
      <c r="O23" s="47">
        <f t="shared" si="1"/>
        <v>12.185462742947664</v>
      </c>
      <c r="P23" s="9"/>
    </row>
    <row r="24" spans="1:16">
      <c r="A24" s="12"/>
      <c r="B24" s="25">
        <v>334.31</v>
      </c>
      <c r="C24" s="20" t="s">
        <v>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1460000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1460000</v>
      </c>
      <c r="O24" s="47">
        <f t="shared" si="1"/>
        <v>88.953878023517944</v>
      </c>
      <c r="P24" s="9"/>
    </row>
    <row r="25" spans="1:16">
      <c r="A25" s="12"/>
      <c r="B25" s="25">
        <v>334.36</v>
      </c>
      <c r="C25" s="20" t="s">
        <v>82</v>
      </c>
      <c r="D25" s="46">
        <v>0</v>
      </c>
      <c r="E25" s="46">
        <v>0</v>
      </c>
      <c r="F25" s="46">
        <v>0</v>
      </c>
      <c r="G25" s="46">
        <v>300000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300000</v>
      </c>
      <c r="O25" s="47">
        <f t="shared" si="1"/>
        <v>18.278194114421495</v>
      </c>
      <c r="P25" s="9"/>
    </row>
    <row r="26" spans="1:16">
      <c r="A26" s="12"/>
      <c r="B26" s="25">
        <v>334.39</v>
      </c>
      <c r="C26" s="20" t="s">
        <v>25</v>
      </c>
      <c r="D26" s="46">
        <v>110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</v>
      </c>
      <c r="O26" s="47">
        <f t="shared" si="1"/>
        <v>6.7020045086212147E-3</v>
      </c>
      <c r="P26" s="9"/>
    </row>
    <row r="27" spans="1:16">
      <c r="A27" s="12"/>
      <c r="B27" s="25">
        <v>335.12</v>
      </c>
      <c r="C27" s="20" t="s">
        <v>27</v>
      </c>
      <c r="D27" s="46">
        <v>459503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459503</v>
      </c>
      <c r="O27" s="47">
        <f t="shared" si="1"/>
        <v>27.9962834338634</v>
      </c>
      <c r="P27" s="9"/>
    </row>
    <row r="28" spans="1:16">
      <c r="A28" s="12"/>
      <c r="B28" s="25">
        <v>335.15</v>
      </c>
      <c r="C28" s="20" t="s">
        <v>28</v>
      </c>
      <c r="D28" s="46">
        <v>23107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23107</v>
      </c>
      <c r="O28" s="47">
        <f t="shared" si="1"/>
        <v>1.4078474380064583</v>
      </c>
      <c r="P28" s="9"/>
    </row>
    <row r="29" spans="1:16">
      <c r="A29" s="12"/>
      <c r="B29" s="25">
        <v>335.18</v>
      </c>
      <c r="C29" s="20" t="s">
        <v>29</v>
      </c>
      <c r="D29" s="46">
        <v>1385346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1385346</v>
      </c>
      <c r="O29" s="47">
        <f t="shared" si="1"/>
        <v>84.405410345457867</v>
      </c>
      <c r="P29" s="9"/>
    </row>
    <row r="30" spans="1:16">
      <c r="A30" s="12"/>
      <c r="B30" s="25">
        <v>335.21</v>
      </c>
      <c r="C30" s="20" t="s">
        <v>30</v>
      </c>
      <c r="D30" s="46">
        <v>6840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6840</v>
      </c>
      <c r="O30" s="47">
        <f t="shared" si="1"/>
        <v>0.41674282580881011</v>
      </c>
      <c r="P30" s="9"/>
    </row>
    <row r="31" spans="1:16">
      <c r="A31" s="12"/>
      <c r="B31" s="25">
        <v>337.4</v>
      </c>
      <c r="C31" s="20" t="s">
        <v>32</v>
      </c>
      <c r="D31" s="46">
        <v>0</v>
      </c>
      <c r="E31" s="46">
        <v>0</v>
      </c>
      <c r="F31" s="46">
        <v>0</v>
      </c>
      <c r="G31" s="46">
        <v>1000000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6" si="7">SUM(D31:M31)</f>
        <v>1000000</v>
      </c>
      <c r="O31" s="47">
        <f t="shared" si="1"/>
        <v>60.927313714738318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588420</v>
      </c>
      <c r="N32" s="46">
        <f t="shared" si="7"/>
        <v>588420</v>
      </c>
      <c r="O32" s="47">
        <f t="shared" si="1"/>
        <v>35.850849936026322</v>
      </c>
      <c r="P32" s="9"/>
    </row>
    <row r="33" spans="1:16">
      <c r="A33" s="12"/>
      <c r="B33" s="25">
        <v>339</v>
      </c>
      <c r="C33" s="20" t="s">
        <v>34</v>
      </c>
      <c r="D33" s="46">
        <v>102415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102415</v>
      </c>
      <c r="O33" s="47">
        <f t="shared" si="1"/>
        <v>6.2398708340949245</v>
      </c>
      <c r="P33" s="9"/>
    </row>
    <row r="34" spans="1:16" ht="15.75">
      <c r="A34" s="29" t="s">
        <v>39</v>
      </c>
      <c r="B34" s="30"/>
      <c r="C34" s="31"/>
      <c r="D34" s="32">
        <f t="shared" ref="D34:M34" si="8">SUM(D35:D40)</f>
        <v>314391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26816784</v>
      </c>
      <c r="J34" s="32">
        <f t="shared" si="8"/>
        <v>1441566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28572741</v>
      </c>
      <c r="O34" s="45">
        <f t="shared" si="1"/>
        <v>1740.8603545969659</v>
      </c>
      <c r="P34" s="10"/>
    </row>
    <row r="35" spans="1:16">
      <c r="A35" s="12"/>
      <c r="B35" s="25">
        <v>341.1</v>
      </c>
      <c r="C35" s="20" t="s">
        <v>75</v>
      </c>
      <c r="D35" s="46">
        <v>3063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3063</v>
      </c>
      <c r="O35" s="47">
        <f t="shared" si="1"/>
        <v>0.18662036190824347</v>
      </c>
      <c r="P35" s="9"/>
    </row>
    <row r="36" spans="1:16">
      <c r="A36" s="12"/>
      <c r="B36" s="25">
        <v>341.2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1441566</v>
      </c>
      <c r="K36" s="46">
        <v>0</v>
      </c>
      <c r="L36" s="46">
        <v>0</v>
      </c>
      <c r="M36" s="46">
        <v>0</v>
      </c>
      <c r="N36" s="46">
        <f t="shared" si="7"/>
        <v>1441566</v>
      </c>
      <c r="O36" s="47">
        <f t="shared" si="1"/>
        <v>87.83074392250046</v>
      </c>
      <c r="P36" s="9"/>
    </row>
    <row r="37" spans="1:16">
      <c r="A37" s="12"/>
      <c r="B37" s="25">
        <v>341.3</v>
      </c>
      <c r="C37" s="20" t="s">
        <v>43</v>
      </c>
      <c r="D37" s="46">
        <v>51214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51214</v>
      </c>
      <c r="O37" s="47">
        <f t="shared" ref="O37:O57" si="9">(N37/O$59)</f>
        <v>3.1203314445866082</v>
      </c>
      <c r="P37" s="9"/>
    </row>
    <row r="38" spans="1:16">
      <c r="A38" s="12"/>
      <c r="B38" s="25">
        <v>342.5</v>
      </c>
      <c r="C38" s="20" t="s">
        <v>44</v>
      </c>
      <c r="D38" s="46">
        <v>260114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260114</v>
      </c>
      <c r="O38" s="47">
        <f t="shared" si="9"/>
        <v>15.848047279595443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26544812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26544812</v>
      </c>
      <c r="O39" s="47">
        <f t="shared" si="9"/>
        <v>1617.3040882227504</v>
      </c>
      <c r="P39" s="9"/>
    </row>
    <row r="40" spans="1:16">
      <c r="A40" s="12"/>
      <c r="B40" s="25">
        <v>347.2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271972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271972</v>
      </c>
      <c r="O40" s="47">
        <f t="shared" si="9"/>
        <v>16.570523365624808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SUM(D42:D44)</f>
        <v>351497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351497</v>
      </c>
      <c r="O41" s="45">
        <f t="shared" si="9"/>
        <v>21.415767988789373</v>
      </c>
      <c r="P41" s="10"/>
    </row>
    <row r="42" spans="1:16">
      <c r="A42" s="13"/>
      <c r="B42" s="39">
        <v>351.3</v>
      </c>
      <c r="C42" s="21" t="s">
        <v>83</v>
      </c>
      <c r="D42" s="46">
        <v>14222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14222</v>
      </c>
      <c r="O42" s="47">
        <f t="shared" si="9"/>
        <v>0.86650825565100831</v>
      </c>
      <c r="P42" s="9"/>
    </row>
    <row r="43" spans="1:16">
      <c r="A43" s="13"/>
      <c r="B43" s="39">
        <v>354</v>
      </c>
      <c r="C43" s="21" t="s">
        <v>50</v>
      </c>
      <c r="D43" s="46">
        <v>336498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336498</v>
      </c>
      <c r="O43" s="47">
        <f t="shared" si="9"/>
        <v>20.501919210382013</v>
      </c>
      <c r="P43" s="9"/>
    </row>
    <row r="44" spans="1:16">
      <c r="A44" s="13"/>
      <c r="B44" s="39">
        <v>359</v>
      </c>
      <c r="C44" s="21" t="s">
        <v>51</v>
      </c>
      <c r="D44" s="46">
        <v>777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777</v>
      </c>
      <c r="O44" s="47">
        <f t="shared" si="9"/>
        <v>4.7340522756351672E-2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SUM(D46:D53)</f>
        <v>323855</v>
      </c>
      <c r="E45" s="32">
        <f t="shared" si="11"/>
        <v>67011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2851738</v>
      </c>
      <c r="J45" s="32">
        <f t="shared" si="11"/>
        <v>84</v>
      </c>
      <c r="K45" s="32">
        <f t="shared" si="11"/>
        <v>2170073</v>
      </c>
      <c r="L45" s="32">
        <f t="shared" si="11"/>
        <v>0</v>
      </c>
      <c r="M45" s="32">
        <f t="shared" si="11"/>
        <v>17658</v>
      </c>
      <c r="N45" s="32">
        <f t="shared" si="7"/>
        <v>5430419</v>
      </c>
      <c r="O45" s="45">
        <f t="shared" si="9"/>
        <v>330.86084201547555</v>
      </c>
      <c r="P45" s="10"/>
    </row>
    <row r="46" spans="1:16">
      <c r="A46" s="12"/>
      <c r="B46" s="25">
        <v>361.1</v>
      </c>
      <c r="C46" s="20" t="s">
        <v>52</v>
      </c>
      <c r="D46" s="46">
        <v>259156</v>
      </c>
      <c r="E46" s="46">
        <v>20152</v>
      </c>
      <c r="F46" s="46">
        <v>0</v>
      </c>
      <c r="G46" s="46">
        <v>0</v>
      </c>
      <c r="H46" s="46">
        <v>0</v>
      </c>
      <c r="I46" s="46">
        <v>2619932</v>
      </c>
      <c r="J46" s="46">
        <v>84</v>
      </c>
      <c r="K46" s="46">
        <v>141920</v>
      </c>
      <c r="L46" s="46">
        <v>0</v>
      </c>
      <c r="M46" s="46">
        <v>17658</v>
      </c>
      <c r="N46" s="46">
        <f t="shared" si="7"/>
        <v>3058902</v>
      </c>
      <c r="O46" s="47">
        <f t="shared" si="9"/>
        <v>186.37068177664048</v>
      </c>
      <c r="P46" s="9"/>
    </row>
    <row r="47" spans="1:16">
      <c r="A47" s="12"/>
      <c r="B47" s="25">
        <v>361.2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62719</v>
      </c>
      <c r="L47" s="46">
        <v>0</v>
      </c>
      <c r="M47" s="46">
        <v>0</v>
      </c>
      <c r="N47" s="46">
        <f t="shared" ref="N47:N53" si="12">SUM(D47:M47)</f>
        <v>62719</v>
      </c>
      <c r="O47" s="47">
        <f t="shared" si="9"/>
        <v>3.8213001888746727</v>
      </c>
      <c r="P47" s="9"/>
    </row>
    <row r="48" spans="1:16">
      <c r="A48" s="12"/>
      <c r="B48" s="25">
        <v>361.3</v>
      </c>
      <c r="C48" s="20" t="s">
        <v>54</v>
      </c>
      <c r="D48" s="46">
        <v>-77446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151101</v>
      </c>
      <c r="L48" s="46">
        <v>0</v>
      </c>
      <c r="M48" s="46">
        <v>0</v>
      </c>
      <c r="N48" s="46">
        <f t="shared" si="12"/>
        <v>73655</v>
      </c>
      <c r="O48" s="47">
        <f t="shared" si="9"/>
        <v>4.4876012916590504</v>
      </c>
      <c r="P48" s="9"/>
    </row>
    <row r="49" spans="1:119">
      <c r="A49" s="12"/>
      <c r="B49" s="25">
        <v>361.4</v>
      </c>
      <c r="C49" s="20" t="s">
        <v>55</v>
      </c>
      <c r="D49" s="46">
        <v>-1250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313152</v>
      </c>
      <c r="L49" s="46">
        <v>0</v>
      </c>
      <c r="M49" s="46">
        <v>0</v>
      </c>
      <c r="N49" s="46">
        <f t="shared" si="12"/>
        <v>311902</v>
      </c>
      <c r="O49" s="47">
        <f t="shared" si="9"/>
        <v>19.003351002254309</v>
      </c>
      <c r="P49" s="9"/>
    </row>
    <row r="50" spans="1:119">
      <c r="A50" s="12"/>
      <c r="B50" s="25">
        <v>362</v>
      </c>
      <c r="C50" s="20" t="s">
        <v>56</v>
      </c>
      <c r="D50" s="46">
        <v>1000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1000</v>
      </c>
      <c r="O50" s="47">
        <f t="shared" si="9"/>
        <v>6.0927313714738314E-2</v>
      </c>
      <c r="P50" s="9"/>
    </row>
    <row r="51" spans="1:119">
      <c r="A51" s="12"/>
      <c r="B51" s="25">
        <v>366</v>
      </c>
      <c r="C51" s="20" t="s">
        <v>57</v>
      </c>
      <c r="D51" s="46">
        <v>32700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32700</v>
      </c>
      <c r="O51" s="47">
        <f t="shared" si="9"/>
        <v>1.992323158471943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1501181</v>
      </c>
      <c r="L52" s="46">
        <v>0</v>
      </c>
      <c r="M52" s="46">
        <v>0</v>
      </c>
      <c r="N52" s="46">
        <f t="shared" si="12"/>
        <v>1501181</v>
      </c>
      <c r="O52" s="47">
        <f t="shared" si="9"/>
        <v>91.462925729604578</v>
      </c>
      <c r="P52" s="9"/>
    </row>
    <row r="53" spans="1:119">
      <c r="A53" s="12"/>
      <c r="B53" s="25">
        <v>369.9</v>
      </c>
      <c r="C53" s="20" t="s">
        <v>59</v>
      </c>
      <c r="D53" s="46">
        <v>109695</v>
      </c>
      <c r="E53" s="46">
        <v>46859</v>
      </c>
      <c r="F53" s="46">
        <v>0</v>
      </c>
      <c r="G53" s="46">
        <v>0</v>
      </c>
      <c r="H53" s="46">
        <v>0</v>
      </c>
      <c r="I53" s="46">
        <v>231806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388360</v>
      </c>
      <c r="O53" s="47">
        <f t="shared" si="9"/>
        <v>23.661731554255773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SUM(D55:D56)</f>
        <v>858573</v>
      </c>
      <c r="E54" s="32">
        <f t="shared" si="13"/>
        <v>94878</v>
      </c>
      <c r="F54" s="32">
        <f t="shared" si="13"/>
        <v>1803461</v>
      </c>
      <c r="G54" s="32">
        <f t="shared" si="13"/>
        <v>3501382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6258294</v>
      </c>
      <c r="O54" s="45">
        <f t="shared" si="9"/>
        <v>381.30104185706455</v>
      </c>
      <c r="P54" s="9"/>
    </row>
    <row r="55" spans="1:119">
      <c r="A55" s="12"/>
      <c r="B55" s="25">
        <v>381</v>
      </c>
      <c r="C55" s="20" t="s">
        <v>60</v>
      </c>
      <c r="D55" s="46">
        <v>858573</v>
      </c>
      <c r="E55" s="46">
        <v>94878</v>
      </c>
      <c r="F55" s="46">
        <v>1803461</v>
      </c>
      <c r="G55" s="46">
        <v>3431101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6188013</v>
      </c>
      <c r="O55" s="47">
        <f t="shared" si="9"/>
        <v>377.01900932187903</v>
      </c>
      <c r="P55" s="9"/>
    </row>
    <row r="56" spans="1:119" ht="15.75" thickBot="1">
      <c r="A56" s="12"/>
      <c r="B56" s="25">
        <v>389.6</v>
      </c>
      <c r="C56" s="20" t="s">
        <v>63</v>
      </c>
      <c r="D56" s="46">
        <v>0</v>
      </c>
      <c r="E56" s="46">
        <v>0</v>
      </c>
      <c r="F56" s="46">
        <v>0</v>
      </c>
      <c r="G56" s="46">
        <v>70281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70281</v>
      </c>
      <c r="O56" s="47">
        <f t="shared" si="9"/>
        <v>4.2820325351855235</v>
      </c>
      <c r="P56" s="9"/>
    </row>
    <row r="57" spans="1:119" ht="16.5" thickBot="1">
      <c r="A57" s="14" t="s">
        <v>47</v>
      </c>
      <c r="B57" s="23"/>
      <c r="C57" s="22"/>
      <c r="D57" s="15">
        <f t="shared" ref="D57:M57" si="14">SUM(D5,D13,D20,D34,D41,D45,D54)</f>
        <v>20987438</v>
      </c>
      <c r="E57" s="15">
        <f t="shared" si="14"/>
        <v>1056893</v>
      </c>
      <c r="F57" s="15">
        <f t="shared" si="14"/>
        <v>2657523</v>
      </c>
      <c r="G57" s="15">
        <f t="shared" si="14"/>
        <v>5535622</v>
      </c>
      <c r="H57" s="15">
        <f t="shared" si="14"/>
        <v>0</v>
      </c>
      <c r="I57" s="15">
        <f t="shared" si="14"/>
        <v>48449717</v>
      </c>
      <c r="J57" s="15">
        <f t="shared" si="14"/>
        <v>1441650</v>
      </c>
      <c r="K57" s="15">
        <f t="shared" si="14"/>
        <v>2170073</v>
      </c>
      <c r="L57" s="15">
        <f t="shared" si="14"/>
        <v>0</v>
      </c>
      <c r="M57" s="15">
        <f t="shared" si="14"/>
        <v>1777977</v>
      </c>
      <c r="N57" s="15">
        <f>SUM(D57:M57)</f>
        <v>84076893</v>
      </c>
      <c r="O57" s="38">
        <f t="shared" si="9"/>
        <v>5122.579235971486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84</v>
      </c>
      <c r="M59" s="48"/>
      <c r="N59" s="48"/>
      <c r="O59" s="43">
        <v>16413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L59:N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15920960</v>
      </c>
      <c r="E5" s="27">
        <f t="shared" si="0"/>
        <v>0</v>
      </c>
      <c r="F5" s="27">
        <f t="shared" si="0"/>
        <v>855903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1356651</v>
      </c>
      <c r="N5" s="28">
        <f>SUM(D5:M5)</f>
        <v>18133514</v>
      </c>
      <c r="O5" s="33">
        <f t="shared" ref="O5:O36" si="1">(N5/O$64)</f>
        <v>1078.3488344433872</v>
      </c>
      <c r="P5" s="6"/>
    </row>
    <row r="6" spans="1:133">
      <c r="A6" s="12"/>
      <c r="B6" s="25">
        <v>311</v>
      </c>
      <c r="C6" s="20" t="s">
        <v>2</v>
      </c>
      <c r="D6" s="46">
        <v>14047574</v>
      </c>
      <c r="E6" s="46">
        <v>0</v>
      </c>
      <c r="F6" s="46">
        <v>855903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1356651</v>
      </c>
      <c r="N6" s="46">
        <f>SUM(D6:M6)</f>
        <v>16260128</v>
      </c>
      <c r="O6" s="47">
        <f t="shared" si="1"/>
        <v>966.94386298763084</v>
      </c>
      <c r="P6" s="9"/>
    </row>
    <row r="7" spans="1:133">
      <c r="A7" s="12"/>
      <c r="B7" s="25">
        <v>312.41000000000003</v>
      </c>
      <c r="C7" s="20" t="s">
        <v>11</v>
      </c>
      <c r="D7" s="46">
        <v>373393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373393</v>
      </c>
      <c r="O7" s="47">
        <f t="shared" si="1"/>
        <v>22.204626546146528</v>
      </c>
      <c r="P7" s="9"/>
    </row>
    <row r="8" spans="1:133">
      <c r="A8" s="12"/>
      <c r="B8" s="25">
        <v>312.42</v>
      </c>
      <c r="C8" s="20" t="s">
        <v>10</v>
      </c>
      <c r="D8" s="46">
        <v>286532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286532</v>
      </c>
      <c r="O8" s="47">
        <f t="shared" si="1"/>
        <v>17.039248334919126</v>
      </c>
      <c r="P8" s="9"/>
    </row>
    <row r="9" spans="1:133">
      <c r="A9" s="12"/>
      <c r="B9" s="25">
        <v>312.51</v>
      </c>
      <c r="C9" s="20" t="s">
        <v>73</v>
      </c>
      <c r="D9" s="46">
        <v>151051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151051</v>
      </c>
      <c r="O9" s="47">
        <f t="shared" si="1"/>
        <v>8.9825761179828731</v>
      </c>
      <c r="P9" s="9"/>
    </row>
    <row r="10" spans="1:133">
      <c r="A10" s="12"/>
      <c r="B10" s="25">
        <v>312.52</v>
      </c>
      <c r="C10" s="20" t="s">
        <v>74</v>
      </c>
      <c r="D10" s="46">
        <v>99568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99568</v>
      </c>
      <c r="O10" s="47">
        <f t="shared" si="1"/>
        <v>5.9210275927687919</v>
      </c>
      <c r="P10" s="9"/>
    </row>
    <row r="11" spans="1:133">
      <c r="A11" s="12"/>
      <c r="B11" s="25">
        <v>315</v>
      </c>
      <c r="C11" s="20" t="s">
        <v>12</v>
      </c>
      <c r="D11" s="46">
        <v>934875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934875</v>
      </c>
      <c r="O11" s="47">
        <f t="shared" si="1"/>
        <v>55.59437440532826</v>
      </c>
      <c r="P11" s="9"/>
    </row>
    <row r="12" spans="1:133">
      <c r="A12" s="12"/>
      <c r="B12" s="25">
        <v>316</v>
      </c>
      <c r="C12" s="20" t="s">
        <v>13</v>
      </c>
      <c r="D12" s="46">
        <v>27967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27967</v>
      </c>
      <c r="O12" s="47">
        <f t="shared" si="1"/>
        <v>1.6631184586108467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SUM(D14:D21)</f>
        <v>21796</v>
      </c>
      <c r="E13" s="32">
        <f t="shared" si="3"/>
        <v>2323572</v>
      </c>
      <c r="F13" s="32">
        <f t="shared" si="3"/>
        <v>0</v>
      </c>
      <c r="G13" s="32">
        <f t="shared" si="3"/>
        <v>205088</v>
      </c>
      <c r="H13" s="32">
        <f t="shared" si="3"/>
        <v>0</v>
      </c>
      <c r="I13" s="32">
        <f t="shared" si="3"/>
        <v>13120736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15671192</v>
      </c>
      <c r="O13" s="45">
        <f t="shared" si="1"/>
        <v>931.92150333016173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713455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713455</v>
      </c>
      <c r="O14" s="47">
        <f t="shared" si="1"/>
        <v>42.427152711703137</v>
      </c>
      <c r="P14" s="9"/>
    </row>
    <row r="15" spans="1:133">
      <c r="A15" s="12"/>
      <c r="B15" s="25">
        <v>323.10000000000002</v>
      </c>
      <c r="C15" s="20" t="s">
        <v>15</v>
      </c>
      <c r="D15" s="46">
        <v>0</v>
      </c>
      <c r="E15" s="46">
        <v>1610117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1610117</v>
      </c>
      <c r="O15" s="47">
        <f t="shared" si="1"/>
        <v>95.749107992388204</v>
      </c>
      <c r="P15" s="9"/>
    </row>
    <row r="16" spans="1:133">
      <c r="A16" s="12"/>
      <c r="B16" s="25">
        <v>324.02</v>
      </c>
      <c r="C16" s="20" t="s">
        <v>16</v>
      </c>
      <c r="D16" s="46">
        <v>13796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13796</v>
      </c>
      <c r="O16" s="47">
        <f t="shared" si="1"/>
        <v>0.82040913415794481</v>
      </c>
      <c r="P16" s="9"/>
    </row>
    <row r="17" spans="1:16">
      <c r="A17" s="12"/>
      <c r="B17" s="25">
        <v>324.02999999999997</v>
      </c>
      <c r="C17" s="20" t="s">
        <v>17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112248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112248</v>
      </c>
      <c r="O17" s="47">
        <f t="shared" si="1"/>
        <v>6.6750713606089436</v>
      </c>
      <c r="P17" s="9"/>
    </row>
    <row r="18" spans="1:16">
      <c r="A18" s="12"/>
      <c r="B18" s="25">
        <v>324.04000000000002</v>
      </c>
      <c r="C18" s="20" t="s">
        <v>18</v>
      </c>
      <c r="D18" s="46">
        <v>0</v>
      </c>
      <c r="E18" s="46">
        <v>0</v>
      </c>
      <c r="F18" s="46">
        <v>0</v>
      </c>
      <c r="G18" s="46">
        <v>200000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200000</v>
      </c>
      <c r="O18" s="47">
        <f t="shared" si="1"/>
        <v>11.893434823977165</v>
      </c>
      <c r="P18" s="9"/>
    </row>
    <row r="19" spans="1:16">
      <c r="A19" s="12"/>
      <c r="B19" s="25">
        <v>324.07</v>
      </c>
      <c r="C19" s="20" t="s">
        <v>19</v>
      </c>
      <c r="D19" s="46">
        <v>0</v>
      </c>
      <c r="E19" s="46">
        <v>0</v>
      </c>
      <c r="F19" s="46">
        <v>0</v>
      </c>
      <c r="G19" s="46">
        <v>5088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5088</v>
      </c>
      <c r="O19" s="47">
        <f t="shared" si="1"/>
        <v>0.30256898192197906</v>
      </c>
      <c r="P19" s="9"/>
    </row>
    <row r="20" spans="1:16">
      <c r="A20" s="12"/>
      <c r="B20" s="25">
        <v>325.10000000000002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13008488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13008488</v>
      </c>
      <c r="O20" s="47">
        <f t="shared" si="1"/>
        <v>773.57802093244527</v>
      </c>
      <c r="P20" s="9"/>
    </row>
    <row r="21" spans="1:16">
      <c r="A21" s="12"/>
      <c r="B21" s="25">
        <v>329</v>
      </c>
      <c r="C21" s="20" t="s">
        <v>21</v>
      </c>
      <c r="D21" s="46">
        <v>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8000</v>
      </c>
      <c r="O21" s="47">
        <f t="shared" si="1"/>
        <v>0.47573739295908657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SUM(D23:D34)</f>
        <v>1907530</v>
      </c>
      <c r="E22" s="32">
        <f t="shared" si="5"/>
        <v>17705</v>
      </c>
      <c r="F22" s="32">
        <f t="shared" si="5"/>
        <v>0</v>
      </c>
      <c r="G22" s="32">
        <f t="shared" si="5"/>
        <v>1523114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3448349</v>
      </c>
      <c r="O22" s="45">
        <f t="shared" si="1"/>
        <v>205.06357040913414</v>
      </c>
      <c r="P22" s="10"/>
    </row>
    <row r="23" spans="1:16">
      <c r="A23" s="12"/>
      <c r="B23" s="25">
        <v>331.2</v>
      </c>
      <c r="C23" s="20" t="s">
        <v>22</v>
      </c>
      <c r="D23" s="46">
        <v>24891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24891</v>
      </c>
      <c r="O23" s="47">
        <f t="shared" si="1"/>
        <v>1.4801974310180781</v>
      </c>
      <c r="P23" s="9"/>
    </row>
    <row r="24" spans="1:16">
      <c r="A24" s="12"/>
      <c r="B24" s="25">
        <v>331.5</v>
      </c>
      <c r="C24" s="20" t="s">
        <v>24</v>
      </c>
      <c r="D24" s="46">
        <v>0</v>
      </c>
      <c r="E24" s="46">
        <v>17705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17705</v>
      </c>
      <c r="O24" s="47">
        <f t="shared" si="1"/>
        <v>1.0528663177925786</v>
      </c>
      <c r="P24" s="9"/>
    </row>
    <row r="25" spans="1:16">
      <c r="A25" s="12"/>
      <c r="B25" s="25">
        <v>334.39</v>
      </c>
      <c r="C25" s="20" t="s">
        <v>25</v>
      </c>
      <c r="D25" s="46">
        <v>990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990</v>
      </c>
      <c r="O25" s="47">
        <f t="shared" si="1"/>
        <v>5.8872502378686964E-2</v>
      </c>
      <c r="P25" s="9"/>
    </row>
    <row r="26" spans="1:16">
      <c r="A26" s="12"/>
      <c r="B26" s="25">
        <v>334.5</v>
      </c>
      <c r="C26" s="20" t="s">
        <v>26</v>
      </c>
      <c r="D26" s="46">
        <v>0</v>
      </c>
      <c r="E26" s="46">
        <v>0</v>
      </c>
      <c r="F26" s="46">
        <v>0</v>
      </c>
      <c r="G26" s="46">
        <v>123114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123114</v>
      </c>
      <c r="O26" s="47">
        <f t="shared" si="1"/>
        <v>7.3212416745956235</v>
      </c>
      <c r="P26" s="9"/>
    </row>
    <row r="27" spans="1:16">
      <c r="A27" s="12"/>
      <c r="B27" s="25">
        <v>335.12</v>
      </c>
      <c r="C27" s="20" t="s">
        <v>27</v>
      </c>
      <c r="D27" s="46">
        <v>420647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420647</v>
      </c>
      <c r="O27" s="47">
        <f t="shared" si="1"/>
        <v>25.014688392007614</v>
      </c>
      <c r="P27" s="9"/>
    </row>
    <row r="28" spans="1:16">
      <c r="A28" s="12"/>
      <c r="B28" s="25">
        <v>335.15</v>
      </c>
      <c r="C28" s="20" t="s">
        <v>28</v>
      </c>
      <c r="D28" s="46">
        <v>23921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23921</v>
      </c>
      <c r="O28" s="47">
        <f t="shared" si="1"/>
        <v>1.4225142721217887</v>
      </c>
      <c r="P28" s="9"/>
    </row>
    <row r="29" spans="1:16">
      <c r="A29" s="12"/>
      <c r="B29" s="25">
        <v>335.18</v>
      </c>
      <c r="C29" s="20" t="s">
        <v>29</v>
      </c>
      <c r="D29" s="46">
        <v>1327921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1327921</v>
      </c>
      <c r="O29" s="47">
        <f t="shared" si="1"/>
        <v>78.967709324452898</v>
      </c>
      <c r="P29" s="9"/>
    </row>
    <row r="30" spans="1:16">
      <c r="A30" s="12"/>
      <c r="B30" s="25">
        <v>335.21</v>
      </c>
      <c r="C30" s="20" t="s">
        <v>30</v>
      </c>
      <c r="D30" s="46">
        <v>6745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6745</v>
      </c>
      <c r="O30" s="47">
        <f t="shared" si="1"/>
        <v>0.40110608943862985</v>
      </c>
      <c r="P30" s="9"/>
    </row>
    <row r="31" spans="1:16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200000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7" si="7">SUM(D31:M31)</f>
        <v>200000</v>
      </c>
      <c r="O31" s="47">
        <f t="shared" si="1"/>
        <v>11.893434823977165</v>
      </c>
      <c r="P31" s="9"/>
    </row>
    <row r="32" spans="1:16">
      <c r="A32" s="12"/>
      <c r="B32" s="25">
        <v>337.4</v>
      </c>
      <c r="C32" s="20" t="s">
        <v>32</v>
      </c>
      <c r="D32" s="46">
        <v>0</v>
      </c>
      <c r="E32" s="46">
        <v>0</v>
      </c>
      <c r="F32" s="46">
        <v>0</v>
      </c>
      <c r="G32" s="46">
        <v>1000000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1000000</v>
      </c>
      <c r="O32" s="47">
        <f t="shared" si="1"/>
        <v>59.467174119885826</v>
      </c>
      <c r="P32" s="9"/>
    </row>
    <row r="33" spans="1:16">
      <c r="A33" s="12"/>
      <c r="B33" s="25">
        <v>337.7</v>
      </c>
      <c r="C33" s="20" t="s">
        <v>33</v>
      </c>
      <c r="D33" s="46">
        <v>0</v>
      </c>
      <c r="E33" s="46">
        <v>0</v>
      </c>
      <c r="F33" s="46">
        <v>0</v>
      </c>
      <c r="G33" s="46">
        <v>200000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200000</v>
      </c>
      <c r="O33" s="47">
        <f t="shared" si="1"/>
        <v>11.893434823977165</v>
      </c>
      <c r="P33" s="9"/>
    </row>
    <row r="34" spans="1:16">
      <c r="A34" s="12"/>
      <c r="B34" s="25">
        <v>339</v>
      </c>
      <c r="C34" s="20" t="s">
        <v>34</v>
      </c>
      <c r="D34" s="46">
        <v>102415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102415</v>
      </c>
      <c r="O34" s="47">
        <f t="shared" si="1"/>
        <v>6.0903306374881065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SUM(D36:D41)</f>
        <v>238987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24658287</v>
      </c>
      <c r="J35" s="32">
        <f t="shared" si="8"/>
        <v>1429418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26326692</v>
      </c>
      <c r="O35" s="45">
        <f t="shared" si="1"/>
        <v>1565.5739771646051</v>
      </c>
      <c r="P35" s="10"/>
    </row>
    <row r="36" spans="1:16">
      <c r="A36" s="12"/>
      <c r="B36" s="25">
        <v>341.1</v>
      </c>
      <c r="C36" s="20" t="s">
        <v>75</v>
      </c>
      <c r="D36" s="46">
        <v>4790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4790</v>
      </c>
      <c r="O36" s="47">
        <f t="shared" si="1"/>
        <v>0.2848477640342531</v>
      </c>
      <c r="P36" s="9"/>
    </row>
    <row r="37" spans="1:16">
      <c r="A37" s="12"/>
      <c r="B37" s="25">
        <v>341.2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1429418</v>
      </c>
      <c r="K37" s="46">
        <v>0</v>
      </c>
      <c r="L37" s="46">
        <v>0</v>
      </c>
      <c r="M37" s="46">
        <v>0</v>
      </c>
      <c r="N37" s="46">
        <f t="shared" si="7"/>
        <v>1429418</v>
      </c>
      <c r="O37" s="47">
        <f t="shared" ref="O37:O62" si="9">(N37/O$64)</f>
        <v>85.003449096098947</v>
      </c>
      <c r="P37" s="9"/>
    </row>
    <row r="38" spans="1:16">
      <c r="A38" s="12"/>
      <c r="B38" s="25">
        <v>341.3</v>
      </c>
      <c r="C38" s="20" t="s">
        <v>43</v>
      </c>
      <c r="D38" s="46">
        <v>50596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50596</v>
      </c>
      <c r="O38" s="47">
        <f t="shared" si="9"/>
        <v>3.0088011417697431</v>
      </c>
      <c r="P38" s="9"/>
    </row>
    <row r="39" spans="1:16">
      <c r="A39" s="12"/>
      <c r="B39" s="25">
        <v>342.5</v>
      </c>
      <c r="C39" s="20" t="s">
        <v>44</v>
      </c>
      <c r="D39" s="46">
        <v>183601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183601</v>
      </c>
      <c r="O39" s="47">
        <f t="shared" si="9"/>
        <v>10.918232635585158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24521643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24521643</v>
      </c>
      <c r="O40" s="47">
        <f t="shared" si="9"/>
        <v>1458.2328139866793</v>
      </c>
      <c r="P40" s="9"/>
    </row>
    <row r="41" spans="1:16">
      <c r="A41" s="12"/>
      <c r="B41" s="25">
        <v>347.2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136644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136644</v>
      </c>
      <c r="O41" s="47">
        <f t="shared" si="9"/>
        <v>8.1258325404376777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SUM(D43:D45)</f>
        <v>573210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573210</v>
      </c>
      <c r="O42" s="45">
        <f t="shared" si="9"/>
        <v>34.087178877259753</v>
      </c>
      <c r="P42" s="10"/>
    </row>
    <row r="43" spans="1:16">
      <c r="A43" s="13"/>
      <c r="B43" s="39">
        <v>351.1</v>
      </c>
      <c r="C43" s="21" t="s">
        <v>49</v>
      </c>
      <c r="D43" s="46">
        <v>19884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19884</v>
      </c>
      <c r="O43" s="47">
        <f t="shared" si="9"/>
        <v>1.1824452901998097</v>
      </c>
      <c r="P43" s="9"/>
    </row>
    <row r="44" spans="1:16">
      <c r="A44" s="13"/>
      <c r="B44" s="39">
        <v>354</v>
      </c>
      <c r="C44" s="21" t="s">
        <v>50</v>
      </c>
      <c r="D44" s="46">
        <v>552308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552308</v>
      </c>
      <c r="O44" s="47">
        <f t="shared" si="9"/>
        <v>32.844196003805898</v>
      </c>
      <c r="P44" s="9"/>
    </row>
    <row r="45" spans="1:16">
      <c r="A45" s="13"/>
      <c r="B45" s="39">
        <v>359</v>
      </c>
      <c r="C45" s="21" t="s">
        <v>51</v>
      </c>
      <c r="D45" s="46">
        <v>1018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1018</v>
      </c>
      <c r="O45" s="47">
        <f t="shared" si="9"/>
        <v>6.0537583254043771E-2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534960</v>
      </c>
      <c r="E46" s="32">
        <f t="shared" si="11"/>
        <v>31155</v>
      </c>
      <c r="F46" s="32">
        <f t="shared" si="11"/>
        <v>0</v>
      </c>
      <c r="G46" s="32">
        <f t="shared" si="11"/>
        <v>750200</v>
      </c>
      <c r="H46" s="32">
        <f t="shared" si="11"/>
        <v>0</v>
      </c>
      <c r="I46" s="32">
        <f t="shared" si="11"/>
        <v>3142683</v>
      </c>
      <c r="J46" s="32">
        <f t="shared" si="11"/>
        <v>215</v>
      </c>
      <c r="K46" s="32">
        <f t="shared" si="11"/>
        <v>1538110</v>
      </c>
      <c r="L46" s="32">
        <f t="shared" si="11"/>
        <v>0</v>
      </c>
      <c r="M46" s="32">
        <f t="shared" si="11"/>
        <v>11887</v>
      </c>
      <c r="N46" s="32">
        <f t="shared" si="7"/>
        <v>6009210</v>
      </c>
      <c r="O46" s="45">
        <f t="shared" si="9"/>
        <v>357.3507373929591</v>
      </c>
      <c r="P46" s="10"/>
    </row>
    <row r="47" spans="1:16">
      <c r="A47" s="12"/>
      <c r="B47" s="25">
        <v>361.1</v>
      </c>
      <c r="C47" s="20" t="s">
        <v>52</v>
      </c>
      <c r="D47" s="46">
        <v>301031</v>
      </c>
      <c r="E47" s="46">
        <v>29982</v>
      </c>
      <c r="F47" s="46">
        <v>0</v>
      </c>
      <c r="G47" s="46">
        <v>0</v>
      </c>
      <c r="H47" s="46">
        <v>0</v>
      </c>
      <c r="I47" s="46">
        <v>3103387</v>
      </c>
      <c r="J47" s="46">
        <v>215</v>
      </c>
      <c r="K47" s="46">
        <v>108274</v>
      </c>
      <c r="L47" s="46">
        <v>0</v>
      </c>
      <c r="M47" s="46">
        <v>11887</v>
      </c>
      <c r="N47" s="46">
        <f t="shared" si="7"/>
        <v>3554776</v>
      </c>
      <c r="O47" s="47">
        <f t="shared" si="9"/>
        <v>211.39248334919125</v>
      </c>
      <c r="P47" s="9"/>
    </row>
    <row r="48" spans="1:16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45461</v>
      </c>
      <c r="L48" s="46">
        <v>0</v>
      </c>
      <c r="M48" s="46">
        <v>0</v>
      </c>
      <c r="N48" s="46">
        <f t="shared" ref="N48:N54" si="12">SUM(D48:M48)</f>
        <v>45461</v>
      </c>
      <c r="O48" s="47">
        <f t="shared" si="9"/>
        <v>2.7034372026641296</v>
      </c>
      <c r="P48" s="9"/>
    </row>
    <row r="49" spans="1:119">
      <c r="A49" s="12"/>
      <c r="B49" s="25">
        <v>361.3</v>
      </c>
      <c r="C49" s="20" t="s">
        <v>54</v>
      </c>
      <c r="D49" s="46">
        <v>2364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576298</v>
      </c>
      <c r="L49" s="46">
        <v>0</v>
      </c>
      <c r="M49" s="46">
        <v>0</v>
      </c>
      <c r="N49" s="46">
        <f t="shared" si="12"/>
        <v>578662</v>
      </c>
      <c r="O49" s="47">
        <f t="shared" si="9"/>
        <v>34.411393910561372</v>
      </c>
      <c r="P49" s="9"/>
    </row>
    <row r="50" spans="1:119">
      <c r="A50" s="12"/>
      <c r="B50" s="25">
        <v>361.4</v>
      </c>
      <c r="C50" s="20" t="s">
        <v>55</v>
      </c>
      <c r="D50" s="46">
        <v>34073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-384914</v>
      </c>
      <c r="L50" s="46">
        <v>0</v>
      </c>
      <c r="M50" s="46">
        <v>0</v>
      </c>
      <c r="N50" s="46">
        <f t="shared" si="12"/>
        <v>-350841</v>
      </c>
      <c r="O50" s="47">
        <f t="shared" si="9"/>
        <v>-20.863522835394861</v>
      </c>
      <c r="P50" s="9"/>
    </row>
    <row r="51" spans="1:119">
      <c r="A51" s="12"/>
      <c r="B51" s="25">
        <v>362</v>
      </c>
      <c r="C51" s="20" t="s">
        <v>56</v>
      </c>
      <c r="D51" s="46">
        <v>2500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2500</v>
      </c>
      <c r="O51" s="47">
        <f t="shared" si="9"/>
        <v>0.14866793529971456</v>
      </c>
      <c r="P51" s="9"/>
    </row>
    <row r="52" spans="1:119">
      <c r="A52" s="12"/>
      <c r="B52" s="25">
        <v>366</v>
      </c>
      <c r="C52" s="20" t="s">
        <v>57</v>
      </c>
      <c r="D52" s="46">
        <v>30326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30326</v>
      </c>
      <c r="O52" s="47">
        <f t="shared" si="9"/>
        <v>1.8034015223596576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1192637</v>
      </c>
      <c r="L53" s="46">
        <v>0</v>
      </c>
      <c r="M53" s="46">
        <v>0</v>
      </c>
      <c r="N53" s="46">
        <f t="shared" si="12"/>
        <v>1192637</v>
      </c>
      <c r="O53" s="47">
        <f t="shared" si="9"/>
        <v>70.922752140818275</v>
      </c>
      <c r="P53" s="9"/>
    </row>
    <row r="54" spans="1:119">
      <c r="A54" s="12"/>
      <c r="B54" s="25">
        <v>369.9</v>
      </c>
      <c r="C54" s="20" t="s">
        <v>59</v>
      </c>
      <c r="D54" s="46">
        <v>164666</v>
      </c>
      <c r="E54" s="46">
        <v>1173</v>
      </c>
      <c r="F54" s="46">
        <v>0</v>
      </c>
      <c r="G54" s="46">
        <v>750200</v>
      </c>
      <c r="H54" s="46">
        <v>0</v>
      </c>
      <c r="I54" s="46">
        <v>39296</v>
      </c>
      <c r="J54" s="46">
        <v>0</v>
      </c>
      <c r="K54" s="46">
        <v>354</v>
      </c>
      <c r="L54" s="46">
        <v>0</v>
      </c>
      <c r="M54" s="46">
        <v>0</v>
      </c>
      <c r="N54" s="46">
        <f t="shared" si="12"/>
        <v>955689</v>
      </c>
      <c r="O54" s="47">
        <f t="shared" si="9"/>
        <v>56.832124167459561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SUM(D56:D61)</f>
        <v>1714535</v>
      </c>
      <c r="E55" s="32">
        <f t="shared" si="13"/>
        <v>344472</v>
      </c>
      <c r="F55" s="32">
        <f t="shared" si="13"/>
        <v>1817083</v>
      </c>
      <c r="G55" s="32">
        <f t="shared" si="13"/>
        <v>4468685</v>
      </c>
      <c r="H55" s="32">
        <f t="shared" si="13"/>
        <v>0</v>
      </c>
      <c r="I55" s="32">
        <f t="shared" si="13"/>
        <v>2032330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ref="N55:N62" si="14">SUM(D55:M55)</f>
        <v>10377105</v>
      </c>
      <c r="O55" s="45">
        <f t="shared" si="9"/>
        <v>617.09710989533778</v>
      </c>
      <c r="P55" s="9"/>
    </row>
    <row r="56" spans="1:119">
      <c r="A56" s="12"/>
      <c r="B56" s="25">
        <v>381</v>
      </c>
      <c r="C56" s="20" t="s">
        <v>60</v>
      </c>
      <c r="D56" s="46">
        <v>1182509</v>
      </c>
      <c r="E56" s="46">
        <v>344472</v>
      </c>
      <c r="F56" s="46">
        <v>1817083</v>
      </c>
      <c r="G56" s="46">
        <v>3798134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7142198</v>
      </c>
      <c r="O56" s="47">
        <f t="shared" si="9"/>
        <v>424.72633206470027</v>
      </c>
      <c r="P56" s="9"/>
    </row>
    <row r="57" spans="1:119">
      <c r="A57" s="12"/>
      <c r="B57" s="25">
        <v>383</v>
      </c>
      <c r="C57" s="20" t="s">
        <v>61</v>
      </c>
      <c r="D57" s="46">
        <v>532026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532026</v>
      </c>
      <c r="O57" s="47">
        <f t="shared" si="9"/>
        <v>31.638082778306376</v>
      </c>
      <c r="P57" s="9"/>
    </row>
    <row r="58" spans="1:119">
      <c r="A58" s="12"/>
      <c r="B58" s="25">
        <v>389.4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1800000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1800000</v>
      </c>
      <c r="O58" s="47">
        <f t="shared" si="9"/>
        <v>107.04091341579448</v>
      </c>
      <c r="P58" s="9"/>
    </row>
    <row r="59" spans="1:119">
      <c r="A59" s="12"/>
      <c r="B59" s="25">
        <v>389.6</v>
      </c>
      <c r="C59" s="20" t="s">
        <v>63</v>
      </c>
      <c r="D59" s="46">
        <v>0</v>
      </c>
      <c r="E59" s="46">
        <v>0</v>
      </c>
      <c r="F59" s="46">
        <v>0</v>
      </c>
      <c r="G59" s="46">
        <v>670551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670551</v>
      </c>
      <c r="O59" s="47">
        <f t="shared" si="9"/>
        <v>39.875773073263559</v>
      </c>
      <c r="P59" s="9"/>
    </row>
    <row r="60" spans="1:119">
      <c r="A60" s="12"/>
      <c r="B60" s="25">
        <v>389.7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76128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76128</v>
      </c>
      <c r="O60" s="47">
        <f t="shared" si="9"/>
        <v>4.5271170313986682</v>
      </c>
      <c r="P60" s="9"/>
    </row>
    <row r="61" spans="1:119" ht="15.75" thickBot="1">
      <c r="A61" s="12"/>
      <c r="B61" s="25">
        <v>389.8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156202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156202</v>
      </c>
      <c r="O61" s="47">
        <f t="shared" si="9"/>
        <v>9.2888915318744054</v>
      </c>
      <c r="P61" s="9"/>
    </row>
    <row r="62" spans="1:119" ht="16.5" thickBot="1">
      <c r="A62" s="14" t="s">
        <v>47</v>
      </c>
      <c r="B62" s="23"/>
      <c r="C62" s="22"/>
      <c r="D62" s="15">
        <f t="shared" ref="D62:M62" si="15">SUM(D5,D13,D22,D35,D42,D46,D55)</f>
        <v>20911978</v>
      </c>
      <c r="E62" s="15">
        <f t="shared" si="15"/>
        <v>2716904</v>
      </c>
      <c r="F62" s="15">
        <f t="shared" si="15"/>
        <v>2672986</v>
      </c>
      <c r="G62" s="15">
        <f t="shared" si="15"/>
        <v>6947087</v>
      </c>
      <c r="H62" s="15">
        <f t="shared" si="15"/>
        <v>0</v>
      </c>
      <c r="I62" s="15">
        <f t="shared" si="15"/>
        <v>42954036</v>
      </c>
      <c r="J62" s="15">
        <f t="shared" si="15"/>
        <v>1429633</v>
      </c>
      <c r="K62" s="15">
        <f t="shared" si="15"/>
        <v>1538110</v>
      </c>
      <c r="L62" s="15">
        <f t="shared" si="15"/>
        <v>0</v>
      </c>
      <c r="M62" s="15">
        <f t="shared" si="15"/>
        <v>1368538</v>
      </c>
      <c r="N62" s="15">
        <f t="shared" si="14"/>
        <v>80539272</v>
      </c>
      <c r="O62" s="38">
        <f t="shared" si="9"/>
        <v>4789.4429115128451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72</v>
      </c>
      <c r="M64" s="48"/>
      <c r="N64" s="48"/>
      <c r="O64" s="43">
        <v>16816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15121278</v>
      </c>
      <c r="E5" s="27">
        <f t="shared" si="0"/>
        <v>0</v>
      </c>
      <c r="F5" s="27">
        <f t="shared" si="0"/>
        <v>877537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822769</v>
      </c>
      <c r="N5" s="28">
        <f t="shared" ref="N5:N26" si="1">SUM(D5:M5)</f>
        <v>16821584</v>
      </c>
      <c r="O5" s="33">
        <f t="shared" ref="O5:O36" si="2">(N5/O$56)</f>
        <v>997.95823445657334</v>
      </c>
      <c r="P5" s="6"/>
    </row>
    <row r="6" spans="1:133">
      <c r="A6" s="12"/>
      <c r="B6" s="25">
        <v>311</v>
      </c>
      <c r="C6" s="20" t="s">
        <v>2</v>
      </c>
      <c r="D6" s="46">
        <v>13452400</v>
      </c>
      <c r="E6" s="46">
        <v>0</v>
      </c>
      <c r="F6" s="46">
        <v>877537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822769</v>
      </c>
      <c r="N6" s="46">
        <f t="shared" si="1"/>
        <v>15152706</v>
      </c>
      <c r="O6" s="47">
        <f t="shared" si="2"/>
        <v>898.95028476506877</v>
      </c>
      <c r="P6" s="9"/>
    </row>
    <row r="7" spans="1:133">
      <c r="A7" s="12"/>
      <c r="B7" s="25">
        <v>312.10000000000002</v>
      </c>
      <c r="C7" s="20" t="s">
        <v>115</v>
      </c>
      <c r="D7" s="46">
        <v>665451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665451</v>
      </c>
      <c r="O7" s="47">
        <f t="shared" si="2"/>
        <v>39.478583293782627</v>
      </c>
      <c r="P7" s="9"/>
    </row>
    <row r="8" spans="1:133">
      <c r="A8" s="12"/>
      <c r="B8" s="25">
        <v>315</v>
      </c>
      <c r="C8" s="20" t="s">
        <v>12</v>
      </c>
      <c r="D8" s="46">
        <v>980662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980662</v>
      </c>
      <c r="O8" s="47">
        <f t="shared" si="2"/>
        <v>58.178808732795446</v>
      </c>
      <c r="P8" s="9"/>
    </row>
    <row r="9" spans="1:133">
      <c r="A9" s="12"/>
      <c r="B9" s="25">
        <v>316</v>
      </c>
      <c r="C9" s="20" t="s">
        <v>13</v>
      </c>
      <c r="D9" s="46">
        <v>22765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22765</v>
      </c>
      <c r="O9" s="47">
        <f t="shared" si="2"/>
        <v>1.3505576649264357</v>
      </c>
      <c r="P9" s="9"/>
    </row>
    <row r="10" spans="1:133" ht="15.75">
      <c r="A10" s="29" t="s">
        <v>116</v>
      </c>
      <c r="B10" s="30"/>
      <c r="C10" s="31"/>
      <c r="D10" s="32">
        <f t="shared" ref="D10:M10" si="3">SUM(D11:D13)</f>
        <v>7825</v>
      </c>
      <c r="E10" s="32">
        <f t="shared" si="3"/>
        <v>2730266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2738091</v>
      </c>
      <c r="O10" s="45">
        <f t="shared" si="2"/>
        <v>162.44014000949218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809646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809646</v>
      </c>
      <c r="O11" s="47">
        <f t="shared" si="2"/>
        <v>48.033103939250118</v>
      </c>
      <c r="P11" s="9"/>
    </row>
    <row r="12" spans="1:133">
      <c r="A12" s="12"/>
      <c r="B12" s="25">
        <v>323.10000000000002</v>
      </c>
      <c r="C12" s="20" t="s">
        <v>15</v>
      </c>
      <c r="D12" s="46">
        <v>0</v>
      </c>
      <c r="E12" s="46">
        <v>1920620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1920620</v>
      </c>
      <c r="O12" s="47">
        <f t="shared" si="2"/>
        <v>113.94280968201234</v>
      </c>
      <c r="P12" s="9"/>
    </row>
    <row r="13" spans="1:133">
      <c r="A13" s="12"/>
      <c r="B13" s="25">
        <v>329</v>
      </c>
      <c r="C13" s="20" t="s">
        <v>117</v>
      </c>
      <c r="D13" s="46">
        <v>7825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7825</v>
      </c>
      <c r="O13" s="47">
        <f t="shared" si="2"/>
        <v>0.46422638822971046</v>
      </c>
      <c r="P13" s="9"/>
    </row>
    <row r="14" spans="1:133" ht="15.75">
      <c r="A14" s="29" t="s">
        <v>23</v>
      </c>
      <c r="B14" s="30"/>
      <c r="C14" s="31"/>
      <c r="D14" s="32">
        <f t="shared" ref="D14:M14" si="4">SUM(D15:D23)</f>
        <v>2114077</v>
      </c>
      <c r="E14" s="32">
        <f t="shared" si="4"/>
        <v>130865</v>
      </c>
      <c r="F14" s="32">
        <f t="shared" si="4"/>
        <v>0</v>
      </c>
      <c r="G14" s="32">
        <f t="shared" si="4"/>
        <v>300000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2544942</v>
      </c>
      <c r="O14" s="45">
        <f t="shared" si="2"/>
        <v>150.98137161841481</v>
      </c>
      <c r="P14" s="10"/>
    </row>
    <row r="15" spans="1:133">
      <c r="A15" s="12"/>
      <c r="B15" s="25">
        <v>331.1</v>
      </c>
      <c r="C15" s="20" t="s">
        <v>118</v>
      </c>
      <c r="D15" s="46">
        <v>41649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41649</v>
      </c>
      <c r="O15" s="47">
        <f t="shared" si="2"/>
        <v>2.4708709065021357</v>
      </c>
      <c r="P15" s="9"/>
    </row>
    <row r="16" spans="1:133">
      <c r="A16" s="12"/>
      <c r="B16" s="25">
        <v>331.2</v>
      </c>
      <c r="C16" s="20" t="s">
        <v>22</v>
      </c>
      <c r="D16" s="46">
        <v>22579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22579</v>
      </c>
      <c r="O16" s="47">
        <f t="shared" si="2"/>
        <v>1.3395230185097295</v>
      </c>
      <c r="P16" s="9"/>
    </row>
    <row r="17" spans="1:16">
      <c r="A17" s="12"/>
      <c r="B17" s="25">
        <v>331.5</v>
      </c>
      <c r="C17" s="20" t="s">
        <v>24</v>
      </c>
      <c r="D17" s="46">
        <v>0</v>
      </c>
      <c r="E17" s="46">
        <v>130865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130865</v>
      </c>
      <c r="O17" s="47">
        <f t="shared" si="2"/>
        <v>7.7637043189368775</v>
      </c>
      <c r="P17" s="9"/>
    </row>
    <row r="18" spans="1:16">
      <c r="A18" s="12"/>
      <c r="B18" s="25">
        <v>335.12</v>
      </c>
      <c r="C18" s="20" t="s">
        <v>27</v>
      </c>
      <c r="D18" s="46">
        <v>440053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440053</v>
      </c>
      <c r="O18" s="47">
        <f t="shared" si="2"/>
        <v>26.106608922638824</v>
      </c>
      <c r="P18" s="9"/>
    </row>
    <row r="19" spans="1:16">
      <c r="A19" s="12"/>
      <c r="B19" s="25">
        <v>335.18</v>
      </c>
      <c r="C19" s="20" t="s">
        <v>29</v>
      </c>
      <c r="D19" s="46">
        <v>1503093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1503093</v>
      </c>
      <c r="O19" s="47">
        <f t="shared" si="2"/>
        <v>89.172579496915048</v>
      </c>
      <c r="P19" s="9"/>
    </row>
    <row r="20" spans="1:16">
      <c r="A20" s="12"/>
      <c r="B20" s="25">
        <v>335.21</v>
      </c>
      <c r="C20" s="20" t="s">
        <v>30</v>
      </c>
      <c r="D20" s="46">
        <v>4288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4288</v>
      </c>
      <c r="O20" s="47">
        <f t="shared" si="2"/>
        <v>0.25439012814428097</v>
      </c>
      <c r="P20" s="9"/>
    </row>
    <row r="21" spans="1:16">
      <c r="A21" s="12"/>
      <c r="B21" s="25">
        <v>337.3</v>
      </c>
      <c r="C21" s="20" t="s">
        <v>31</v>
      </c>
      <c r="D21" s="46">
        <v>0</v>
      </c>
      <c r="E21" s="46">
        <v>0</v>
      </c>
      <c r="F21" s="46">
        <v>0</v>
      </c>
      <c r="G21" s="46">
        <v>200000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200000</v>
      </c>
      <c r="O21" s="47">
        <f t="shared" si="2"/>
        <v>11.865211200759374</v>
      </c>
      <c r="P21" s="9"/>
    </row>
    <row r="22" spans="1:16">
      <c r="A22" s="12"/>
      <c r="B22" s="25">
        <v>337.7</v>
      </c>
      <c r="C22" s="20" t="s">
        <v>33</v>
      </c>
      <c r="D22" s="46">
        <v>0</v>
      </c>
      <c r="E22" s="46">
        <v>0</v>
      </c>
      <c r="F22" s="46">
        <v>0</v>
      </c>
      <c r="G22" s="46">
        <v>100000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100000</v>
      </c>
      <c r="O22" s="47">
        <f t="shared" si="2"/>
        <v>5.932605600379687</v>
      </c>
      <c r="P22" s="9"/>
    </row>
    <row r="23" spans="1:16">
      <c r="A23" s="12"/>
      <c r="B23" s="25">
        <v>339</v>
      </c>
      <c r="C23" s="20" t="s">
        <v>34</v>
      </c>
      <c r="D23" s="46">
        <v>102415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102415</v>
      </c>
      <c r="O23" s="47">
        <f t="shared" si="2"/>
        <v>6.0758780256288558</v>
      </c>
      <c r="P23" s="9"/>
    </row>
    <row r="24" spans="1:16" ht="15.75">
      <c r="A24" s="29" t="s">
        <v>39</v>
      </c>
      <c r="B24" s="30"/>
      <c r="C24" s="31"/>
      <c r="D24" s="32">
        <f t="shared" ref="D24:M24" si="5">SUM(D25:D31)</f>
        <v>378902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22281579</v>
      </c>
      <c r="J24" s="32">
        <f t="shared" si="5"/>
        <v>1239557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23900038</v>
      </c>
      <c r="O24" s="45">
        <f t="shared" si="2"/>
        <v>1417.8949928808734</v>
      </c>
      <c r="P24" s="10"/>
    </row>
    <row r="25" spans="1:16">
      <c r="A25" s="12"/>
      <c r="B25" s="25">
        <v>341.1</v>
      </c>
      <c r="C25" s="20" t="s">
        <v>75</v>
      </c>
      <c r="D25" s="46">
        <v>2298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2298</v>
      </c>
      <c r="O25" s="47">
        <f t="shared" si="2"/>
        <v>0.13633127669672521</v>
      </c>
      <c r="P25" s="9"/>
    </row>
    <row r="26" spans="1:16">
      <c r="A26" s="12"/>
      <c r="B26" s="25">
        <v>341.2</v>
      </c>
      <c r="C26" s="20" t="s">
        <v>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1239557</v>
      </c>
      <c r="K26" s="46">
        <v>0</v>
      </c>
      <c r="L26" s="46">
        <v>0</v>
      </c>
      <c r="M26" s="46">
        <v>0</v>
      </c>
      <c r="N26" s="46">
        <f t="shared" si="1"/>
        <v>1239557</v>
      </c>
      <c r="O26" s="47">
        <f t="shared" si="2"/>
        <v>73.538028001898439</v>
      </c>
      <c r="P26" s="9"/>
    </row>
    <row r="27" spans="1:16">
      <c r="A27" s="12"/>
      <c r="B27" s="25">
        <v>341.3</v>
      </c>
      <c r="C27" s="20" t="s">
        <v>43</v>
      </c>
      <c r="D27" s="46">
        <v>70834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70834</v>
      </c>
      <c r="O27" s="47">
        <f t="shared" si="2"/>
        <v>4.2023018509729475</v>
      </c>
      <c r="P27" s="9"/>
    </row>
    <row r="28" spans="1:16">
      <c r="A28" s="12"/>
      <c r="B28" s="25">
        <v>342.5</v>
      </c>
      <c r="C28" s="20" t="s">
        <v>44</v>
      </c>
      <c r="D28" s="46">
        <v>215890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215890</v>
      </c>
      <c r="O28" s="47">
        <f t="shared" si="2"/>
        <v>12.807902230659705</v>
      </c>
      <c r="P28" s="9"/>
    </row>
    <row r="29" spans="1:16">
      <c r="A29" s="12"/>
      <c r="B29" s="25">
        <v>343.6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22137097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22137097</v>
      </c>
      <c r="O29" s="47">
        <f t="shared" si="2"/>
        <v>1313.3066563834836</v>
      </c>
      <c r="P29" s="9"/>
    </row>
    <row r="30" spans="1:16">
      <c r="A30" s="12"/>
      <c r="B30" s="25">
        <v>347.2</v>
      </c>
      <c r="C30" s="20" t="s">
        <v>46</v>
      </c>
      <c r="D30" s="46">
        <v>89580</v>
      </c>
      <c r="E30" s="46">
        <v>0</v>
      </c>
      <c r="F30" s="46">
        <v>0</v>
      </c>
      <c r="G30" s="46">
        <v>0</v>
      </c>
      <c r="H30" s="46">
        <v>0</v>
      </c>
      <c r="I30" s="46">
        <v>144482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234062</v>
      </c>
      <c r="O30" s="47">
        <f t="shared" si="2"/>
        <v>13.885975320360702</v>
      </c>
      <c r="P30" s="9"/>
    </row>
    <row r="31" spans="1:16">
      <c r="A31" s="12"/>
      <c r="B31" s="25">
        <v>347.9</v>
      </c>
      <c r="C31" s="20" t="s">
        <v>119</v>
      </c>
      <c r="D31" s="46">
        <v>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300</v>
      </c>
      <c r="O31" s="47">
        <f t="shared" si="2"/>
        <v>1.7797816801139059E-2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SUM(D33:D35)</f>
        <v>198951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198951</v>
      </c>
      <c r="O32" s="45">
        <f t="shared" si="2"/>
        <v>11.802978168011391</v>
      </c>
      <c r="P32" s="10"/>
    </row>
    <row r="33" spans="1:16">
      <c r="A33" s="13"/>
      <c r="B33" s="39">
        <v>351.1</v>
      </c>
      <c r="C33" s="21" t="s">
        <v>49</v>
      </c>
      <c r="D33" s="46">
        <v>12618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12618</v>
      </c>
      <c r="O33" s="47">
        <f t="shared" si="2"/>
        <v>0.74857617465590887</v>
      </c>
      <c r="P33" s="9"/>
    </row>
    <row r="34" spans="1:16">
      <c r="A34" s="13"/>
      <c r="B34" s="39">
        <v>354</v>
      </c>
      <c r="C34" s="21" t="s">
        <v>50</v>
      </c>
      <c r="D34" s="46">
        <v>185393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185393</v>
      </c>
      <c r="O34" s="47">
        <f t="shared" si="2"/>
        <v>10.998635500711913</v>
      </c>
      <c r="P34" s="9"/>
    </row>
    <row r="35" spans="1:16">
      <c r="A35" s="13"/>
      <c r="B35" s="39">
        <v>359</v>
      </c>
      <c r="C35" s="21" t="s">
        <v>51</v>
      </c>
      <c r="D35" s="46">
        <v>940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940</v>
      </c>
      <c r="O35" s="47">
        <f t="shared" si="2"/>
        <v>5.5766492643569053E-2</v>
      </c>
      <c r="P35" s="9"/>
    </row>
    <row r="36" spans="1:16" ht="15.75">
      <c r="A36" s="29" t="s">
        <v>3</v>
      </c>
      <c r="B36" s="30"/>
      <c r="C36" s="31"/>
      <c r="D36" s="32">
        <f t="shared" ref="D36:M36" si="8">SUM(D37:D47)</f>
        <v>656269</v>
      </c>
      <c r="E36" s="32">
        <f t="shared" si="8"/>
        <v>81876</v>
      </c>
      <c r="F36" s="32">
        <f t="shared" si="8"/>
        <v>0</v>
      </c>
      <c r="G36" s="32">
        <f t="shared" si="8"/>
        <v>411839</v>
      </c>
      <c r="H36" s="32">
        <f t="shared" si="8"/>
        <v>0</v>
      </c>
      <c r="I36" s="32">
        <f t="shared" si="8"/>
        <v>25060719</v>
      </c>
      <c r="J36" s="32">
        <f t="shared" si="8"/>
        <v>1215</v>
      </c>
      <c r="K36" s="32">
        <f t="shared" si="8"/>
        <v>701719</v>
      </c>
      <c r="L36" s="32">
        <f t="shared" si="8"/>
        <v>0</v>
      </c>
      <c r="M36" s="32">
        <f t="shared" si="8"/>
        <v>25321</v>
      </c>
      <c r="N36" s="32">
        <f>SUM(D36:M36)</f>
        <v>26938958</v>
      </c>
      <c r="O36" s="45">
        <f t="shared" si="2"/>
        <v>1598.1821309919317</v>
      </c>
      <c r="P36" s="10"/>
    </row>
    <row r="37" spans="1:16">
      <c r="A37" s="12"/>
      <c r="B37" s="25">
        <v>361.1</v>
      </c>
      <c r="C37" s="20" t="s">
        <v>52</v>
      </c>
      <c r="D37" s="46">
        <v>565610</v>
      </c>
      <c r="E37" s="46">
        <v>81876</v>
      </c>
      <c r="F37" s="46">
        <v>0</v>
      </c>
      <c r="G37" s="46">
        <v>0</v>
      </c>
      <c r="H37" s="46">
        <v>0</v>
      </c>
      <c r="I37" s="46">
        <v>1476393</v>
      </c>
      <c r="J37" s="46">
        <v>1215</v>
      </c>
      <c r="K37" s="46">
        <v>198676</v>
      </c>
      <c r="L37" s="46">
        <v>0</v>
      </c>
      <c r="M37" s="46">
        <v>25321</v>
      </c>
      <c r="N37" s="46">
        <f>SUM(D37:M37)</f>
        <v>2349091</v>
      </c>
      <c r="O37" s="47">
        <f t="shared" ref="O37:O54" si="9">(N37/O$56)</f>
        <v>139.36230422401519</v>
      </c>
      <c r="P37" s="9"/>
    </row>
    <row r="38" spans="1:16">
      <c r="A38" s="12"/>
      <c r="B38" s="25">
        <v>361.3</v>
      </c>
      <c r="C38" s="20" t="s">
        <v>54</v>
      </c>
      <c r="D38" s="46">
        <v>-84530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-699516</v>
      </c>
      <c r="L38" s="46">
        <v>0</v>
      </c>
      <c r="M38" s="46">
        <v>0</v>
      </c>
      <c r="N38" s="46">
        <f t="shared" ref="N38:N47" si="10">SUM(D38:M38)</f>
        <v>-784046</v>
      </c>
      <c r="O38" s="47">
        <f t="shared" si="9"/>
        <v>-46.514356905552916</v>
      </c>
      <c r="P38" s="9"/>
    </row>
    <row r="39" spans="1:16">
      <c r="A39" s="12"/>
      <c r="B39" s="25">
        <v>361.4</v>
      </c>
      <c r="C39" s="20" t="s">
        <v>55</v>
      </c>
      <c r="D39" s="46">
        <v>-2334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-46819</v>
      </c>
      <c r="L39" s="46">
        <v>0</v>
      </c>
      <c r="M39" s="46">
        <v>0</v>
      </c>
      <c r="N39" s="46">
        <f t="shared" si="10"/>
        <v>-49153</v>
      </c>
      <c r="O39" s="47">
        <f t="shared" si="9"/>
        <v>-2.9160536307546274</v>
      </c>
      <c r="P39" s="9"/>
    </row>
    <row r="40" spans="1:16">
      <c r="A40" s="12"/>
      <c r="B40" s="25">
        <v>363.11</v>
      </c>
      <c r="C40" s="20" t="s">
        <v>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23095181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23095181</v>
      </c>
      <c r="O40" s="47">
        <f t="shared" si="9"/>
        <v>1370.1460014238253</v>
      </c>
      <c r="P40" s="9"/>
    </row>
    <row r="41" spans="1:16">
      <c r="A41" s="12"/>
      <c r="B41" s="25">
        <v>363.22</v>
      </c>
      <c r="C41" s="20" t="s">
        <v>120</v>
      </c>
      <c r="D41" s="46">
        <v>52787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52787</v>
      </c>
      <c r="O41" s="47">
        <f t="shared" si="9"/>
        <v>3.1316445182724251</v>
      </c>
      <c r="P41" s="9"/>
    </row>
    <row r="42" spans="1:16">
      <c r="A42" s="12"/>
      <c r="B42" s="25">
        <v>363.23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426496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426496</v>
      </c>
      <c r="O42" s="47">
        <f t="shared" si="9"/>
        <v>25.302325581395348</v>
      </c>
      <c r="P42" s="9"/>
    </row>
    <row r="43" spans="1:16">
      <c r="A43" s="12"/>
      <c r="B43" s="25">
        <v>363.24</v>
      </c>
      <c r="C43" s="20" t="s">
        <v>122</v>
      </c>
      <c r="D43" s="46">
        <v>0</v>
      </c>
      <c r="E43" s="46">
        <v>0</v>
      </c>
      <c r="F43" s="46">
        <v>0</v>
      </c>
      <c r="G43" s="46">
        <v>161475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161475</v>
      </c>
      <c r="O43" s="47">
        <f t="shared" si="9"/>
        <v>9.5796748932130988</v>
      </c>
      <c r="P43" s="9"/>
    </row>
    <row r="44" spans="1:16">
      <c r="A44" s="12"/>
      <c r="B44" s="25">
        <v>363.27</v>
      </c>
      <c r="C44" s="20" t="s">
        <v>123</v>
      </c>
      <c r="D44" s="46">
        <v>0</v>
      </c>
      <c r="E44" s="46">
        <v>0</v>
      </c>
      <c r="F44" s="46">
        <v>0</v>
      </c>
      <c r="G44" s="46">
        <v>22364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22364</v>
      </c>
      <c r="O44" s="47">
        <f t="shared" si="9"/>
        <v>1.3267679164689132</v>
      </c>
      <c r="P44" s="9"/>
    </row>
    <row r="45" spans="1:16">
      <c r="A45" s="12"/>
      <c r="B45" s="25">
        <v>366</v>
      </c>
      <c r="C45" s="20" t="s">
        <v>57</v>
      </c>
      <c r="D45" s="46">
        <v>400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400</v>
      </c>
      <c r="O45" s="47">
        <f t="shared" si="9"/>
        <v>2.3730422401518746E-2</v>
      </c>
      <c r="P45" s="9"/>
    </row>
    <row r="46" spans="1:16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1249371</v>
      </c>
      <c r="L46" s="46">
        <v>0</v>
      </c>
      <c r="M46" s="46">
        <v>0</v>
      </c>
      <c r="N46" s="46">
        <f t="shared" si="10"/>
        <v>1249371</v>
      </c>
      <c r="O46" s="47">
        <f t="shared" si="9"/>
        <v>74.120253915519697</v>
      </c>
      <c r="P46" s="9"/>
    </row>
    <row r="47" spans="1:16">
      <c r="A47" s="12"/>
      <c r="B47" s="25">
        <v>369.9</v>
      </c>
      <c r="C47" s="20" t="s">
        <v>59</v>
      </c>
      <c r="D47" s="46">
        <v>124336</v>
      </c>
      <c r="E47" s="46">
        <v>0</v>
      </c>
      <c r="F47" s="46">
        <v>0</v>
      </c>
      <c r="G47" s="46">
        <v>228000</v>
      </c>
      <c r="H47" s="46">
        <v>0</v>
      </c>
      <c r="I47" s="46">
        <v>62649</v>
      </c>
      <c r="J47" s="46">
        <v>0</v>
      </c>
      <c r="K47" s="46">
        <v>7</v>
      </c>
      <c r="L47" s="46">
        <v>0</v>
      </c>
      <c r="M47" s="46">
        <v>0</v>
      </c>
      <c r="N47" s="46">
        <f t="shared" si="10"/>
        <v>414992</v>
      </c>
      <c r="O47" s="47">
        <f t="shared" si="9"/>
        <v>24.619838633127671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SUM(D49:D53)</f>
        <v>0</v>
      </c>
      <c r="E48" s="32">
        <f t="shared" si="11"/>
        <v>95000</v>
      </c>
      <c r="F48" s="32">
        <f t="shared" si="11"/>
        <v>2948044</v>
      </c>
      <c r="G48" s="32">
        <f t="shared" si="11"/>
        <v>11128227</v>
      </c>
      <c r="H48" s="32">
        <f t="shared" si="11"/>
        <v>0</v>
      </c>
      <c r="I48" s="32">
        <f t="shared" si="11"/>
        <v>1659438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4" si="12">SUM(D48:M48)</f>
        <v>15830709</v>
      </c>
      <c r="O48" s="45">
        <f t="shared" si="9"/>
        <v>939.17352871381115</v>
      </c>
      <c r="P48" s="9"/>
    </row>
    <row r="49" spans="1:119">
      <c r="A49" s="12"/>
      <c r="B49" s="25">
        <v>381</v>
      </c>
      <c r="C49" s="20" t="s">
        <v>60</v>
      </c>
      <c r="D49" s="46">
        <v>0</v>
      </c>
      <c r="E49" s="46">
        <v>95000</v>
      </c>
      <c r="F49" s="46">
        <v>1948044</v>
      </c>
      <c r="G49" s="46">
        <v>10830068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12873112</v>
      </c>
      <c r="O49" s="47">
        <f t="shared" si="9"/>
        <v>763.71096345514945</v>
      </c>
      <c r="P49" s="9"/>
    </row>
    <row r="50" spans="1:119">
      <c r="A50" s="12"/>
      <c r="B50" s="25">
        <v>389.4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1560000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1560000</v>
      </c>
      <c r="O50" s="47">
        <f t="shared" si="9"/>
        <v>92.548647365923117</v>
      </c>
      <c r="P50" s="9"/>
    </row>
    <row r="51" spans="1:119">
      <c r="A51" s="12"/>
      <c r="B51" s="25">
        <v>389.6</v>
      </c>
      <c r="C51" s="20" t="s">
        <v>63</v>
      </c>
      <c r="D51" s="46">
        <v>0</v>
      </c>
      <c r="E51" s="46">
        <v>0</v>
      </c>
      <c r="F51" s="46">
        <v>0</v>
      </c>
      <c r="G51" s="46">
        <v>298159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298159</v>
      </c>
      <c r="O51" s="47">
        <f t="shared" si="9"/>
        <v>17.68859753203607</v>
      </c>
      <c r="P51" s="9"/>
    </row>
    <row r="52" spans="1:119">
      <c r="A52" s="12"/>
      <c r="B52" s="25">
        <v>389.7</v>
      </c>
      <c r="C52" s="20" t="s">
        <v>64</v>
      </c>
      <c r="D52" s="46">
        <v>0</v>
      </c>
      <c r="E52" s="46">
        <v>0</v>
      </c>
      <c r="F52" s="46">
        <v>1000000</v>
      </c>
      <c r="G52" s="46">
        <v>0</v>
      </c>
      <c r="H52" s="46">
        <v>0</v>
      </c>
      <c r="I52" s="46">
        <v>35313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1035313</v>
      </c>
      <c r="O52" s="47">
        <f t="shared" si="9"/>
        <v>61.421037019458943</v>
      </c>
      <c r="P52" s="9"/>
    </row>
    <row r="53" spans="1:119" ht="15.75" thickBot="1">
      <c r="A53" s="12"/>
      <c r="B53" s="25">
        <v>389.8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64125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64125</v>
      </c>
      <c r="O53" s="47">
        <f t="shared" si="9"/>
        <v>3.8042833412434742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3">SUM(D5,D10,D14,D24,D32,D36,D48)</f>
        <v>18477302</v>
      </c>
      <c r="E54" s="15">
        <f t="shared" si="13"/>
        <v>3038007</v>
      </c>
      <c r="F54" s="15">
        <f t="shared" si="13"/>
        <v>3825581</v>
      </c>
      <c r="G54" s="15">
        <f t="shared" si="13"/>
        <v>11840066</v>
      </c>
      <c r="H54" s="15">
        <f t="shared" si="13"/>
        <v>0</v>
      </c>
      <c r="I54" s="15">
        <f t="shared" si="13"/>
        <v>49001736</v>
      </c>
      <c r="J54" s="15">
        <f t="shared" si="13"/>
        <v>1240772</v>
      </c>
      <c r="K54" s="15">
        <f t="shared" si="13"/>
        <v>701719</v>
      </c>
      <c r="L54" s="15">
        <f t="shared" si="13"/>
        <v>0</v>
      </c>
      <c r="M54" s="15">
        <f t="shared" si="13"/>
        <v>848090</v>
      </c>
      <c r="N54" s="15">
        <f t="shared" si="12"/>
        <v>88973273</v>
      </c>
      <c r="O54" s="38">
        <f t="shared" si="9"/>
        <v>5278.433376839108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124</v>
      </c>
      <c r="M56" s="48"/>
      <c r="N56" s="48"/>
      <c r="O56" s="43">
        <v>16856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154</v>
      </c>
      <c r="N4" s="35" t="s">
        <v>9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 t="shared" ref="D5:N5" si="0">SUM(D6:D12)</f>
        <v>21277806</v>
      </c>
      <c r="E5" s="27">
        <f t="shared" si="0"/>
        <v>0</v>
      </c>
      <c r="F5" s="27">
        <f t="shared" si="0"/>
        <v>184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538719</v>
      </c>
      <c r="O5" s="28">
        <f>SUM(D5:N5)</f>
        <v>21816709</v>
      </c>
      <c r="P5" s="33">
        <f t="shared" ref="P5:P36" si="1">(O5/P$61)</f>
        <v>1356.2544448588835</v>
      </c>
      <c r="Q5" s="6"/>
    </row>
    <row r="6" spans="1:134">
      <c r="A6" s="12"/>
      <c r="B6" s="25">
        <v>311</v>
      </c>
      <c r="C6" s="20" t="s">
        <v>2</v>
      </c>
      <c r="D6" s="46">
        <v>19258992</v>
      </c>
      <c r="E6" s="46">
        <v>0</v>
      </c>
      <c r="F6" s="46">
        <v>184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538719</v>
      </c>
      <c r="O6" s="46">
        <f>SUM(D6:N6)</f>
        <v>19797895</v>
      </c>
      <c r="P6" s="47">
        <f t="shared" si="1"/>
        <v>1230.7531393758547</v>
      </c>
      <c r="Q6" s="9"/>
    </row>
    <row r="7" spans="1:134">
      <c r="A7" s="12"/>
      <c r="B7" s="25">
        <v>312.41000000000003</v>
      </c>
      <c r="C7" s="20" t="s">
        <v>157</v>
      </c>
      <c r="D7" s="46">
        <v>591020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591020</v>
      </c>
      <c r="P7" s="47">
        <f t="shared" si="1"/>
        <v>36.741265696879275</v>
      </c>
      <c r="Q7" s="9"/>
    </row>
    <row r="8" spans="1:134">
      <c r="A8" s="12"/>
      <c r="B8" s="25">
        <v>312.43</v>
      </c>
      <c r="C8" s="20" t="s">
        <v>158</v>
      </c>
      <c r="D8" s="46">
        <v>443772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443772</v>
      </c>
      <c r="P8" s="47">
        <f t="shared" si="1"/>
        <v>27.587467362924283</v>
      </c>
      <c r="Q8" s="9"/>
    </row>
    <row r="9" spans="1:134">
      <c r="A9" s="12"/>
      <c r="B9" s="25">
        <v>312.51</v>
      </c>
      <c r="C9" s="20" t="s">
        <v>73</v>
      </c>
      <c r="D9" s="46">
        <v>371103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371103</v>
      </c>
      <c r="P9" s="47">
        <f t="shared" si="1"/>
        <v>23.069936590824319</v>
      </c>
      <c r="Q9" s="9"/>
    </row>
    <row r="10" spans="1:134">
      <c r="A10" s="12"/>
      <c r="B10" s="25">
        <v>312.52</v>
      </c>
      <c r="C10" s="20" t="s">
        <v>102</v>
      </c>
      <c r="D10" s="46">
        <v>220842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220842</v>
      </c>
      <c r="P10" s="47">
        <f t="shared" si="1"/>
        <v>13.728832525177173</v>
      </c>
      <c r="Q10" s="9"/>
    </row>
    <row r="11" spans="1:134">
      <c r="A11" s="12"/>
      <c r="B11" s="25">
        <v>315.2</v>
      </c>
      <c r="C11" s="20" t="s">
        <v>159</v>
      </c>
      <c r="D11" s="46">
        <v>346488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346488</v>
      </c>
      <c r="P11" s="47">
        <f t="shared" si="1"/>
        <v>21.539723983588214</v>
      </c>
      <c r="Q11" s="9"/>
    </row>
    <row r="12" spans="1:134">
      <c r="A12" s="12"/>
      <c r="B12" s="25">
        <v>316</v>
      </c>
      <c r="C12" s="20" t="s">
        <v>104</v>
      </c>
      <c r="D12" s="46">
        <v>45589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45589</v>
      </c>
      <c r="P12" s="47">
        <f t="shared" si="1"/>
        <v>2.8340793236354593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SUM(D14:D21)</f>
        <v>35406</v>
      </c>
      <c r="E13" s="32">
        <f t="shared" si="3"/>
        <v>2790771</v>
      </c>
      <c r="F13" s="32">
        <f t="shared" si="3"/>
        <v>0</v>
      </c>
      <c r="G13" s="32">
        <f t="shared" si="3"/>
        <v>571639</v>
      </c>
      <c r="H13" s="32">
        <f t="shared" si="3"/>
        <v>0</v>
      </c>
      <c r="I13" s="32">
        <f t="shared" si="3"/>
        <v>2496777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5894593</v>
      </c>
      <c r="P13" s="45">
        <f t="shared" si="1"/>
        <v>366.44243441501925</v>
      </c>
      <c r="Q13" s="10"/>
    </row>
    <row r="14" spans="1:134">
      <c r="A14" s="12"/>
      <c r="B14" s="25">
        <v>322</v>
      </c>
      <c r="C14" s="20" t="s">
        <v>160</v>
      </c>
      <c r="D14" s="46">
        <v>0</v>
      </c>
      <c r="E14" s="46">
        <v>2790771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2790771</v>
      </c>
      <c r="P14" s="47">
        <f t="shared" si="1"/>
        <v>173.49067512122343</v>
      </c>
      <c r="Q14" s="9"/>
    </row>
    <row r="15" spans="1:134">
      <c r="A15" s="12"/>
      <c r="B15" s="25">
        <v>323.39999999999998</v>
      </c>
      <c r="C15" s="20" t="s">
        <v>105</v>
      </c>
      <c r="D15" s="46">
        <v>35406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35406</v>
      </c>
      <c r="P15" s="47">
        <f t="shared" si="1"/>
        <v>2.2010443864229763</v>
      </c>
      <c r="Q15" s="9"/>
    </row>
    <row r="16" spans="1:134">
      <c r="A16" s="12"/>
      <c r="B16" s="25">
        <v>324.11</v>
      </c>
      <c r="C16" s="20" t="s">
        <v>16</v>
      </c>
      <c r="D16" s="46">
        <v>0</v>
      </c>
      <c r="E16" s="46">
        <v>0</v>
      </c>
      <c r="F16" s="46">
        <v>0</v>
      </c>
      <c r="G16" s="46">
        <v>200348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200348</v>
      </c>
      <c r="P16" s="47">
        <f t="shared" si="1"/>
        <v>12.454805420862861</v>
      </c>
      <c r="Q16" s="9"/>
    </row>
    <row r="17" spans="1:17">
      <c r="A17" s="12"/>
      <c r="B17" s="25">
        <v>324.12</v>
      </c>
      <c r="C17" s="20" t="s">
        <v>148</v>
      </c>
      <c r="D17" s="46">
        <v>0</v>
      </c>
      <c r="E17" s="46">
        <v>0</v>
      </c>
      <c r="F17" s="46">
        <v>0</v>
      </c>
      <c r="G17" s="46">
        <v>28263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28263</v>
      </c>
      <c r="P17" s="47">
        <f t="shared" si="1"/>
        <v>1.756993659082432</v>
      </c>
      <c r="Q17" s="9"/>
    </row>
    <row r="18" spans="1:17">
      <c r="A18" s="12"/>
      <c r="B18" s="25">
        <v>324.20999999999998</v>
      </c>
      <c r="C18" s="20" t="s">
        <v>17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2442417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2442417</v>
      </c>
      <c r="P18" s="47">
        <f t="shared" si="1"/>
        <v>151.8349496456546</v>
      </c>
      <c r="Q18" s="9"/>
    </row>
    <row r="19" spans="1:17">
      <c r="A19" s="12"/>
      <c r="B19" s="25">
        <v>324.22000000000003</v>
      </c>
      <c r="C19" s="20" t="s">
        <v>149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54360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54360</v>
      </c>
      <c r="P19" s="47">
        <f t="shared" si="1"/>
        <v>3.3793360686311078</v>
      </c>
      <c r="Q19" s="9"/>
    </row>
    <row r="20" spans="1:17">
      <c r="A20" s="12"/>
      <c r="B20" s="25">
        <v>324.31</v>
      </c>
      <c r="C20" s="20" t="s">
        <v>18</v>
      </c>
      <c r="D20" s="46">
        <v>0</v>
      </c>
      <c r="E20" s="46">
        <v>0</v>
      </c>
      <c r="F20" s="46">
        <v>0</v>
      </c>
      <c r="G20" s="46">
        <v>200000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200000</v>
      </c>
      <c r="P20" s="47">
        <f t="shared" si="1"/>
        <v>12.433171702101205</v>
      </c>
      <c r="Q20" s="9"/>
    </row>
    <row r="21" spans="1:17">
      <c r="A21" s="12"/>
      <c r="B21" s="25">
        <v>324.61</v>
      </c>
      <c r="C21" s="20" t="s">
        <v>19</v>
      </c>
      <c r="D21" s="46">
        <v>0</v>
      </c>
      <c r="E21" s="46">
        <v>0</v>
      </c>
      <c r="F21" s="46">
        <v>0</v>
      </c>
      <c r="G21" s="46">
        <v>143028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143028</v>
      </c>
      <c r="P21" s="47">
        <f t="shared" si="1"/>
        <v>8.8914584110406558</v>
      </c>
      <c r="Q21" s="9"/>
    </row>
    <row r="22" spans="1:17" ht="15.75">
      <c r="A22" s="29" t="s">
        <v>161</v>
      </c>
      <c r="B22" s="30"/>
      <c r="C22" s="31"/>
      <c r="D22" s="32">
        <f t="shared" ref="D22:N22" si="5">SUM(D23:D32)</f>
        <v>5366508</v>
      </c>
      <c r="E22" s="32">
        <f t="shared" si="5"/>
        <v>45365</v>
      </c>
      <c r="F22" s="32">
        <f t="shared" si="5"/>
        <v>0</v>
      </c>
      <c r="G22" s="32">
        <f t="shared" si="5"/>
        <v>5885517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11297390</v>
      </c>
      <c r="P22" s="45">
        <f t="shared" si="1"/>
        <v>702.31194827800573</v>
      </c>
      <c r="Q22" s="10"/>
    </row>
    <row r="23" spans="1:17">
      <c r="A23" s="12"/>
      <c r="B23" s="25">
        <v>331.5</v>
      </c>
      <c r="C23" s="20" t="s">
        <v>24</v>
      </c>
      <c r="D23" s="46">
        <v>1873096</v>
      </c>
      <c r="E23" s="46">
        <v>20885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6">SUM(D23:N23)</f>
        <v>1893981</v>
      </c>
      <c r="P23" s="47">
        <f t="shared" si="1"/>
        <v>117.74095486758672</v>
      </c>
      <c r="Q23" s="9"/>
    </row>
    <row r="24" spans="1:17">
      <c r="A24" s="12"/>
      <c r="B24" s="25">
        <v>334.2</v>
      </c>
      <c r="C24" s="20" t="s">
        <v>89</v>
      </c>
      <c r="D24" s="46">
        <v>43446</v>
      </c>
      <c r="E24" s="46">
        <v>23320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66766</v>
      </c>
      <c r="P24" s="47">
        <f t="shared" si="1"/>
        <v>4.1505657093124455</v>
      </c>
      <c r="Q24" s="9"/>
    </row>
    <row r="25" spans="1:17">
      <c r="A25" s="12"/>
      <c r="B25" s="25">
        <v>334.49</v>
      </c>
      <c r="C25" s="20" t="s">
        <v>91</v>
      </c>
      <c r="D25" s="46">
        <v>0</v>
      </c>
      <c r="E25" s="46">
        <v>0</v>
      </c>
      <c r="F25" s="46">
        <v>0</v>
      </c>
      <c r="G25" s="46">
        <v>1243652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1243652</v>
      </c>
      <c r="P25" s="47">
        <f t="shared" si="1"/>
        <v>77.312694268307851</v>
      </c>
      <c r="Q25" s="9"/>
    </row>
    <row r="26" spans="1:17">
      <c r="A26" s="12"/>
      <c r="B26" s="25">
        <v>334.5</v>
      </c>
      <c r="C26" s="20" t="s">
        <v>26</v>
      </c>
      <c r="D26" s="46">
        <v>0</v>
      </c>
      <c r="E26" s="46">
        <v>1160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1160</v>
      </c>
      <c r="P26" s="47">
        <f t="shared" si="1"/>
        <v>7.2112395872186999E-2</v>
      </c>
      <c r="Q26" s="9"/>
    </row>
    <row r="27" spans="1:17">
      <c r="A27" s="12"/>
      <c r="B27" s="25">
        <v>335.125</v>
      </c>
      <c r="C27" s="20" t="s">
        <v>162</v>
      </c>
      <c r="D27" s="46">
        <v>672618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672618</v>
      </c>
      <c r="P27" s="47">
        <f t="shared" si="1"/>
        <v>41.813875419619542</v>
      </c>
      <c r="Q27" s="9"/>
    </row>
    <row r="28" spans="1:17">
      <c r="A28" s="12"/>
      <c r="B28" s="25">
        <v>335.15</v>
      </c>
      <c r="C28" s="20" t="s">
        <v>107</v>
      </c>
      <c r="D28" s="46">
        <v>29602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29602</v>
      </c>
      <c r="P28" s="47">
        <f t="shared" si="1"/>
        <v>1.8402337436279994</v>
      </c>
      <c r="Q28" s="9"/>
    </row>
    <row r="29" spans="1:17">
      <c r="A29" s="12"/>
      <c r="B29" s="25">
        <v>335.18</v>
      </c>
      <c r="C29" s="20" t="s">
        <v>163</v>
      </c>
      <c r="D29" s="46">
        <v>2621443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2621443</v>
      </c>
      <c r="P29" s="47">
        <f t="shared" si="1"/>
        <v>162.96425463135645</v>
      </c>
      <c r="Q29" s="9"/>
    </row>
    <row r="30" spans="1:17">
      <c r="A30" s="12"/>
      <c r="B30" s="25">
        <v>335.21</v>
      </c>
      <c r="C30" s="20" t="s">
        <v>30</v>
      </c>
      <c r="D30" s="46">
        <v>13856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13856</v>
      </c>
      <c r="P30" s="47">
        <f t="shared" si="1"/>
        <v>0.8613701355215716</v>
      </c>
      <c r="Q30" s="9"/>
    </row>
    <row r="31" spans="1:17">
      <c r="A31" s="12"/>
      <c r="B31" s="25">
        <v>338</v>
      </c>
      <c r="C31" s="20" t="s">
        <v>164</v>
      </c>
      <c r="D31" s="46">
        <v>0</v>
      </c>
      <c r="E31" s="46">
        <v>0</v>
      </c>
      <c r="F31" s="46">
        <v>0</v>
      </c>
      <c r="G31" s="46">
        <v>4641865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4641865</v>
      </c>
      <c r="P31" s="47">
        <f t="shared" si="1"/>
        <v>288.56552281487006</v>
      </c>
      <c r="Q31" s="9"/>
    </row>
    <row r="32" spans="1:17">
      <c r="A32" s="12"/>
      <c r="B32" s="25">
        <v>339</v>
      </c>
      <c r="C32" s="20" t="s">
        <v>34</v>
      </c>
      <c r="D32" s="46">
        <v>112447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112447</v>
      </c>
      <c r="P32" s="47">
        <f t="shared" si="1"/>
        <v>6.9903642919308719</v>
      </c>
      <c r="Q32" s="9"/>
    </row>
    <row r="33" spans="1:17" ht="15.75">
      <c r="A33" s="29" t="s">
        <v>39</v>
      </c>
      <c r="B33" s="30"/>
      <c r="C33" s="31"/>
      <c r="D33" s="32">
        <f t="shared" ref="D33:N33" si="7">SUM(D34:D40)</f>
        <v>2382929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33460021</v>
      </c>
      <c r="J33" s="32">
        <f t="shared" si="7"/>
        <v>1478045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37320995</v>
      </c>
      <c r="P33" s="45">
        <f t="shared" si="1"/>
        <v>2320.0916946413031</v>
      </c>
      <c r="Q33" s="10"/>
    </row>
    <row r="34" spans="1:17">
      <c r="A34" s="12"/>
      <c r="B34" s="25">
        <v>341.2</v>
      </c>
      <c r="C34" s="20" t="s">
        <v>110</v>
      </c>
      <c r="D34" s="46">
        <v>520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1478045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8">SUM(D34:N34)</f>
        <v>1478565</v>
      </c>
      <c r="P34" s="47">
        <f t="shared" si="1"/>
        <v>91.916262588586349</v>
      </c>
      <c r="Q34" s="9"/>
    </row>
    <row r="35" spans="1:17">
      <c r="A35" s="12"/>
      <c r="B35" s="25">
        <v>341.3</v>
      </c>
      <c r="C35" s="20" t="s">
        <v>111</v>
      </c>
      <c r="D35" s="46">
        <v>1344998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1344998</v>
      </c>
      <c r="P35" s="47">
        <f t="shared" si="1"/>
        <v>83.612955364913589</v>
      </c>
      <c r="Q35" s="9"/>
    </row>
    <row r="36" spans="1:17">
      <c r="A36" s="12"/>
      <c r="B36" s="25">
        <v>341.9</v>
      </c>
      <c r="C36" s="20" t="s">
        <v>150</v>
      </c>
      <c r="D36" s="46">
        <v>57488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57488</v>
      </c>
      <c r="P36" s="47">
        <f t="shared" si="1"/>
        <v>3.5737908740519706</v>
      </c>
      <c r="Q36" s="9"/>
    </row>
    <row r="37" spans="1:17">
      <c r="A37" s="12"/>
      <c r="B37" s="25">
        <v>342.1</v>
      </c>
      <c r="C37" s="20" t="s">
        <v>130</v>
      </c>
      <c r="D37" s="46">
        <v>65743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65743</v>
      </c>
      <c r="P37" s="47">
        <f t="shared" ref="P37:P59" si="9">(O37/P$61)</f>
        <v>4.086970036056198</v>
      </c>
      <c r="Q37" s="9"/>
    </row>
    <row r="38" spans="1:17">
      <c r="A38" s="12"/>
      <c r="B38" s="25">
        <v>342.2</v>
      </c>
      <c r="C38" s="20" t="s">
        <v>131</v>
      </c>
      <c r="D38" s="46">
        <v>338721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338721</v>
      </c>
      <c r="P38" s="47">
        <f t="shared" si="9"/>
        <v>21.056881760537113</v>
      </c>
      <c r="Q38" s="9"/>
    </row>
    <row r="39" spans="1:17">
      <c r="A39" s="12"/>
      <c r="B39" s="25">
        <v>343.6</v>
      </c>
      <c r="C39" s="20" t="s">
        <v>45</v>
      </c>
      <c r="D39" s="46">
        <v>290000</v>
      </c>
      <c r="E39" s="46">
        <v>0</v>
      </c>
      <c r="F39" s="46">
        <v>0</v>
      </c>
      <c r="G39" s="46">
        <v>0</v>
      </c>
      <c r="H39" s="46">
        <v>0</v>
      </c>
      <c r="I39" s="46">
        <v>33460021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33750021</v>
      </c>
      <c r="P39" s="47">
        <f t="shared" si="9"/>
        <v>2098.0990302126074</v>
      </c>
      <c r="Q39" s="9"/>
    </row>
    <row r="40" spans="1:17">
      <c r="A40" s="12"/>
      <c r="B40" s="25">
        <v>345.9</v>
      </c>
      <c r="C40" s="20" t="s">
        <v>137</v>
      </c>
      <c r="D40" s="46">
        <v>285459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285459</v>
      </c>
      <c r="P40" s="47">
        <f t="shared" si="9"/>
        <v>17.74580380455054</v>
      </c>
      <c r="Q40" s="9"/>
    </row>
    <row r="41" spans="1:17" ht="15.75">
      <c r="A41" s="29" t="s">
        <v>40</v>
      </c>
      <c r="B41" s="30"/>
      <c r="C41" s="31"/>
      <c r="D41" s="32">
        <f t="shared" ref="D41:N41" si="10">SUM(D42:D45)</f>
        <v>318314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20281</v>
      </c>
      <c r="O41" s="32">
        <f t="shared" ref="O41:O47" si="11">SUM(D41:N41)</f>
        <v>338595</v>
      </c>
      <c r="P41" s="45">
        <f t="shared" si="9"/>
        <v>21.049048862364788</v>
      </c>
      <c r="Q41" s="10"/>
    </row>
    <row r="42" spans="1:17">
      <c r="A42" s="13"/>
      <c r="B42" s="39">
        <v>351.3</v>
      </c>
      <c r="C42" s="21" t="s">
        <v>83</v>
      </c>
      <c r="D42" s="46">
        <v>15854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15854</v>
      </c>
      <c r="P42" s="47">
        <f t="shared" si="9"/>
        <v>0.9855775208255626</v>
      </c>
      <c r="Q42" s="9"/>
    </row>
    <row r="43" spans="1:17">
      <c r="A43" s="13"/>
      <c r="B43" s="39">
        <v>354</v>
      </c>
      <c r="C43" s="21" t="s">
        <v>50</v>
      </c>
      <c r="D43" s="46">
        <v>241345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241345</v>
      </c>
      <c r="P43" s="47">
        <f t="shared" si="9"/>
        <v>15.003419122218078</v>
      </c>
      <c r="Q43" s="9"/>
    </row>
    <row r="44" spans="1:17">
      <c r="A44" s="13"/>
      <c r="B44" s="39">
        <v>355</v>
      </c>
      <c r="C44" s="21" t="s">
        <v>134</v>
      </c>
      <c r="D44" s="46">
        <v>59250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59250</v>
      </c>
      <c r="P44" s="47">
        <f t="shared" si="9"/>
        <v>3.6833271167474821</v>
      </c>
      <c r="Q44" s="9"/>
    </row>
    <row r="45" spans="1:17">
      <c r="A45" s="13"/>
      <c r="B45" s="39">
        <v>359</v>
      </c>
      <c r="C45" s="21" t="s">
        <v>51</v>
      </c>
      <c r="D45" s="46">
        <v>1865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20281</v>
      </c>
      <c r="O45" s="46">
        <f t="shared" si="11"/>
        <v>22146</v>
      </c>
      <c r="P45" s="47">
        <f t="shared" si="9"/>
        <v>1.3767251025736666</v>
      </c>
      <c r="Q45" s="9"/>
    </row>
    <row r="46" spans="1:17" ht="15.75">
      <c r="A46" s="29" t="s">
        <v>3</v>
      </c>
      <c r="B46" s="30"/>
      <c r="C46" s="31"/>
      <c r="D46" s="32">
        <f t="shared" ref="D46:N46" si="12">SUM(D47:D54)</f>
        <v>246839</v>
      </c>
      <c r="E46" s="32">
        <f t="shared" si="12"/>
        <v>1760</v>
      </c>
      <c r="F46" s="32">
        <f t="shared" si="12"/>
        <v>10</v>
      </c>
      <c r="G46" s="32">
        <f t="shared" si="12"/>
        <v>76064</v>
      </c>
      <c r="H46" s="32">
        <f t="shared" si="12"/>
        <v>0</v>
      </c>
      <c r="I46" s="32">
        <f t="shared" si="12"/>
        <v>862004</v>
      </c>
      <c r="J46" s="32">
        <f t="shared" si="12"/>
        <v>100048</v>
      </c>
      <c r="K46" s="32">
        <f t="shared" si="12"/>
        <v>10143919</v>
      </c>
      <c r="L46" s="32">
        <f t="shared" si="12"/>
        <v>0</v>
      </c>
      <c r="M46" s="32">
        <f t="shared" si="12"/>
        <v>32816</v>
      </c>
      <c r="N46" s="32">
        <f t="shared" si="12"/>
        <v>144</v>
      </c>
      <c r="O46" s="32">
        <f t="shared" si="11"/>
        <v>11463604</v>
      </c>
      <c r="P46" s="45">
        <f t="shared" si="9"/>
        <v>712.64478428447092</v>
      </c>
      <c r="Q46" s="10"/>
    </row>
    <row r="47" spans="1:17">
      <c r="A47" s="12"/>
      <c r="B47" s="25">
        <v>361.1</v>
      </c>
      <c r="C47" s="20" t="s">
        <v>52</v>
      </c>
      <c r="D47" s="46">
        <v>92715</v>
      </c>
      <c r="E47" s="46">
        <v>303</v>
      </c>
      <c r="F47" s="46">
        <v>10</v>
      </c>
      <c r="G47" s="46">
        <v>1403</v>
      </c>
      <c r="H47" s="46">
        <v>0</v>
      </c>
      <c r="I47" s="46">
        <v>667981</v>
      </c>
      <c r="J47" s="46">
        <v>171</v>
      </c>
      <c r="K47" s="46">
        <v>364627</v>
      </c>
      <c r="L47" s="46">
        <v>0</v>
      </c>
      <c r="M47" s="46">
        <v>0</v>
      </c>
      <c r="N47" s="46">
        <v>144</v>
      </c>
      <c r="O47" s="46">
        <f t="shared" si="11"/>
        <v>1127354</v>
      </c>
      <c r="P47" s="47">
        <f t="shared" si="9"/>
        <v>70.082929255253021</v>
      </c>
      <c r="Q47" s="9"/>
    </row>
    <row r="48" spans="1:17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452142</v>
      </c>
      <c r="L48" s="46">
        <v>0</v>
      </c>
      <c r="M48" s="46">
        <v>0</v>
      </c>
      <c r="N48" s="46">
        <v>0</v>
      </c>
      <c r="O48" s="46">
        <f t="shared" ref="O48:O54" si="13">SUM(D48:N48)</f>
        <v>452142</v>
      </c>
      <c r="P48" s="47">
        <f t="shared" si="9"/>
        <v>28.107795598657219</v>
      </c>
      <c r="Q48" s="9"/>
    </row>
    <row r="49" spans="1:120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4143999</v>
      </c>
      <c r="L49" s="46">
        <v>0</v>
      </c>
      <c r="M49" s="46">
        <v>0</v>
      </c>
      <c r="N49" s="46">
        <v>0</v>
      </c>
      <c r="O49" s="46">
        <f t="shared" si="13"/>
        <v>4143999</v>
      </c>
      <c r="P49" s="47">
        <f t="shared" si="9"/>
        <v>257.61525550167846</v>
      </c>
      <c r="Q49" s="9"/>
    </row>
    <row r="50" spans="1:120">
      <c r="A50" s="12"/>
      <c r="B50" s="25">
        <v>361.4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2736929</v>
      </c>
      <c r="L50" s="46">
        <v>0</v>
      </c>
      <c r="M50" s="46">
        <v>0</v>
      </c>
      <c r="N50" s="46">
        <v>0</v>
      </c>
      <c r="O50" s="46">
        <f t="shared" si="13"/>
        <v>2736929</v>
      </c>
      <c r="P50" s="47">
        <f t="shared" si="9"/>
        <v>170.14354096730077</v>
      </c>
      <c r="Q50" s="9"/>
    </row>
    <row r="51" spans="1:120">
      <c r="A51" s="12"/>
      <c r="B51" s="25">
        <v>362</v>
      </c>
      <c r="C51" s="20" t="s">
        <v>56</v>
      </c>
      <c r="D51" s="46">
        <v>40728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40728</v>
      </c>
      <c r="P51" s="47">
        <f t="shared" si="9"/>
        <v>2.5318910854158898</v>
      </c>
      <c r="Q51" s="9"/>
    </row>
    <row r="52" spans="1:120">
      <c r="A52" s="12"/>
      <c r="B52" s="25">
        <v>366</v>
      </c>
      <c r="C52" s="20" t="s">
        <v>57</v>
      </c>
      <c r="D52" s="46">
        <v>29650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32816</v>
      </c>
      <c r="N52" s="46">
        <v>0</v>
      </c>
      <c r="O52" s="46">
        <f t="shared" si="13"/>
        <v>62466</v>
      </c>
      <c r="P52" s="47">
        <f t="shared" si="9"/>
        <v>3.8832525177172696</v>
      </c>
      <c r="Q52" s="9"/>
    </row>
    <row r="53" spans="1:120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2446222</v>
      </c>
      <c r="L53" s="46">
        <v>0</v>
      </c>
      <c r="M53" s="46">
        <v>0</v>
      </c>
      <c r="N53" s="46">
        <v>0</v>
      </c>
      <c r="O53" s="46">
        <f t="shared" si="13"/>
        <v>2446222</v>
      </c>
      <c r="P53" s="47">
        <f t="shared" si="9"/>
        <v>152.07149073728709</v>
      </c>
      <c r="Q53" s="9"/>
    </row>
    <row r="54" spans="1:120">
      <c r="A54" s="12"/>
      <c r="B54" s="25">
        <v>369.9</v>
      </c>
      <c r="C54" s="20" t="s">
        <v>59</v>
      </c>
      <c r="D54" s="46">
        <v>83746</v>
      </c>
      <c r="E54" s="46">
        <v>1457</v>
      </c>
      <c r="F54" s="46">
        <v>0</v>
      </c>
      <c r="G54" s="46">
        <v>74661</v>
      </c>
      <c r="H54" s="46">
        <v>0</v>
      </c>
      <c r="I54" s="46">
        <v>194023</v>
      </c>
      <c r="J54" s="46">
        <v>99877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453764</v>
      </c>
      <c r="P54" s="47">
        <f t="shared" si="9"/>
        <v>28.208628621161257</v>
      </c>
      <c r="Q54" s="9"/>
    </row>
    <row r="55" spans="1:120" ht="15.75">
      <c r="A55" s="29" t="s">
        <v>41</v>
      </c>
      <c r="B55" s="30"/>
      <c r="C55" s="31"/>
      <c r="D55" s="32">
        <f t="shared" ref="D55:N55" si="14">SUM(D56:D58)</f>
        <v>0</v>
      </c>
      <c r="E55" s="32">
        <f t="shared" si="14"/>
        <v>0</v>
      </c>
      <c r="F55" s="32">
        <f t="shared" si="14"/>
        <v>594224</v>
      </c>
      <c r="G55" s="32">
        <f t="shared" si="14"/>
        <v>23254897</v>
      </c>
      <c r="H55" s="32">
        <f t="shared" si="14"/>
        <v>0</v>
      </c>
      <c r="I55" s="32">
        <f t="shared" si="14"/>
        <v>35255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4"/>
        <v>0</v>
      </c>
      <c r="O55" s="32">
        <f>SUM(D55:N55)</f>
        <v>23884376</v>
      </c>
      <c r="P55" s="45">
        <f t="shared" si="9"/>
        <v>1484.7927390277259</v>
      </c>
      <c r="Q55" s="9"/>
    </row>
    <row r="56" spans="1:120">
      <c r="A56" s="12"/>
      <c r="B56" s="25">
        <v>381</v>
      </c>
      <c r="C56" s="20" t="s">
        <v>60</v>
      </c>
      <c r="D56" s="46">
        <v>0</v>
      </c>
      <c r="E56" s="46">
        <v>0</v>
      </c>
      <c r="F56" s="46">
        <v>453150</v>
      </c>
      <c r="G56" s="46">
        <v>10253682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10706832</v>
      </c>
      <c r="P56" s="47">
        <f t="shared" si="9"/>
        <v>665.59940320775831</v>
      </c>
      <c r="Q56" s="9"/>
    </row>
    <row r="57" spans="1:120">
      <c r="A57" s="12"/>
      <c r="B57" s="25">
        <v>384</v>
      </c>
      <c r="C57" s="20" t="s">
        <v>126</v>
      </c>
      <c r="D57" s="46">
        <v>0</v>
      </c>
      <c r="E57" s="46">
        <v>0</v>
      </c>
      <c r="F57" s="46">
        <v>141074</v>
      </c>
      <c r="G57" s="46">
        <v>13001215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13142289</v>
      </c>
      <c r="P57" s="47">
        <f t="shared" si="9"/>
        <v>817.00167847817977</v>
      </c>
      <c r="Q57" s="9"/>
    </row>
    <row r="58" spans="1:120" ht="15.75" thickBot="1">
      <c r="A58" s="12"/>
      <c r="B58" s="25">
        <v>389.7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35255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35255</v>
      </c>
      <c r="P58" s="47">
        <f t="shared" si="9"/>
        <v>2.1916573417878902</v>
      </c>
      <c r="Q58" s="9"/>
    </row>
    <row r="59" spans="1:120" ht="16.5" thickBot="1">
      <c r="A59" s="14" t="s">
        <v>47</v>
      </c>
      <c r="B59" s="23"/>
      <c r="C59" s="22"/>
      <c r="D59" s="15">
        <f t="shared" ref="D59:N59" si="15">SUM(D5,D13,D22,D33,D41,D46,D55)</f>
        <v>29627802</v>
      </c>
      <c r="E59" s="15">
        <f t="shared" si="15"/>
        <v>2837896</v>
      </c>
      <c r="F59" s="15">
        <f t="shared" si="15"/>
        <v>594418</v>
      </c>
      <c r="G59" s="15">
        <f t="shared" si="15"/>
        <v>29788117</v>
      </c>
      <c r="H59" s="15">
        <f t="shared" si="15"/>
        <v>0</v>
      </c>
      <c r="I59" s="15">
        <f t="shared" si="15"/>
        <v>36854057</v>
      </c>
      <c r="J59" s="15">
        <f t="shared" si="15"/>
        <v>1578093</v>
      </c>
      <c r="K59" s="15">
        <f t="shared" si="15"/>
        <v>10143919</v>
      </c>
      <c r="L59" s="15">
        <f t="shared" si="15"/>
        <v>0</v>
      </c>
      <c r="M59" s="15">
        <f t="shared" si="15"/>
        <v>32816</v>
      </c>
      <c r="N59" s="15">
        <f t="shared" si="15"/>
        <v>559144</v>
      </c>
      <c r="O59" s="15">
        <f>SUM(D59:N59)</f>
        <v>112016262</v>
      </c>
      <c r="P59" s="38">
        <f t="shared" si="9"/>
        <v>6963.5870943677728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165</v>
      </c>
      <c r="N61" s="48"/>
      <c r="O61" s="48"/>
      <c r="P61" s="43">
        <v>16086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21138697</v>
      </c>
      <c r="E5" s="27">
        <f t="shared" si="0"/>
        <v>0</v>
      </c>
      <c r="F5" s="27">
        <f t="shared" si="0"/>
        <v>805742</v>
      </c>
      <c r="G5" s="27">
        <f t="shared" si="0"/>
        <v>3900826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505535</v>
      </c>
      <c r="N5" s="28">
        <f>SUM(D5:M5)</f>
        <v>26350800</v>
      </c>
      <c r="O5" s="33">
        <f t="shared" ref="O5:O36" si="1">(N5/O$61)</f>
        <v>1497.6300085251492</v>
      </c>
      <c r="P5" s="6"/>
    </row>
    <row r="6" spans="1:133">
      <c r="A6" s="12"/>
      <c r="B6" s="25">
        <v>311</v>
      </c>
      <c r="C6" s="20" t="s">
        <v>2</v>
      </c>
      <c r="D6" s="46">
        <v>19041107</v>
      </c>
      <c r="E6" s="46">
        <v>0</v>
      </c>
      <c r="F6" s="46">
        <v>805742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505535</v>
      </c>
      <c r="N6" s="46">
        <f>SUM(D6:M6)</f>
        <v>20352384</v>
      </c>
      <c r="O6" s="47">
        <f t="shared" si="1"/>
        <v>1156.7140664961637</v>
      </c>
      <c r="P6" s="9"/>
    </row>
    <row r="7" spans="1:133">
      <c r="A7" s="12"/>
      <c r="B7" s="25">
        <v>312.41000000000003</v>
      </c>
      <c r="C7" s="20" t="s">
        <v>11</v>
      </c>
      <c r="D7" s="46">
        <v>541071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541071</v>
      </c>
      <c r="O7" s="47">
        <f t="shared" si="1"/>
        <v>30.751406649616367</v>
      </c>
      <c r="P7" s="9"/>
    </row>
    <row r="8" spans="1:133">
      <c r="A8" s="12"/>
      <c r="B8" s="25">
        <v>312.42</v>
      </c>
      <c r="C8" s="20" t="s">
        <v>10</v>
      </c>
      <c r="D8" s="46">
        <v>409875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409875</v>
      </c>
      <c r="O8" s="47">
        <f t="shared" si="1"/>
        <v>23.294970161977833</v>
      </c>
      <c r="P8" s="9"/>
    </row>
    <row r="9" spans="1:133">
      <c r="A9" s="12"/>
      <c r="B9" s="25">
        <v>312.51</v>
      </c>
      <c r="C9" s="20" t="s">
        <v>73</v>
      </c>
      <c r="D9" s="46">
        <v>360387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360387</v>
      </c>
      <c r="O9" s="47">
        <f t="shared" si="1"/>
        <v>20.482352941176469</v>
      </c>
      <c r="P9" s="9"/>
    </row>
    <row r="10" spans="1:133">
      <c r="A10" s="12"/>
      <c r="B10" s="25">
        <v>312.52</v>
      </c>
      <c r="C10" s="20" t="s">
        <v>102</v>
      </c>
      <c r="D10" s="46">
        <v>268941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268941</v>
      </c>
      <c r="O10" s="47">
        <f t="shared" si="1"/>
        <v>15.285080988917306</v>
      </c>
      <c r="P10" s="9"/>
    </row>
    <row r="11" spans="1:133">
      <c r="A11" s="12"/>
      <c r="B11" s="25">
        <v>312.60000000000002</v>
      </c>
      <c r="C11" s="20" t="s">
        <v>143</v>
      </c>
      <c r="D11" s="46">
        <v>0</v>
      </c>
      <c r="E11" s="46">
        <v>0</v>
      </c>
      <c r="F11" s="46">
        <v>0</v>
      </c>
      <c r="G11" s="46">
        <v>3900826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3900826</v>
      </c>
      <c r="O11" s="47">
        <f t="shared" si="1"/>
        <v>221.70082409775503</v>
      </c>
      <c r="P11" s="9"/>
    </row>
    <row r="12" spans="1:133">
      <c r="A12" s="12"/>
      <c r="B12" s="25">
        <v>315</v>
      </c>
      <c r="C12" s="20" t="s">
        <v>103</v>
      </c>
      <c r="D12" s="46">
        <v>464165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464165</v>
      </c>
      <c r="O12" s="47">
        <f t="shared" si="1"/>
        <v>26.380505825518615</v>
      </c>
      <c r="P12" s="9"/>
    </row>
    <row r="13" spans="1:133">
      <c r="A13" s="12"/>
      <c r="B13" s="25">
        <v>316</v>
      </c>
      <c r="C13" s="20" t="s">
        <v>104</v>
      </c>
      <c r="D13" s="46">
        <v>53151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53151</v>
      </c>
      <c r="O13" s="47">
        <f t="shared" si="1"/>
        <v>3.0208013640238702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SUM(D15:D24)</f>
        <v>447645</v>
      </c>
      <c r="E14" s="32">
        <f t="shared" si="3"/>
        <v>1983595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1082183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3513423</v>
      </c>
      <c r="O14" s="45">
        <f t="shared" si="1"/>
        <v>199.68303495311167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1983595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1983595</v>
      </c>
      <c r="O15" s="47">
        <f t="shared" si="1"/>
        <v>112.73628871838591</v>
      </c>
      <c r="P15" s="9"/>
    </row>
    <row r="16" spans="1:133">
      <c r="A16" s="12"/>
      <c r="B16" s="25">
        <v>323.39999999999998</v>
      </c>
      <c r="C16" s="20" t="s">
        <v>105</v>
      </c>
      <c r="D16" s="46">
        <v>28655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28655</v>
      </c>
      <c r="O16" s="47">
        <f t="shared" si="1"/>
        <v>1.6285876669508383</v>
      </c>
      <c r="P16" s="9"/>
    </row>
    <row r="17" spans="1:16">
      <c r="A17" s="12"/>
      <c r="B17" s="25">
        <v>324.11</v>
      </c>
      <c r="C17" s="20" t="s">
        <v>16</v>
      </c>
      <c r="D17" s="46">
        <v>92858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92858</v>
      </c>
      <c r="O17" s="47">
        <f t="shared" si="1"/>
        <v>5.2775220233020743</v>
      </c>
      <c r="P17" s="9"/>
    </row>
    <row r="18" spans="1:16">
      <c r="A18" s="12"/>
      <c r="B18" s="25">
        <v>324.12</v>
      </c>
      <c r="C18" s="20" t="s">
        <v>148</v>
      </c>
      <c r="D18" s="46">
        <v>18138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18138</v>
      </c>
      <c r="O18" s="47">
        <f t="shared" si="1"/>
        <v>1.0308610400682012</v>
      </c>
      <c r="P18" s="9"/>
    </row>
    <row r="19" spans="1:16">
      <c r="A19" s="12"/>
      <c r="B19" s="25">
        <v>324.20999999999998</v>
      </c>
      <c r="C19" s="20" t="s">
        <v>17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982028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982028</v>
      </c>
      <c r="O19" s="47">
        <f t="shared" si="1"/>
        <v>55.812901392441034</v>
      </c>
      <c r="P19" s="9"/>
    </row>
    <row r="20" spans="1:16">
      <c r="A20" s="12"/>
      <c r="B20" s="25">
        <v>324.22000000000003</v>
      </c>
      <c r="C20" s="20" t="s">
        <v>149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100155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100155</v>
      </c>
      <c r="O20" s="47">
        <f t="shared" si="1"/>
        <v>5.6922421142369988</v>
      </c>
      <c r="P20" s="9"/>
    </row>
    <row r="21" spans="1:16">
      <c r="A21" s="12"/>
      <c r="B21" s="25">
        <v>324.31</v>
      </c>
      <c r="C21" s="20" t="s">
        <v>18</v>
      </c>
      <c r="D21" s="46">
        <v>117569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117569</v>
      </c>
      <c r="O21" s="47">
        <f t="shared" si="1"/>
        <v>6.6819551008809324</v>
      </c>
      <c r="P21" s="9"/>
    </row>
    <row r="22" spans="1:16">
      <c r="A22" s="12"/>
      <c r="B22" s="25">
        <v>324.32</v>
      </c>
      <c r="C22" s="20" t="s">
        <v>87</v>
      </c>
      <c r="D22" s="46">
        <v>82431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82431</v>
      </c>
      <c r="O22" s="47">
        <f t="shared" si="1"/>
        <v>4.6849104859335036</v>
      </c>
      <c r="P22" s="9"/>
    </row>
    <row r="23" spans="1:16">
      <c r="A23" s="12"/>
      <c r="B23" s="25">
        <v>324.61</v>
      </c>
      <c r="C23" s="20" t="s">
        <v>19</v>
      </c>
      <c r="D23" s="46">
        <v>64938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64938</v>
      </c>
      <c r="O23" s="47">
        <f t="shared" si="1"/>
        <v>3.690707587382779</v>
      </c>
      <c r="P23" s="9"/>
    </row>
    <row r="24" spans="1:16">
      <c r="A24" s="12"/>
      <c r="B24" s="25">
        <v>329</v>
      </c>
      <c r="C24" s="20" t="s">
        <v>21</v>
      </c>
      <c r="D24" s="46">
        <v>43056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43056</v>
      </c>
      <c r="O24" s="47">
        <f t="shared" si="1"/>
        <v>2.447058823529412</v>
      </c>
      <c r="P24" s="9"/>
    </row>
    <row r="25" spans="1:16" ht="15.75">
      <c r="A25" s="29" t="s">
        <v>23</v>
      </c>
      <c r="B25" s="30"/>
      <c r="C25" s="31"/>
      <c r="D25" s="32">
        <f t="shared" ref="D25:M25" si="6">SUM(D26:D33)</f>
        <v>2890452</v>
      </c>
      <c r="E25" s="32">
        <f t="shared" si="6"/>
        <v>1198542</v>
      </c>
      <c r="F25" s="32">
        <f t="shared" si="6"/>
        <v>0</v>
      </c>
      <c r="G25" s="32">
        <f t="shared" si="6"/>
        <v>201671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4290665</v>
      </c>
      <c r="O25" s="45">
        <f t="shared" si="1"/>
        <v>243.85706166524579</v>
      </c>
      <c r="P25" s="10"/>
    </row>
    <row r="26" spans="1:16">
      <c r="A26" s="12"/>
      <c r="B26" s="25">
        <v>331.5</v>
      </c>
      <c r="C26" s="20" t="s">
        <v>24</v>
      </c>
      <c r="D26" s="46">
        <v>0</v>
      </c>
      <c r="E26" s="46">
        <v>1163823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1163823</v>
      </c>
      <c r="O26" s="47">
        <f t="shared" si="1"/>
        <v>66.145098039215682</v>
      </c>
      <c r="P26" s="9"/>
    </row>
    <row r="27" spans="1:16">
      <c r="A27" s="12"/>
      <c r="B27" s="25">
        <v>334.2</v>
      </c>
      <c r="C27" s="20" t="s">
        <v>89</v>
      </c>
      <c r="D27" s="46">
        <v>0</v>
      </c>
      <c r="E27" s="46">
        <v>34719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34719</v>
      </c>
      <c r="O27" s="47">
        <f t="shared" si="1"/>
        <v>1.9732310315430519</v>
      </c>
      <c r="P27" s="9"/>
    </row>
    <row r="28" spans="1:16">
      <c r="A28" s="12"/>
      <c r="B28" s="25">
        <v>334.49</v>
      </c>
      <c r="C28" s="20" t="s">
        <v>91</v>
      </c>
      <c r="D28" s="46">
        <v>0</v>
      </c>
      <c r="E28" s="46">
        <v>0</v>
      </c>
      <c r="F28" s="46">
        <v>0</v>
      </c>
      <c r="G28" s="46">
        <v>201671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201671</v>
      </c>
      <c r="O28" s="47">
        <f t="shared" si="1"/>
        <v>11.46183574879227</v>
      </c>
      <c r="P28" s="9"/>
    </row>
    <row r="29" spans="1:16">
      <c r="A29" s="12"/>
      <c r="B29" s="25">
        <v>335.12</v>
      </c>
      <c r="C29" s="20" t="s">
        <v>106</v>
      </c>
      <c r="D29" s="46">
        <v>574387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574387</v>
      </c>
      <c r="O29" s="47">
        <f t="shared" si="1"/>
        <v>32.644899119067915</v>
      </c>
      <c r="P29" s="9"/>
    </row>
    <row r="30" spans="1:16">
      <c r="A30" s="12"/>
      <c r="B30" s="25">
        <v>335.15</v>
      </c>
      <c r="C30" s="20" t="s">
        <v>107</v>
      </c>
      <c r="D30" s="46">
        <v>23816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23816</v>
      </c>
      <c r="O30" s="47">
        <f t="shared" si="1"/>
        <v>1.3535663540778631</v>
      </c>
      <c r="P30" s="9"/>
    </row>
    <row r="31" spans="1:16">
      <c r="A31" s="12"/>
      <c r="B31" s="25">
        <v>335.18</v>
      </c>
      <c r="C31" s="20" t="s">
        <v>108</v>
      </c>
      <c r="D31" s="46">
        <v>2164457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2164457</v>
      </c>
      <c r="O31" s="47">
        <f t="shared" si="1"/>
        <v>123.01545893719806</v>
      </c>
      <c r="P31" s="9"/>
    </row>
    <row r="32" spans="1:16">
      <c r="A32" s="12"/>
      <c r="B32" s="25">
        <v>335.21</v>
      </c>
      <c r="C32" s="20" t="s">
        <v>30</v>
      </c>
      <c r="D32" s="46">
        <v>22706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22706</v>
      </c>
      <c r="O32" s="47">
        <f t="shared" si="1"/>
        <v>1.2904802500710428</v>
      </c>
      <c r="P32" s="9"/>
    </row>
    <row r="33" spans="1:16">
      <c r="A33" s="12"/>
      <c r="B33" s="25">
        <v>339</v>
      </c>
      <c r="C33" s="20" t="s">
        <v>34</v>
      </c>
      <c r="D33" s="46">
        <v>105086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105086</v>
      </c>
      <c r="O33" s="47">
        <f t="shared" si="1"/>
        <v>5.9724921852799087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2332109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33023105</v>
      </c>
      <c r="J34" s="32">
        <f t="shared" si="7"/>
        <v>1413024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36768238</v>
      </c>
      <c r="O34" s="45">
        <f t="shared" si="1"/>
        <v>2089.6980960500141</v>
      </c>
      <c r="P34" s="10"/>
    </row>
    <row r="35" spans="1:16">
      <c r="A35" s="12"/>
      <c r="B35" s="25">
        <v>341.2</v>
      </c>
      <c r="C35" s="20" t="s">
        <v>110</v>
      </c>
      <c r="D35" s="46">
        <v>530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1413024</v>
      </c>
      <c r="K35" s="46">
        <v>0</v>
      </c>
      <c r="L35" s="46">
        <v>0</v>
      </c>
      <c r="M35" s="46">
        <v>0</v>
      </c>
      <c r="N35" s="46">
        <f t="shared" ref="N35:N42" si="8">SUM(D35:M35)</f>
        <v>1413554</v>
      </c>
      <c r="O35" s="47">
        <f t="shared" si="1"/>
        <v>80.338391588519471</v>
      </c>
      <c r="P35" s="9"/>
    </row>
    <row r="36" spans="1:16">
      <c r="A36" s="12"/>
      <c r="B36" s="25">
        <v>341.3</v>
      </c>
      <c r="C36" s="20" t="s">
        <v>111</v>
      </c>
      <c r="D36" s="46">
        <v>1314120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1314120</v>
      </c>
      <c r="O36" s="47">
        <f t="shared" si="1"/>
        <v>74.687127024722926</v>
      </c>
      <c r="P36" s="9"/>
    </row>
    <row r="37" spans="1:16">
      <c r="A37" s="12"/>
      <c r="B37" s="25">
        <v>341.9</v>
      </c>
      <c r="C37" s="20" t="s">
        <v>150</v>
      </c>
      <c r="D37" s="46">
        <v>31475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31475</v>
      </c>
      <c r="O37" s="47">
        <f t="shared" ref="O37:O59" si="9">(N37/O$61)</f>
        <v>1.7888604717249219</v>
      </c>
      <c r="P37" s="9"/>
    </row>
    <row r="38" spans="1:16">
      <c r="A38" s="12"/>
      <c r="B38" s="25">
        <v>342.1</v>
      </c>
      <c r="C38" s="20" t="s">
        <v>130</v>
      </c>
      <c r="D38" s="46">
        <v>63346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63346</v>
      </c>
      <c r="O38" s="47">
        <f t="shared" si="9"/>
        <v>3.6002273373117362</v>
      </c>
      <c r="P38" s="9"/>
    </row>
    <row r="39" spans="1:16">
      <c r="A39" s="12"/>
      <c r="B39" s="25">
        <v>342.2</v>
      </c>
      <c r="C39" s="20" t="s">
        <v>131</v>
      </c>
      <c r="D39" s="46">
        <v>409442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409442</v>
      </c>
      <c r="O39" s="47">
        <f t="shared" si="9"/>
        <v>23.270360897982382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33023105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33023105</v>
      </c>
      <c r="O40" s="47">
        <f t="shared" si="9"/>
        <v>1876.8459789712986</v>
      </c>
      <c r="P40" s="9"/>
    </row>
    <row r="41" spans="1:16">
      <c r="A41" s="12"/>
      <c r="B41" s="25">
        <v>345.9</v>
      </c>
      <c r="C41" s="20" t="s">
        <v>137</v>
      </c>
      <c r="D41" s="46">
        <v>226519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226519</v>
      </c>
      <c r="O41" s="47">
        <f t="shared" si="9"/>
        <v>12.874055129298096</v>
      </c>
      <c r="P41" s="9"/>
    </row>
    <row r="42" spans="1:16">
      <c r="A42" s="12"/>
      <c r="B42" s="25">
        <v>347.2</v>
      </c>
      <c r="C42" s="20" t="s">
        <v>46</v>
      </c>
      <c r="D42" s="46">
        <v>286677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286677</v>
      </c>
      <c r="O42" s="47">
        <f t="shared" si="9"/>
        <v>16.293094629156009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114631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30448</v>
      </c>
      <c r="N43" s="32">
        <f t="shared" ref="N43:N48" si="11">SUM(D43:M43)</f>
        <v>145079</v>
      </c>
      <c r="O43" s="45">
        <f t="shared" si="9"/>
        <v>8.245467462347257</v>
      </c>
      <c r="P43" s="10"/>
    </row>
    <row r="44" spans="1:16">
      <c r="A44" s="13"/>
      <c r="B44" s="39">
        <v>351.3</v>
      </c>
      <c r="C44" s="21" t="s">
        <v>83</v>
      </c>
      <c r="D44" s="46">
        <v>9289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9289</v>
      </c>
      <c r="O44" s="47">
        <f t="shared" si="9"/>
        <v>0.52793407217959643</v>
      </c>
      <c r="P44" s="9"/>
    </row>
    <row r="45" spans="1:16">
      <c r="A45" s="13"/>
      <c r="B45" s="39">
        <v>354</v>
      </c>
      <c r="C45" s="21" t="s">
        <v>50</v>
      </c>
      <c r="D45" s="46">
        <v>104282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104282</v>
      </c>
      <c r="O45" s="47">
        <f t="shared" si="9"/>
        <v>5.9267973856209153</v>
      </c>
      <c r="P45" s="9"/>
    </row>
    <row r="46" spans="1:16">
      <c r="A46" s="13"/>
      <c r="B46" s="39">
        <v>359</v>
      </c>
      <c r="C46" s="21" t="s">
        <v>51</v>
      </c>
      <c r="D46" s="46">
        <v>1060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30448</v>
      </c>
      <c r="N46" s="46">
        <f t="shared" si="11"/>
        <v>31508</v>
      </c>
      <c r="O46" s="47">
        <f t="shared" si="9"/>
        <v>1.7907360045467462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SUM(D48:D55)</f>
        <v>805190</v>
      </c>
      <c r="E47" s="32">
        <f t="shared" si="12"/>
        <v>1018097</v>
      </c>
      <c r="F47" s="32">
        <f t="shared" si="12"/>
        <v>19981</v>
      </c>
      <c r="G47" s="32">
        <f t="shared" si="12"/>
        <v>407031</v>
      </c>
      <c r="H47" s="32">
        <f t="shared" si="12"/>
        <v>0</v>
      </c>
      <c r="I47" s="32">
        <f t="shared" si="12"/>
        <v>1786915</v>
      </c>
      <c r="J47" s="32">
        <f t="shared" si="12"/>
        <v>306761</v>
      </c>
      <c r="K47" s="32">
        <f t="shared" si="12"/>
        <v>5728768</v>
      </c>
      <c r="L47" s="32">
        <f t="shared" si="12"/>
        <v>0</v>
      </c>
      <c r="M47" s="32">
        <f t="shared" si="12"/>
        <v>0</v>
      </c>
      <c r="N47" s="32">
        <f t="shared" si="11"/>
        <v>10072743</v>
      </c>
      <c r="O47" s="45">
        <f t="shared" si="9"/>
        <v>572.47757885762996</v>
      </c>
      <c r="P47" s="10"/>
    </row>
    <row r="48" spans="1:16">
      <c r="A48" s="12"/>
      <c r="B48" s="25">
        <v>361.1</v>
      </c>
      <c r="C48" s="20" t="s">
        <v>52</v>
      </c>
      <c r="D48" s="46">
        <v>629510</v>
      </c>
      <c r="E48" s="46">
        <v>154921</v>
      </c>
      <c r="F48" s="46">
        <v>19981</v>
      </c>
      <c r="G48" s="46">
        <v>401581</v>
      </c>
      <c r="H48" s="46">
        <v>0</v>
      </c>
      <c r="I48" s="46">
        <v>1715467</v>
      </c>
      <c r="J48" s="46">
        <v>58642</v>
      </c>
      <c r="K48" s="46">
        <v>394212</v>
      </c>
      <c r="L48" s="46">
        <v>0</v>
      </c>
      <c r="M48" s="46">
        <v>0</v>
      </c>
      <c r="N48" s="46">
        <f t="shared" si="11"/>
        <v>3374314</v>
      </c>
      <c r="O48" s="47">
        <f t="shared" si="9"/>
        <v>191.77686842853083</v>
      </c>
      <c r="P48" s="9"/>
    </row>
    <row r="49" spans="1:119">
      <c r="A49" s="12"/>
      <c r="B49" s="25">
        <v>361.2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427152</v>
      </c>
      <c r="L49" s="46">
        <v>0</v>
      </c>
      <c r="M49" s="46">
        <v>0</v>
      </c>
      <c r="N49" s="46">
        <f t="shared" ref="N49:N55" si="13">SUM(D49:M49)</f>
        <v>427152</v>
      </c>
      <c r="O49" s="47">
        <f t="shared" si="9"/>
        <v>24.2768968456948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1762229</v>
      </c>
      <c r="L50" s="46">
        <v>0</v>
      </c>
      <c r="M50" s="46">
        <v>0</v>
      </c>
      <c r="N50" s="46">
        <f t="shared" si="13"/>
        <v>1762229</v>
      </c>
      <c r="O50" s="47">
        <f t="shared" si="9"/>
        <v>100.15510088093208</v>
      </c>
      <c r="P50" s="9"/>
    </row>
    <row r="51" spans="1:119">
      <c r="A51" s="12"/>
      <c r="B51" s="25">
        <v>361.4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827704</v>
      </c>
      <c r="L51" s="46">
        <v>0</v>
      </c>
      <c r="M51" s="46">
        <v>0</v>
      </c>
      <c r="N51" s="46">
        <f t="shared" si="13"/>
        <v>827704</v>
      </c>
      <c r="O51" s="47">
        <f t="shared" si="9"/>
        <v>47.042000568343276</v>
      </c>
      <c r="P51" s="9"/>
    </row>
    <row r="52" spans="1:119">
      <c r="A52" s="12"/>
      <c r="B52" s="25">
        <v>365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1193</v>
      </c>
      <c r="O52" s="47">
        <f t="shared" si="9"/>
        <v>6.7803353225348112E-2</v>
      </c>
      <c r="P52" s="9"/>
    </row>
    <row r="53" spans="1:119">
      <c r="A53" s="12"/>
      <c r="B53" s="25">
        <v>366</v>
      </c>
      <c r="C53" s="20" t="s">
        <v>57</v>
      </c>
      <c r="D53" s="46">
        <v>11350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11350</v>
      </c>
      <c r="O53" s="47">
        <f t="shared" si="9"/>
        <v>0.64506962205171925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2317471</v>
      </c>
      <c r="L54" s="46">
        <v>0</v>
      </c>
      <c r="M54" s="46">
        <v>0</v>
      </c>
      <c r="N54" s="46">
        <f t="shared" si="13"/>
        <v>2317471</v>
      </c>
      <c r="O54" s="47">
        <f t="shared" si="9"/>
        <v>131.71190679170218</v>
      </c>
      <c r="P54" s="9"/>
    </row>
    <row r="55" spans="1:119">
      <c r="A55" s="12"/>
      <c r="B55" s="25">
        <v>369.9</v>
      </c>
      <c r="C55" s="20" t="s">
        <v>59</v>
      </c>
      <c r="D55" s="46">
        <v>164330</v>
      </c>
      <c r="E55" s="46">
        <v>863176</v>
      </c>
      <c r="F55" s="46">
        <v>0</v>
      </c>
      <c r="G55" s="46">
        <v>5450</v>
      </c>
      <c r="H55" s="46">
        <v>0</v>
      </c>
      <c r="I55" s="46">
        <v>70255</v>
      </c>
      <c r="J55" s="46">
        <v>248119</v>
      </c>
      <c r="K55" s="46">
        <v>0</v>
      </c>
      <c r="L55" s="46">
        <v>0</v>
      </c>
      <c r="M55" s="46">
        <v>0</v>
      </c>
      <c r="N55" s="46">
        <f t="shared" si="13"/>
        <v>1351330</v>
      </c>
      <c r="O55" s="47">
        <f t="shared" si="9"/>
        <v>76.80193236714976</v>
      </c>
      <c r="P55" s="9"/>
    </row>
    <row r="56" spans="1:119" ht="15.75">
      <c r="A56" s="29" t="s">
        <v>41</v>
      </c>
      <c r="B56" s="30"/>
      <c r="C56" s="31"/>
      <c r="D56" s="32">
        <f t="shared" ref="D56:M56" si="14">SUM(D57:D58)</f>
        <v>0</v>
      </c>
      <c r="E56" s="32">
        <f t="shared" si="14"/>
        <v>0</v>
      </c>
      <c r="F56" s="32">
        <f t="shared" si="14"/>
        <v>756072</v>
      </c>
      <c r="G56" s="32">
        <f t="shared" si="14"/>
        <v>6125355</v>
      </c>
      <c r="H56" s="32">
        <f t="shared" si="14"/>
        <v>0</v>
      </c>
      <c r="I56" s="32">
        <f t="shared" si="14"/>
        <v>1087693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7969120</v>
      </c>
      <c r="O56" s="45">
        <f t="shared" si="9"/>
        <v>452.91957942597327</v>
      </c>
      <c r="P56" s="9"/>
    </row>
    <row r="57" spans="1:119">
      <c r="A57" s="12"/>
      <c r="B57" s="25">
        <v>381</v>
      </c>
      <c r="C57" s="20" t="s">
        <v>60</v>
      </c>
      <c r="D57" s="46">
        <v>0</v>
      </c>
      <c r="E57" s="46">
        <v>0</v>
      </c>
      <c r="F57" s="46">
        <v>756072</v>
      </c>
      <c r="G57" s="46">
        <v>6125355</v>
      </c>
      <c r="H57" s="46">
        <v>0</v>
      </c>
      <c r="I57" s="46">
        <v>3274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6884701</v>
      </c>
      <c r="O57" s="47">
        <f t="shared" si="9"/>
        <v>391.28735436203465</v>
      </c>
      <c r="P57" s="9"/>
    </row>
    <row r="58" spans="1:119" ht="15.75" thickBot="1">
      <c r="A58" s="12"/>
      <c r="B58" s="25">
        <v>389.7</v>
      </c>
      <c r="C58" s="20" t="s">
        <v>145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1084419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1084419</v>
      </c>
      <c r="O58" s="47">
        <f t="shared" si="9"/>
        <v>61.63222506393862</v>
      </c>
      <c r="P58" s="9"/>
    </row>
    <row r="59" spans="1:119" ht="16.5" thickBot="1">
      <c r="A59" s="14" t="s">
        <v>47</v>
      </c>
      <c r="B59" s="23"/>
      <c r="C59" s="22"/>
      <c r="D59" s="15">
        <f t="shared" ref="D59:M59" si="15">SUM(D5,D14,D25,D34,D43,D47,D56)</f>
        <v>27728724</v>
      </c>
      <c r="E59" s="15">
        <f t="shared" si="15"/>
        <v>4200234</v>
      </c>
      <c r="F59" s="15">
        <f t="shared" si="15"/>
        <v>1581795</v>
      </c>
      <c r="G59" s="15">
        <f t="shared" si="15"/>
        <v>10634883</v>
      </c>
      <c r="H59" s="15">
        <f t="shared" si="15"/>
        <v>0</v>
      </c>
      <c r="I59" s="15">
        <f t="shared" si="15"/>
        <v>36979896</v>
      </c>
      <c r="J59" s="15">
        <f t="shared" si="15"/>
        <v>1719785</v>
      </c>
      <c r="K59" s="15">
        <f t="shared" si="15"/>
        <v>5728768</v>
      </c>
      <c r="L59" s="15">
        <f t="shared" si="15"/>
        <v>0</v>
      </c>
      <c r="M59" s="15">
        <f t="shared" si="15"/>
        <v>535983</v>
      </c>
      <c r="N59" s="15">
        <f>SUM(D59:M59)</f>
        <v>89110068</v>
      </c>
      <c r="O59" s="38">
        <f t="shared" si="9"/>
        <v>5064.5108269394714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151</v>
      </c>
      <c r="M61" s="48"/>
      <c r="N61" s="48"/>
      <c r="O61" s="43">
        <v>17595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20878680</v>
      </c>
      <c r="E5" s="27">
        <f t="shared" si="0"/>
        <v>0</v>
      </c>
      <c r="F5" s="27">
        <f t="shared" si="0"/>
        <v>795777</v>
      </c>
      <c r="G5" s="27">
        <f t="shared" si="0"/>
        <v>2646956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656626</v>
      </c>
      <c r="N5" s="28">
        <f>SUM(D5:M5)</f>
        <v>24978039</v>
      </c>
      <c r="O5" s="33">
        <f t="shared" ref="O5:O36" si="1">(N5/O$60)</f>
        <v>1439.822400276689</v>
      </c>
      <c r="P5" s="6"/>
    </row>
    <row r="6" spans="1:133">
      <c r="A6" s="12"/>
      <c r="B6" s="25">
        <v>311</v>
      </c>
      <c r="C6" s="20" t="s">
        <v>2</v>
      </c>
      <c r="D6" s="46">
        <v>18485479</v>
      </c>
      <c r="E6" s="46">
        <v>0</v>
      </c>
      <c r="F6" s="46">
        <v>795777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656626</v>
      </c>
      <c r="N6" s="46">
        <f>SUM(D6:M6)</f>
        <v>19937882</v>
      </c>
      <c r="O6" s="47">
        <f t="shared" si="1"/>
        <v>1149.2899469679503</v>
      </c>
      <c r="P6" s="9"/>
    </row>
    <row r="7" spans="1:133">
      <c r="A7" s="12"/>
      <c r="B7" s="25">
        <v>312.41000000000003</v>
      </c>
      <c r="C7" s="20" t="s">
        <v>11</v>
      </c>
      <c r="D7" s="46">
        <v>583355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583355</v>
      </c>
      <c r="O7" s="47">
        <f t="shared" si="1"/>
        <v>33.626642840673277</v>
      </c>
      <c r="P7" s="9"/>
    </row>
    <row r="8" spans="1:133">
      <c r="A8" s="12"/>
      <c r="B8" s="25">
        <v>312.42</v>
      </c>
      <c r="C8" s="20" t="s">
        <v>10</v>
      </c>
      <c r="D8" s="46">
        <v>440616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440616</v>
      </c>
      <c r="O8" s="47">
        <f t="shared" si="1"/>
        <v>25.39866267004842</v>
      </c>
      <c r="P8" s="9"/>
    </row>
    <row r="9" spans="1:133">
      <c r="A9" s="12"/>
      <c r="B9" s="25">
        <v>312.51</v>
      </c>
      <c r="C9" s="20" t="s">
        <v>73</v>
      </c>
      <c r="D9" s="46">
        <v>337058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337058</v>
      </c>
      <c r="O9" s="47">
        <f t="shared" si="1"/>
        <v>19.429213742218124</v>
      </c>
      <c r="P9" s="9"/>
    </row>
    <row r="10" spans="1:133">
      <c r="A10" s="12"/>
      <c r="B10" s="25">
        <v>312.52</v>
      </c>
      <c r="C10" s="20" t="s">
        <v>102</v>
      </c>
      <c r="D10" s="46">
        <v>221812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221812</v>
      </c>
      <c r="O10" s="47">
        <f t="shared" si="1"/>
        <v>12.78602720774729</v>
      </c>
      <c r="P10" s="9"/>
    </row>
    <row r="11" spans="1:133">
      <c r="A11" s="12"/>
      <c r="B11" s="25">
        <v>312.60000000000002</v>
      </c>
      <c r="C11" s="20" t="s">
        <v>143</v>
      </c>
      <c r="D11" s="46">
        <v>0</v>
      </c>
      <c r="E11" s="46">
        <v>0</v>
      </c>
      <c r="F11" s="46">
        <v>0</v>
      </c>
      <c r="G11" s="46">
        <v>2646956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2646956</v>
      </c>
      <c r="O11" s="47">
        <f t="shared" si="1"/>
        <v>152.5798939359004</v>
      </c>
      <c r="P11" s="9"/>
    </row>
    <row r="12" spans="1:133">
      <c r="A12" s="12"/>
      <c r="B12" s="25">
        <v>315</v>
      </c>
      <c r="C12" s="20" t="s">
        <v>103</v>
      </c>
      <c r="D12" s="46">
        <v>781728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781728</v>
      </c>
      <c r="O12" s="47">
        <f t="shared" si="1"/>
        <v>45.061563292598571</v>
      </c>
      <c r="P12" s="9"/>
    </row>
    <row r="13" spans="1:133">
      <c r="A13" s="12"/>
      <c r="B13" s="25">
        <v>316</v>
      </c>
      <c r="C13" s="20" t="s">
        <v>104</v>
      </c>
      <c r="D13" s="46">
        <v>28632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28632</v>
      </c>
      <c r="O13" s="47">
        <f t="shared" si="1"/>
        <v>1.6504496195526861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SUM(D15:D20)</f>
        <v>461041</v>
      </c>
      <c r="E14" s="32">
        <f t="shared" si="3"/>
        <v>2236380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2697421</v>
      </c>
      <c r="O14" s="45">
        <f t="shared" si="1"/>
        <v>155.48887479824765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2236380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2236380</v>
      </c>
      <c r="O15" s="47">
        <f t="shared" si="1"/>
        <v>128.91284297901777</v>
      </c>
      <c r="P15" s="9"/>
    </row>
    <row r="16" spans="1:133">
      <c r="A16" s="12"/>
      <c r="B16" s="25">
        <v>323.39999999999998</v>
      </c>
      <c r="C16" s="20" t="s">
        <v>105</v>
      </c>
      <c r="D16" s="46">
        <v>35626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35626</v>
      </c>
      <c r="O16" s="47">
        <f t="shared" si="1"/>
        <v>2.0536084851279686</v>
      </c>
      <c r="P16" s="9"/>
    </row>
    <row r="17" spans="1:16">
      <c r="A17" s="12"/>
      <c r="B17" s="25">
        <v>324.11</v>
      </c>
      <c r="C17" s="20" t="s">
        <v>16</v>
      </c>
      <c r="D17" s="46">
        <v>136935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136935</v>
      </c>
      <c r="O17" s="47">
        <f t="shared" si="1"/>
        <v>7.8934171086004152</v>
      </c>
      <c r="P17" s="9"/>
    </row>
    <row r="18" spans="1:16">
      <c r="A18" s="12"/>
      <c r="B18" s="25">
        <v>324.32</v>
      </c>
      <c r="C18" s="20" t="s">
        <v>87</v>
      </c>
      <c r="D18" s="46">
        <v>200000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200000</v>
      </c>
      <c r="O18" s="47">
        <f t="shared" si="1"/>
        <v>11.52870647913304</v>
      </c>
      <c r="P18" s="9"/>
    </row>
    <row r="19" spans="1:16">
      <c r="A19" s="12"/>
      <c r="B19" s="25">
        <v>324.62</v>
      </c>
      <c r="C19" s="20" t="s">
        <v>88</v>
      </c>
      <c r="D19" s="46">
        <v>73980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73980</v>
      </c>
      <c r="O19" s="47">
        <f t="shared" si="1"/>
        <v>4.2644685266313118</v>
      </c>
      <c r="P19" s="9"/>
    </row>
    <row r="20" spans="1:16">
      <c r="A20" s="12"/>
      <c r="B20" s="25">
        <v>329</v>
      </c>
      <c r="C20" s="20" t="s">
        <v>21</v>
      </c>
      <c r="D20" s="46">
        <v>14500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14500</v>
      </c>
      <c r="O20" s="47">
        <f t="shared" si="1"/>
        <v>0.83583121973714547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3066661</v>
      </c>
      <c r="E21" s="32">
        <f t="shared" si="5"/>
        <v>3500803</v>
      </c>
      <c r="F21" s="32">
        <f t="shared" si="5"/>
        <v>0</v>
      </c>
      <c r="G21" s="32">
        <f t="shared" si="5"/>
        <v>26374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6593838</v>
      </c>
      <c r="O21" s="45">
        <f t="shared" si="1"/>
        <v>380.09211436476829</v>
      </c>
      <c r="P21" s="10"/>
    </row>
    <row r="22" spans="1:16">
      <c r="A22" s="12"/>
      <c r="B22" s="25">
        <v>331.2</v>
      </c>
      <c r="C22" s="20" t="s">
        <v>22</v>
      </c>
      <c r="D22" s="46">
        <v>0</v>
      </c>
      <c r="E22" s="46">
        <v>146788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146788</v>
      </c>
      <c r="O22" s="47">
        <f t="shared" si="1"/>
        <v>8.4613788332949049</v>
      </c>
      <c r="P22" s="9"/>
    </row>
    <row r="23" spans="1:16">
      <c r="A23" s="12"/>
      <c r="B23" s="25">
        <v>331.5</v>
      </c>
      <c r="C23" s="20" t="s">
        <v>24</v>
      </c>
      <c r="D23" s="46">
        <v>0</v>
      </c>
      <c r="E23" s="46">
        <v>3047527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3047527</v>
      </c>
      <c r="O23" s="47">
        <f t="shared" si="1"/>
        <v>175.6702213511644</v>
      </c>
      <c r="P23" s="9"/>
    </row>
    <row r="24" spans="1:16">
      <c r="A24" s="12"/>
      <c r="B24" s="25">
        <v>334.2</v>
      </c>
      <c r="C24" s="20" t="s">
        <v>89</v>
      </c>
      <c r="D24" s="46">
        <v>0</v>
      </c>
      <c r="E24" s="46">
        <v>13218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13218</v>
      </c>
      <c r="O24" s="47">
        <f t="shared" si="1"/>
        <v>0.76193221120590271</v>
      </c>
      <c r="P24" s="9"/>
    </row>
    <row r="25" spans="1:16">
      <c r="A25" s="12"/>
      <c r="B25" s="25">
        <v>334.5</v>
      </c>
      <c r="C25" s="20" t="s">
        <v>26</v>
      </c>
      <c r="D25" s="46">
        <v>0</v>
      </c>
      <c r="E25" s="46">
        <v>293270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293270</v>
      </c>
      <c r="O25" s="47">
        <f t="shared" si="1"/>
        <v>16.905118745676734</v>
      </c>
      <c r="P25" s="9"/>
    </row>
    <row r="26" spans="1:16">
      <c r="A26" s="12"/>
      <c r="B26" s="25">
        <v>334.9</v>
      </c>
      <c r="C26" s="20" t="s">
        <v>92</v>
      </c>
      <c r="D26" s="46">
        <v>0</v>
      </c>
      <c r="E26" s="46">
        <v>0</v>
      </c>
      <c r="F26" s="46">
        <v>0</v>
      </c>
      <c r="G26" s="46">
        <v>26374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26374</v>
      </c>
      <c r="O26" s="47">
        <f t="shared" si="1"/>
        <v>1.5202905234032742</v>
      </c>
      <c r="P26" s="9"/>
    </row>
    <row r="27" spans="1:16">
      <c r="A27" s="12"/>
      <c r="B27" s="25">
        <v>335.12</v>
      </c>
      <c r="C27" s="20" t="s">
        <v>106</v>
      </c>
      <c r="D27" s="46">
        <v>616495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616495</v>
      </c>
      <c r="O27" s="47">
        <f t="shared" si="1"/>
        <v>35.536949504265621</v>
      </c>
      <c r="P27" s="9"/>
    </row>
    <row r="28" spans="1:16">
      <c r="A28" s="12"/>
      <c r="B28" s="25">
        <v>335.15</v>
      </c>
      <c r="C28" s="20" t="s">
        <v>107</v>
      </c>
      <c r="D28" s="46">
        <v>19516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19516</v>
      </c>
      <c r="O28" s="47">
        <f t="shared" si="1"/>
        <v>1.1249711782338021</v>
      </c>
      <c r="P28" s="9"/>
    </row>
    <row r="29" spans="1:16">
      <c r="A29" s="12"/>
      <c r="B29" s="25">
        <v>335.18</v>
      </c>
      <c r="C29" s="20" t="s">
        <v>108</v>
      </c>
      <c r="D29" s="46">
        <v>2281184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2281184</v>
      </c>
      <c r="O29" s="47">
        <f t="shared" si="1"/>
        <v>131.49550380447315</v>
      </c>
      <c r="P29" s="9"/>
    </row>
    <row r="30" spans="1:16">
      <c r="A30" s="12"/>
      <c r="B30" s="25">
        <v>335.21</v>
      </c>
      <c r="C30" s="20" t="s">
        <v>30</v>
      </c>
      <c r="D30" s="46">
        <v>5476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5476</v>
      </c>
      <c r="O30" s="47">
        <f t="shared" si="1"/>
        <v>0.31565598339866269</v>
      </c>
      <c r="P30" s="9"/>
    </row>
    <row r="31" spans="1:16">
      <c r="A31" s="12"/>
      <c r="B31" s="25">
        <v>337.2</v>
      </c>
      <c r="C31" s="20" t="s">
        <v>144</v>
      </c>
      <c r="D31" s="46">
        <v>40028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40028</v>
      </c>
      <c r="O31" s="47">
        <f t="shared" si="1"/>
        <v>2.3073553147336869</v>
      </c>
      <c r="P31" s="9"/>
    </row>
    <row r="32" spans="1:16">
      <c r="A32" s="12"/>
      <c r="B32" s="25">
        <v>339</v>
      </c>
      <c r="C32" s="20" t="s">
        <v>34</v>
      </c>
      <c r="D32" s="46">
        <v>103962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103962</v>
      </c>
      <c r="O32" s="47">
        <f t="shared" si="1"/>
        <v>5.9927369149181464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SUM(D34:D41)</f>
        <v>2689468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34477635</v>
      </c>
      <c r="J33" s="32">
        <f t="shared" si="7"/>
        <v>1413024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38580127</v>
      </c>
      <c r="O33" s="45">
        <f t="shared" si="1"/>
        <v>2223.894800553378</v>
      </c>
      <c r="P33" s="10"/>
    </row>
    <row r="34" spans="1:16">
      <c r="A34" s="12"/>
      <c r="B34" s="25">
        <v>341.1</v>
      </c>
      <c r="C34" s="20" t="s">
        <v>109</v>
      </c>
      <c r="D34" s="46">
        <v>23263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23263</v>
      </c>
      <c r="O34" s="47">
        <f t="shared" si="1"/>
        <v>1.3409614941203596</v>
      </c>
      <c r="P34" s="9"/>
    </row>
    <row r="35" spans="1:16">
      <c r="A35" s="12"/>
      <c r="B35" s="25">
        <v>341.2</v>
      </c>
      <c r="C35" s="20" t="s">
        <v>110</v>
      </c>
      <c r="D35" s="46">
        <v>833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1413024</v>
      </c>
      <c r="K35" s="46">
        <v>0</v>
      </c>
      <c r="L35" s="46">
        <v>0</v>
      </c>
      <c r="M35" s="46">
        <v>0</v>
      </c>
      <c r="N35" s="46">
        <f t="shared" ref="N35:N41" si="8">SUM(D35:M35)</f>
        <v>1413857</v>
      </c>
      <c r="O35" s="47">
        <f t="shared" si="1"/>
        <v>81.499711782338025</v>
      </c>
      <c r="P35" s="9"/>
    </row>
    <row r="36" spans="1:16">
      <c r="A36" s="12"/>
      <c r="B36" s="25">
        <v>341.3</v>
      </c>
      <c r="C36" s="20" t="s">
        <v>111</v>
      </c>
      <c r="D36" s="46">
        <v>1284996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1284996</v>
      </c>
      <c r="O36" s="47">
        <f t="shared" si="1"/>
        <v>74.071708554300201</v>
      </c>
      <c r="P36" s="9"/>
    </row>
    <row r="37" spans="1:16">
      <c r="A37" s="12"/>
      <c r="B37" s="25">
        <v>342.1</v>
      </c>
      <c r="C37" s="20" t="s">
        <v>130</v>
      </c>
      <c r="D37" s="46">
        <v>72928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72928</v>
      </c>
      <c r="O37" s="47">
        <f t="shared" ref="O37:O58" si="9">(N37/O$60)</f>
        <v>4.2038275305510719</v>
      </c>
      <c r="P37" s="9"/>
    </row>
    <row r="38" spans="1:16">
      <c r="A38" s="12"/>
      <c r="B38" s="25">
        <v>342.2</v>
      </c>
      <c r="C38" s="20" t="s">
        <v>131</v>
      </c>
      <c r="D38" s="46">
        <v>731903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731903</v>
      </c>
      <c r="O38" s="47">
        <f t="shared" si="9"/>
        <v>42.189474290984549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34477635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34477635</v>
      </c>
      <c r="O39" s="47">
        <f t="shared" si="9"/>
        <v>1987.4126700484205</v>
      </c>
      <c r="P39" s="9"/>
    </row>
    <row r="40" spans="1:16">
      <c r="A40" s="12"/>
      <c r="B40" s="25">
        <v>345.9</v>
      </c>
      <c r="C40" s="20" t="s">
        <v>137</v>
      </c>
      <c r="D40" s="46">
        <v>180247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180247</v>
      </c>
      <c r="O40" s="47">
        <f t="shared" si="9"/>
        <v>10.390073783721466</v>
      </c>
      <c r="P40" s="9"/>
    </row>
    <row r="41" spans="1:16">
      <c r="A41" s="12"/>
      <c r="B41" s="25">
        <v>347.2</v>
      </c>
      <c r="C41" s="20" t="s">
        <v>46</v>
      </c>
      <c r="D41" s="46">
        <v>395298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395298</v>
      </c>
      <c r="O41" s="47">
        <f t="shared" si="9"/>
        <v>22.786373068941664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SUM(D43:D45)</f>
        <v>182871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35060</v>
      </c>
      <c r="N42" s="32">
        <f t="shared" ref="N42:N47" si="11">SUM(D42:M42)</f>
        <v>217931</v>
      </c>
      <c r="O42" s="45">
        <f t="shared" si="9"/>
        <v>12.562312658519714</v>
      </c>
      <c r="P42" s="10"/>
    </row>
    <row r="43" spans="1:16">
      <c r="A43" s="13"/>
      <c r="B43" s="39">
        <v>351.3</v>
      </c>
      <c r="C43" s="21" t="s">
        <v>83</v>
      </c>
      <c r="D43" s="46">
        <v>9004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9004</v>
      </c>
      <c r="O43" s="47">
        <f t="shared" si="9"/>
        <v>0.51902236569056948</v>
      </c>
      <c r="P43" s="9"/>
    </row>
    <row r="44" spans="1:16">
      <c r="A44" s="13"/>
      <c r="B44" s="39">
        <v>354</v>
      </c>
      <c r="C44" s="21" t="s">
        <v>50</v>
      </c>
      <c r="D44" s="46">
        <v>172807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172807</v>
      </c>
      <c r="O44" s="47">
        <f t="shared" si="9"/>
        <v>9.9612059026977171</v>
      </c>
      <c r="P44" s="9"/>
    </row>
    <row r="45" spans="1:16">
      <c r="A45" s="13"/>
      <c r="B45" s="39">
        <v>359</v>
      </c>
      <c r="C45" s="21" t="s">
        <v>51</v>
      </c>
      <c r="D45" s="46">
        <v>1060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35060</v>
      </c>
      <c r="N45" s="46">
        <f t="shared" si="11"/>
        <v>36120</v>
      </c>
      <c r="O45" s="47">
        <f t="shared" si="9"/>
        <v>2.0820843901314272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SUM(D47:D54)</f>
        <v>1016236</v>
      </c>
      <c r="E46" s="32">
        <f t="shared" si="12"/>
        <v>66546</v>
      </c>
      <c r="F46" s="32">
        <f t="shared" si="12"/>
        <v>50277</v>
      </c>
      <c r="G46" s="32">
        <f t="shared" si="12"/>
        <v>501773</v>
      </c>
      <c r="H46" s="32">
        <f t="shared" si="12"/>
        <v>0</v>
      </c>
      <c r="I46" s="32">
        <f t="shared" si="12"/>
        <v>2502004</v>
      </c>
      <c r="J46" s="32">
        <f t="shared" si="12"/>
        <v>141601</v>
      </c>
      <c r="K46" s="32">
        <f t="shared" si="12"/>
        <v>3553002</v>
      </c>
      <c r="L46" s="32">
        <f t="shared" si="12"/>
        <v>0</v>
      </c>
      <c r="M46" s="32">
        <f t="shared" si="12"/>
        <v>340</v>
      </c>
      <c r="N46" s="32">
        <f t="shared" si="11"/>
        <v>7831779</v>
      </c>
      <c r="O46" s="45">
        <f t="shared" si="9"/>
        <v>451.45140650219048</v>
      </c>
      <c r="P46" s="10"/>
    </row>
    <row r="47" spans="1:16">
      <c r="A47" s="12"/>
      <c r="B47" s="25">
        <v>361.1</v>
      </c>
      <c r="C47" s="20" t="s">
        <v>52</v>
      </c>
      <c r="D47" s="46">
        <v>892372</v>
      </c>
      <c r="E47" s="46">
        <v>64361</v>
      </c>
      <c r="F47" s="46">
        <v>50277</v>
      </c>
      <c r="G47" s="46">
        <v>501773</v>
      </c>
      <c r="H47" s="46">
        <v>0</v>
      </c>
      <c r="I47" s="46">
        <v>2391168</v>
      </c>
      <c r="J47" s="46">
        <v>67482</v>
      </c>
      <c r="K47" s="46">
        <v>350368</v>
      </c>
      <c r="L47" s="46">
        <v>0</v>
      </c>
      <c r="M47" s="46">
        <v>0</v>
      </c>
      <c r="N47" s="46">
        <f t="shared" si="11"/>
        <v>4317801</v>
      </c>
      <c r="O47" s="47">
        <f t="shared" si="9"/>
        <v>248.89330182153563</v>
      </c>
      <c r="P47" s="9"/>
    </row>
    <row r="48" spans="1:16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480308</v>
      </c>
      <c r="L48" s="46">
        <v>0</v>
      </c>
      <c r="M48" s="46">
        <v>0</v>
      </c>
      <c r="N48" s="46">
        <f t="shared" ref="N48:N54" si="13">SUM(D48:M48)</f>
        <v>480308</v>
      </c>
      <c r="O48" s="47">
        <f t="shared" si="9"/>
        <v>27.686649757897165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162347</v>
      </c>
      <c r="L49" s="46">
        <v>0</v>
      </c>
      <c r="M49" s="46">
        <v>0</v>
      </c>
      <c r="N49" s="46">
        <f t="shared" si="13"/>
        <v>162347</v>
      </c>
      <c r="O49" s="47">
        <f t="shared" si="9"/>
        <v>9.3582545538390587</v>
      </c>
      <c r="P49" s="9"/>
    </row>
    <row r="50" spans="1:119">
      <c r="A50" s="12"/>
      <c r="B50" s="25">
        <v>361.4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299452</v>
      </c>
      <c r="L50" s="46">
        <v>0</v>
      </c>
      <c r="M50" s="46">
        <v>0</v>
      </c>
      <c r="N50" s="46">
        <f t="shared" si="13"/>
        <v>299452</v>
      </c>
      <c r="O50" s="47">
        <f t="shared" si="9"/>
        <v>17.261471062946736</v>
      </c>
      <c r="P50" s="9"/>
    </row>
    <row r="51" spans="1:119">
      <c r="A51" s="12"/>
      <c r="B51" s="25">
        <v>365</v>
      </c>
      <c r="C51" s="20" t="s">
        <v>138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964</v>
      </c>
      <c r="O51" s="47">
        <f t="shared" si="9"/>
        <v>5.5568365229421261E-2</v>
      </c>
      <c r="P51" s="9"/>
    </row>
    <row r="52" spans="1:119">
      <c r="A52" s="12"/>
      <c r="B52" s="25">
        <v>366</v>
      </c>
      <c r="C52" s="20" t="s">
        <v>57</v>
      </c>
      <c r="D52" s="46">
        <v>31013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31013</v>
      </c>
      <c r="O52" s="47">
        <f t="shared" si="9"/>
        <v>1.7876988701867651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2260527</v>
      </c>
      <c r="L53" s="46">
        <v>0</v>
      </c>
      <c r="M53" s="46">
        <v>340</v>
      </c>
      <c r="N53" s="46">
        <f t="shared" si="13"/>
        <v>2260867</v>
      </c>
      <c r="O53" s="47">
        <f t="shared" si="9"/>
        <v>130.32436015679042</v>
      </c>
      <c r="P53" s="9"/>
    </row>
    <row r="54" spans="1:119">
      <c r="A54" s="12"/>
      <c r="B54" s="25">
        <v>369.9</v>
      </c>
      <c r="C54" s="20" t="s">
        <v>59</v>
      </c>
      <c r="D54" s="46">
        <v>92851</v>
      </c>
      <c r="E54" s="46">
        <v>2185</v>
      </c>
      <c r="F54" s="46">
        <v>0</v>
      </c>
      <c r="G54" s="46">
        <v>0</v>
      </c>
      <c r="H54" s="46">
        <v>0</v>
      </c>
      <c r="I54" s="46">
        <v>109872</v>
      </c>
      <c r="J54" s="46">
        <v>74119</v>
      </c>
      <c r="K54" s="46">
        <v>0</v>
      </c>
      <c r="L54" s="46">
        <v>0</v>
      </c>
      <c r="M54" s="46">
        <v>0</v>
      </c>
      <c r="N54" s="46">
        <f t="shared" si="13"/>
        <v>279027</v>
      </c>
      <c r="O54" s="47">
        <f t="shared" si="9"/>
        <v>16.084101913765277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SUM(D56:D57)</f>
        <v>0</v>
      </c>
      <c r="E55" s="32">
        <f t="shared" si="14"/>
        <v>0</v>
      </c>
      <c r="F55" s="32">
        <f t="shared" si="14"/>
        <v>1277349</v>
      </c>
      <c r="G55" s="32">
        <f t="shared" si="14"/>
        <v>4232552</v>
      </c>
      <c r="H55" s="32">
        <f t="shared" si="14"/>
        <v>0</v>
      </c>
      <c r="I55" s="32">
        <f t="shared" si="14"/>
        <v>812918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6322819</v>
      </c>
      <c r="O55" s="45">
        <f t="shared" si="9"/>
        <v>364.4696218584275</v>
      </c>
      <c r="P55" s="9"/>
    </row>
    <row r="56" spans="1:119">
      <c r="A56" s="12"/>
      <c r="B56" s="25">
        <v>381</v>
      </c>
      <c r="C56" s="20" t="s">
        <v>60</v>
      </c>
      <c r="D56" s="46">
        <v>0</v>
      </c>
      <c r="E56" s="46">
        <v>0</v>
      </c>
      <c r="F56" s="46">
        <v>1277349</v>
      </c>
      <c r="G56" s="46">
        <v>4232552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5509901</v>
      </c>
      <c r="O56" s="47">
        <f t="shared" si="9"/>
        <v>317.6101567904081</v>
      </c>
      <c r="P56" s="9"/>
    </row>
    <row r="57" spans="1:119" ht="15.75" thickBot="1">
      <c r="A57" s="12"/>
      <c r="B57" s="25">
        <v>389.7</v>
      </c>
      <c r="C57" s="20" t="s">
        <v>145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812918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812918</v>
      </c>
      <c r="O57" s="47">
        <f t="shared" si="9"/>
        <v>46.859465068019368</v>
      </c>
      <c r="P57" s="9"/>
    </row>
    <row r="58" spans="1:119" ht="16.5" thickBot="1">
      <c r="A58" s="14" t="s">
        <v>47</v>
      </c>
      <c r="B58" s="23"/>
      <c r="C58" s="22"/>
      <c r="D58" s="15">
        <f t="shared" ref="D58:M58" si="15">SUM(D5,D14,D21,D33,D42,D46,D55)</f>
        <v>28294957</v>
      </c>
      <c r="E58" s="15">
        <f t="shared" si="15"/>
        <v>5803729</v>
      </c>
      <c r="F58" s="15">
        <f t="shared" si="15"/>
        <v>2123403</v>
      </c>
      <c r="G58" s="15">
        <f t="shared" si="15"/>
        <v>7407655</v>
      </c>
      <c r="H58" s="15">
        <f t="shared" si="15"/>
        <v>0</v>
      </c>
      <c r="I58" s="15">
        <f t="shared" si="15"/>
        <v>37792557</v>
      </c>
      <c r="J58" s="15">
        <f t="shared" si="15"/>
        <v>1554625</v>
      </c>
      <c r="K58" s="15">
        <f t="shared" si="15"/>
        <v>3553002</v>
      </c>
      <c r="L58" s="15">
        <f t="shared" si="15"/>
        <v>0</v>
      </c>
      <c r="M58" s="15">
        <f t="shared" si="15"/>
        <v>692026</v>
      </c>
      <c r="N58" s="15">
        <f>SUM(D58:M58)</f>
        <v>87221954</v>
      </c>
      <c r="O58" s="38">
        <f t="shared" si="9"/>
        <v>5027.7815310122205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146</v>
      </c>
      <c r="M60" s="48"/>
      <c r="N60" s="48"/>
      <c r="O60" s="43">
        <v>17348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20888740</v>
      </c>
      <c r="E5" s="27">
        <f t="shared" si="0"/>
        <v>0</v>
      </c>
      <c r="F5" s="27">
        <f t="shared" si="0"/>
        <v>792675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652144</v>
      </c>
      <c r="N5" s="28">
        <f>SUM(D5:M5)</f>
        <v>22333559</v>
      </c>
      <c r="O5" s="33">
        <f t="shared" ref="O5:O36" si="1">(N5/O$55)</f>
        <v>1306.514508014508</v>
      </c>
      <c r="P5" s="6"/>
    </row>
    <row r="6" spans="1:133">
      <c r="A6" s="12"/>
      <c r="B6" s="25">
        <v>311</v>
      </c>
      <c r="C6" s="20" t="s">
        <v>2</v>
      </c>
      <c r="D6" s="46">
        <v>18320851</v>
      </c>
      <c r="E6" s="46">
        <v>0</v>
      </c>
      <c r="F6" s="46">
        <v>792675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652144</v>
      </c>
      <c r="N6" s="46">
        <f>SUM(D6:M6)</f>
        <v>19765670</v>
      </c>
      <c r="O6" s="47">
        <f t="shared" si="1"/>
        <v>1156.2928512928513</v>
      </c>
      <c r="P6" s="9"/>
    </row>
    <row r="7" spans="1:133">
      <c r="A7" s="12"/>
      <c r="B7" s="25">
        <v>312.41000000000003</v>
      </c>
      <c r="C7" s="20" t="s">
        <v>11</v>
      </c>
      <c r="D7" s="46">
        <v>587118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587118</v>
      </c>
      <c r="O7" s="47">
        <f t="shared" si="1"/>
        <v>34.346437346437348</v>
      </c>
      <c r="P7" s="9"/>
    </row>
    <row r="8" spans="1:133">
      <c r="A8" s="12"/>
      <c r="B8" s="25">
        <v>312.42</v>
      </c>
      <c r="C8" s="20" t="s">
        <v>10</v>
      </c>
      <c r="D8" s="46">
        <v>444889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444889</v>
      </c>
      <c r="O8" s="47">
        <f t="shared" si="1"/>
        <v>26.026032526032527</v>
      </c>
      <c r="P8" s="9"/>
    </row>
    <row r="9" spans="1:133">
      <c r="A9" s="12"/>
      <c r="B9" s="25">
        <v>312.51</v>
      </c>
      <c r="C9" s="20" t="s">
        <v>73</v>
      </c>
      <c r="D9" s="46">
        <v>322853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322853</v>
      </c>
      <c r="O9" s="47">
        <f t="shared" si="1"/>
        <v>18.886919386919388</v>
      </c>
      <c r="P9" s="9"/>
    </row>
    <row r="10" spans="1:133">
      <c r="A10" s="12"/>
      <c r="B10" s="25">
        <v>312.52</v>
      </c>
      <c r="C10" s="20" t="s">
        <v>102</v>
      </c>
      <c r="D10" s="46">
        <v>201135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201135</v>
      </c>
      <c r="O10" s="47">
        <f t="shared" si="1"/>
        <v>11.766409266409266</v>
      </c>
      <c r="P10" s="9"/>
    </row>
    <row r="11" spans="1:133">
      <c r="A11" s="12"/>
      <c r="B11" s="25">
        <v>315</v>
      </c>
      <c r="C11" s="20" t="s">
        <v>103</v>
      </c>
      <c r="D11" s="46">
        <v>969671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969671</v>
      </c>
      <c r="O11" s="47">
        <f t="shared" si="1"/>
        <v>56.725810225810228</v>
      </c>
      <c r="P11" s="9"/>
    </row>
    <row r="12" spans="1:133">
      <c r="A12" s="12"/>
      <c r="B12" s="25">
        <v>316</v>
      </c>
      <c r="C12" s="20" t="s">
        <v>104</v>
      </c>
      <c r="D12" s="46">
        <v>42223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42223</v>
      </c>
      <c r="O12" s="47">
        <f t="shared" si="1"/>
        <v>2.4700479700479701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370250</v>
      </c>
      <c r="E13" s="32">
        <f t="shared" si="3"/>
        <v>2245482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2615732</v>
      </c>
      <c r="O13" s="45">
        <f t="shared" si="1"/>
        <v>153.02047502047503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2245482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2245482</v>
      </c>
      <c r="O14" s="47">
        <f t="shared" si="1"/>
        <v>131.36082836082835</v>
      </c>
      <c r="P14" s="9"/>
    </row>
    <row r="15" spans="1:133">
      <c r="A15" s="12"/>
      <c r="B15" s="25">
        <v>323.39999999999998</v>
      </c>
      <c r="C15" s="20" t="s">
        <v>105</v>
      </c>
      <c r="D15" s="46">
        <v>32476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32476</v>
      </c>
      <c r="O15" s="47">
        <f t="shared" si="1"/>
        <v>1.8998478998478998</v>
      </c>
      <c r="P15" s="9"/>
    </row>
    <row r="16" spans="1:133">
      <c r="A16" s="12"/>
      <c r="B16" s="25">
        <v>324.11</v>
      </c>
      <c r="C16" s="20" t="s">
        <v>16</v>
      </c>
      <c r="D16" s="46">
        <v>86735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86735</v>
      </c>
      <c r="O16" s="47">
        <f t="shared" si="1"/>
        <v>5.0740025740025736</v>
      </c>
      <c r="P16" s="9"/>
    </row>
    <row r="17" spans="1:16">
      <c r="A17" s="12"/>
      <c r="B17" s="25">
        <v>324.32</v>
      </c>
      <c r="C17" s="20" t="s">
        <v>87</v>
      </c>
      <c r="D17" s="46">
        <v>200000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200000</v>
      </c>
      <c r="O17" s="47">
        <f t="shared" si="1"/>
        <v>11.7000117000117</v>
      </c>
      <c r="P17" s="9"/>
    </row>
    <row r="18" spans="1:16">
      <c r="A18" s="12"/>
      <c r="B18" s="25">
        <v>324.62</v>
      </c>
      <c r="C18" s="20" t="s">
        <v>88</v>
      </c>
      <c r="D18" s="46">
        <v>50964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50964</v>
      </c>
      <c r="O18" s="47">
        <f t="shared" si="1"/>
        <v>2.9813969813969816</v>
      </c>
      <c r="P18" s="9"/>
    </row>
    <row r="19" spans="1:16">
      <c r="A19" s="12"/>
      <c r="B19" s="25">
        <v>329</v>
      </c>
      <c r="C19" s="20" t="s">
        <v>21</v>
      </c>
      <c r="D19" s="46">
        <v>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</v>
      </c>
      <c r="O19" s="47">
        <f t="shared" si="1"/>
        <v>4.3875043875043875E-3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2944829</v>
      </c>
      <c r="E20" s="32">
        <f t="shared" si="5"/>
        <v>16000</v>
      </c>
      <c r="F20" s="32">
        <f t="shared" si="5"/>
        <v>0</v>
      </c>
      <c r="G20" s="32">
        <f t="shared" si="5"/>
        <v>1927894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4888723</v>
      </c>
      <c r="O20" s="45">
        <f t="shared" si="1"/>
        <v>285.99058149058146</v>
      </c>
      <c r="P20" s="10"/>
    </row>
    <row r="21" spans="1:16">
      <c r="A21" s="12"/>
      <c r="B21" s="25">
        <v>331.2</v>
      </c>
      <c r="C21" s="20" t="s">
        <v>22</v>
      </c>
      <c r="D21" s="46">
        <v>0</v>
      </c>
      <c r="E21" s="46">
        <v>16000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16000</v>
      </c>
      <c r="O21" s="47">
        <f t="shared" si="1"/>
        <v>0.93600093600093603</v>
      </c>
      <c r="P21" s="9"/>
    </row>
    <row r="22" spans="1:16">
      <c r="A22" s="12"/>
      <c r="B22" s="25">
        <v>334.9</v>
      </c>
      <c r="C22" s="20" t="s">
        <v>92</v>
      </c>
      <c r="D22" s="46">
        <v>0</v>
      </c>
      <c r="E22" s="46">
        <v>0</v>
      </c>
      <c r="F22" s="46">
        <v>0</v>
      </c>
      <c r="G22" s="46">
        <v>1927894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1927894</v>
      </c>
      <c r="O22" s="47">
        <f t="shared" si="1"/>
        <v>112.78191178191179</v>
      </c>
      <c r="P22" s="9"/>
    </row>
    <row r="23" spans="1:16">
      <c r="A23" s="12"/>
      <c r="B23" s="25">
        <v>335.12</v>
      </c>
      <c r="C23" s="20" t="s">
        <v>106</v>
      </c>
      <c r="D23" s="46">
        <v>597401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597401</v>
      </c>
      <c r="O23" s="47">
        <f t="shared" si="1"/>
        <v>34.947993447993447</v>
      </c>
      <c r="P23" s="9"/>
    </row>
    <row r="24" spans="1:16">
      <c r="A24" s="12"/>
      <c r="B24" s="25">
        <v>335.15</v>
      </c>
      <c r="C24" s="20" t="s">
        <v>107</v>
      </c>
      <c r="D24" s="46">
        <v>24330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24330</v>
      </c>
      <c r="O24" s="47">
        <f t="shared" si="1"/>
        <v>1.4233064233064232</v>
      </c>
      <c r="P24" s="9"/>
    </row>
    <row r="25" spans="1:16">
      <c r="A25" s="12"/>
      <c r="B25" s="25">
        <v>335.18</v>
      </c>
      <c r="C25" s="20" t="s">
        <v>108</v>
      </c>
      <c r="D25" s="46">
        <v>2207752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2207752</v>
      </c>
      <c r="O25" s="47">
        <f t="shared" si="1"/>
        <v>129.15362115362115</v>
      </c>
      <c r="P25" s="9"/>
    </row>
    <row r="26" spans="1:16">
      <c r="A26" s="12"/>
      <c r="B26" s="25">
        <v>335.21</v>
      </c>
      <c r="C26" s="20" t="s">
        <v>30</v>
      </c>
      <c r="D26" s="46">
        <v>21020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21020</v>
      </c>
      <c r="O26" s="47">
        <f t="shared" si="1"/>
        <v>1.2296712296712298</v>
      </c>
      <c r="P26" s="9"/>
    </row>
    <row r="27" spans="1:16">
      <c r="A27" s="12"/>
      <c r="B27" s="25">
        <v>339</v>
      </c>
      <c r="C27" s="20" t="s">
        <v>34</v>
      </c>
      <c r="D27" s="46">
        <v>94326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94326</v>
      </c>
      <c r="O27" s="47">
        <f t="shared" si="1"/>
        <v>5.5180765180765183</v>
      </c>
      <c r="P27" s="9"/>
    </row>
    <row r="28" spans="1:16" ht="15.75">
      <c r="A28" s="29" t="s">
        <v>39</v>
      </c>
      <c r="B28" s="30"/>
      <c r="C28" s="31"/>
      <c r="D28" s="32">
        <f t="shared" ref="D28:M28" si="6">SUM(D29:D36)</f>
        <v>2286840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33923876</v>
      </c>
      <c r="J28" s="32">
        <f t="shared" si="6"/>
        <v>1413036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37623752</v>
      </c>
      <c r="O28" s="45">
        <f t="shared" si="1"/>
        <v>2200.9916929916931</v>
      </c>
      <c r="P28" s="10"/>
    </row>
    <row r="29" spans="1:16">
      <c r="A29" s="12"/>
      <c r="B29" s="25">
        <v>341.1</v>
      </c>
      <c r="C29" s="20" t="s">
        <v>109</v>
      </c>
      <c r="D29" s="46">
        <v>21800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21800</v>
      </c>
      <c r="O29" s="47">
        <f t="shared" si="1"/>
        <v>1.2753012753012753</v>
      </c>
      <c r="P29" s="9"/>
    </row>
    <row r="30" spans="1:16">
      <c r="A30" s="12"/>
      <c r="B30" s="25">
        <v>341.2</v>
      </c>
      <c r="C30" s="20" t="s">
        <v>110</v>
      </c>
      <c r="D30" s="46">
        <v>836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1413036</v>
      </c>
      <c r="K30" s="46">
        <v>0</v>
      </c>
      <c r="L30" s="46">
        <v>0</v>
      </c>
      <c r="M30" s="46">
        <v>0</v>
      </c>
      <c r="N30" s="46">
        <f t="shared" ref="N30:N36" si="7">SUM(D30:M30)</f>
        <v>1413872</v>
      </c>
      <c r="O30" s="47">
        <f t="shared" si="1"/>
        <v>82.711594711594714</v>
      </c>
      <c r="P30" s="9"/>
    </row>
    <row r="31" spans="1:16">
      <c r="A31" s="12"/>
      <c r="B31" s="25">
        <v>341.3</v>
      </c>
      <c r="C31" s="20" t="s">
        <v>111</v>
      </c>
      <c r="D31" s="46">
        <v>1201428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1201428</v>
      </c>
      <c r="O31" s="47">
        <f t="shared" si="1"/>
        <v>70.283608283608288</v>
      </c>
      <c r="P31" s="9"/>
    </row>
    <row r="32" spans="1:16">
      <c r="A32" s="12"/>
      <c r="B32" s="25">
        <v>342.1</v>
      </c>
      <c r="C32" s="20" t="s">
        <v>130</v>
      </c>
      <c r="D32" s="46">
        <v>35424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35424</v>
      </c>
      <c r="O32" s="47">
        <f t="shared" si="1"/>
        <v>2.0723060723060724</v>
      </c>
      <c r="P32" s="9"/>
    </row>
    <row r="33" spans="1:16">
      <c r="A33" s="12"/>
      <c r="B33" s="25">
        <v>342.2</v>
      </c>
      <c r="C33" s="20" t="s">
        <v>131</v>
      </c>
      <c r="D33" s="46">
        <v>419946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419946</v>
      </c>
      <c r="O33" s="47">
        <f t="shared" si="1"/>
        <v>24.566865566865566</v>
      </c>
      <c r="P33" s="9"/>
    </row>
    <row r="34" spans="1:16">
      <c r="A34" s="12"/>
      <c r="B34" s="25">
        <v>343.6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33923876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33923876</v>
      </c>
      <c r="O34" s="47">
        <f t="shared" si="1"/>
        <v>1984.5487305487306</v>
      </c>
      <c r="P34" s="9"/>
    </row>
    <row r="35" spans="1:16">
      <c r="A35" s="12"/>
      <c r="B35" s="25">
        <v>345.9</v>
      </c>
      <c r="C35" s="20" t="s">
        <v>137</v>
      </c>
      <c r="D35" s="46">
        <v>224633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224633</v>
      </c>
      <c r="O35" s="47">
        <f t="shared" si="1"/>
        <v>13.141043641043641</v>
      </c>
      <c r="P35" s="9"/>
    </row>
    <row r="36" spans="1:16">
      <c r="A36" s="12"/>
      <c r="B36" s="25">
        <v>347.2</v>
      </c>
      <c r="C36" s="20" t="s">
        <v>46</v>
      </c>
      <c r="D36" s="46">
        <v>382773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382773</v>
      </c>
      <c r="O36" s="47">
        <f t="shared" si="1"/>
        <v>22.392242892242891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95277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95277</v>
      </c>
      <c r="O37" s="45">
        <f t="shared" ref="O37:O53" si="10">(N37/O$55)</f>
        <v>5.5737100737100738</v>
      </c>
      <c r="P37" s="10"/>
    </row>
    <row r="38" spans="1:16">
      <c r="A38" s="13"/>
      <c r="B38" s="39">
        <v>351.3</v>
      </c>
      <c r="C38" s="21" t="s">
        <v>83</v>
      </c>
      <c r="D38" s="46">
        <v>7279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7279</v>
      </c>
      <c r="O38" s="47">
        <f t="shared" si="10"/>
        <v>0.4258219258219258</v>
      </c>
      <c r="P38" s="9"/>
    </row>
    <row r="39" spans="1:16">
      <c r="A39" s="13"/>
      <c r="B39" s="39">
        <v>354</v>
      </c>
      <c r="C39" s="21" t="s">
        <v>50</v>
      </c>
      <c r="D39" s="46">
        <v>87114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87114</v>
      </c>
      <c r="O39" s="47">
        <f t="shared" si="10"/>
        <v>5.0961740961740958</v>
      </c>
      <c r="P39" s="9"/>
    </row>
    <row r="40" spans="1:16">
      <c r="A40" s="13"/>
      <c r="B40" s="39">
        <v>359</v>
      </c>
      <c r="C40" s="21" t="s">
        <v>51</v>
      </c>
      <c r="D40" s="46">
        <v>884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884</v>
      </c>
      <c r="O40" s="47">
        <f t="shared" si="10"/>
        <v>5.1714051714051711E-2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SUM(D42:D49)</f>
        <v>550695</v>
      </c>
      <c r="E41" s="32">
        <f t="shared" si="11"/>
        <v>416285</v>
      </c>
      <c r="F41" s="32">
        <f t="shared" si="11"/>
        <v>12526</v>
      </c>
      <c r="G41" s="32">
        <f t="shared" si="11"/>
        <v>132401</v>
      </c>
      <c r="H41" s="32">
        <f t="shared" si="11"/>
        <v>0</v>
      </c>
      <c r="I41" s="32">
        <f t="shared" si="11"/>
        <v>1871426</v>
      </c>
      <c r="J41" s="32">
        <f t="shared" si="11"/>
        <v>450926</v>
      </c>
      <c r="K41" s="32">
        <f t="shared" si="11"/>
        <v>4718597</v>
      </c>
      <c r="L41" s="32">
        <f t="shared" si="11"/>
        <v>0</v>
      </c>
      <c r="M41" s="32">
        <f t="shared" si="11"/>
        <v>8729</v>
      </c>
      <c r="N41" s="32">
        <f t="shared" si="9"/>
        <v>8161585</v>
      </c>
      <c r="O41" s="45">
        <f t="shared" si="10"/>
        <v>477.45319995319994</v>
      </c>
      <c r="P41" s="10"/>
    </row>
    <row r="42" spans="1:16">
      <c r="A42" s="12"/>
      <c r="B42" s="25">
        <v>361.1</v>
      </c>
      <c r="C42" s="20" t="s">
        <v>52</v>
      </c>
      <c r="D42" s="46">
        <v>361765</v>
      </c>
      <c r="E42" s="46">
        <v>16181</v>
      </c>
      <c r="F42" s="46">
        <v>12526</v>
      </c>
      <c r="G42" s="46">
        <v>127401</v>
      </c>
      <c r="H42" s="46">
        <v>0</v>
      </c>
      <c r="I42" s="46">
        <v>1494114</v>
      </c>
      <c r="J42" s="46">
        <v>16958</v>
      </c>
      <c r="K42" s="46">
        <v>187700</v>
      </c>
      <c r="L42" s="46">
        <v>0</v>
      </c>
      <c r="M42" s="46">
        <v>8729</v>
      </c>
      <c r="N42" s="46">
        <f t="shared" si="9"/>
        <v>2225374</v>
      </c>
      <c r="O42" s="47">
        <f t="shared" si="10"/>
        <v>130.18450918450918</v>
      </c>
      <c r="P42" s="9"/>
    </row>
    <row r="43" spans="1:16">
      <c r="A43" s="12"/>
      <c r="B43" s="25">
        <v>361.2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427231</v>
      </c>
      <c r="L43" s="46">
        <v>0</v>
      </c>
      <c r="M43" s="46">
        <v>0</v>
      </c>
      <c r="N43" s="46">
        <f t="shared" ref="N43:N49" si="12">SUM(D43:M43)</f>
        <v>427231</v>
      </c>
      <c r="O43" s="47">
        <f t="shared" si="10"/>
        <v>24.993038493038494</v>
      </c>
      <c r="P43" s="9"/>
    </row>
    <row r="44" spans="1:16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-201631</v>
      </c>
      <c r="L44" s="46">
        <v>0</v>
      </c>
      <c r="M44" s="46">
        <v>0</v>
      </c>
      <c r="N44" s="46">
        <f t="shared" si="12"/>
        <v>-201631</v>
      </c>
      <c r="O44" s="47">
        <f t="shared" si="10"/>
        <v>-11.795425295425295</v>
      </c>
      <c r="P44" s="9"/>
    </row>
    <row r="45" spans="1:16">
      <c r="A45" s="12"/>
      <c r="B45" s="25">
        <v>361.4</v>
      </c>
      <c r="C45" s="20" t="s">
        <v>112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2074298</v>
      </c>
      <c r="L45" s="46">
        <v>0</v>
      </c>
      <c r="M45" s="46">
        <v>0</v>
      </c>
      <c r="N45" s="46">
        <f t="shared" si="12"/>
        <v>2074298</v>
      </c>
      <c r="O45" s="47">
        <f t="shared" si="10"/>
        <v>121.34655434655434</v>
      </c>
      <c r="P45" s="9"/>
    </row>
    <row r="46" spans="1:16">
      <c r="A46" s="12"/>
      <c r="B46" s="25">
        <v>365</v>
      </c>
      <c r="C46" s="20" t="s">
        <v>138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2516</v>
      </c>
      <c r="O46" s="47">
        <f t="shared" si="10"/>
        <v>0.1471861471861472</v>
      </c>
      <c r="P46" s="9"/>
    </row>
    <row r="47" spans="1:16">
      <c r="A47" s="12"/>
      <c r="B47" s="25">
        <v>366</v>
      </c>
      <c r="C47" s="20" t="s">
        <v>57</v>
      </c>
      <c r="D47" s="46">
        <v>33215</v>
      </c>
      <c r="E47" s="46">
        <v>0</v>
      </c>
      <c r="F47" s="46">
        <v>0</v>
      </c>
      <c r="G47" s="46">
        <v>0</v>
      </c>
      <c r="H47" s="46">
        <v>0</v>
      </c>
      <c r="I47" s="46">
        <v>200000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233215</v>
      </c>
      <c r="O47" s="47">
        <f t="shared" si="10"/>
        <v>13.643091143091143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2230999</v>
      </c>
      <c r="L48" s="46">
        <v>0</v>
      </c>
      <c r="M48" s="46">
        <v>0</v>
      </c>
      <c r="N48" s="46">
        <f t="shared" si="12"/>
        <v>2230999</v>
      </c>
      <c r="O48" s="47">
        <f t="shared" si="10"/>
        <v>130.513572013572</v>
      </c>
      <c r="P48" s="9"/>
    </row>
    <row r="49" spans="1:119">
      <c r="A49" s="12"/>
      <c r="B49" s="25">
        <v>369.9</v>
      </c>
      <c r="C49" s="20" t="s">
        <v>59</v>
      </c>
      <c r="D49" s="46">
        <v>155715</v>
      </c>
      <c r="E49" s="46">
        <v>400104</v>
      </c>
      <c r="F49" s="46">
        <v>0</v>
      </c>
      <c r="G49" s="46">
        <v>5000</v>
      </c>
      <c r="H49" s="46">
        <v>0</v>
      </c>
      <c r="I49" s="46">
        <v>174796</v>
      </c>
      <c r="J49" s="46">
        <v>433968</v>
      </c>
      <c r="K49" s="46">
        <v>0</v>
      </c>
      <c r="L49" s="46">
        <v>0</v>
      </c>
      <c r="M49" s="46">
        <v>0</v>
      </c>
      <c r="N49" s="46">
        <f t="shared" si="12"/>
        <v>1169583</v>
      </c>
      <c r="O49" s="47">
        <f t="shared" si="10"/>
        <v>68.42067392067392</v>
      </c>
      <c r="P49" s="9"/>
    </row>
    <row r="50" spans="1:119" ht="15.75">
      <c r="A50" s="29" t="s">
        <v>41</v>
      </c>
      <c r="B50" s="30"/>
      <c r="C50" s="31"/>
      <c r="D50" s="32">
        <f t="shared" ref="D50:M50" si="13">SUM(D51:D52)</f>
        <v>0</v>
      </c>
      <c r="E50" s="32">
        <f t="shared" si="13"/>
        <v>0</v>
      </c>
      <c r="F50" s="32">
        <f t="shared" si="13"/>
        <v>1235664</v>
      </c>
      <c r="G50" s="32">
        <f t="shared" si="13"/>
        <v>8043787</v>
      </c>
      <c r="H50" s="32">
        <f t="shared" si="13"/>
        <v>0</v>
      </c>
      <c r="I50" s="32">
        <f t="shared" si="13"/>
        <v>556049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9835500</v>
      </c>
      <c r="O50" s="45">
        <f t="shared" si="10"/>
        <v>575.37732537732541</v>
      </c>
      <c r="P50" s="9"/>
    </row>
    <row r="51" spans="1:119">
      <c r="A51" s="12"/>
      <c r="B51" s="25">
        <v>381</v>
      </c>
      <c r="C51" s="20" t="s">
        <v>60</v>
      </c>
      <c r="D51" s="46">
        <v>0</v>
      </c>
      <c r="E51" s="46">
        <v>0</v>
      </c>
      <c r="F51" s="46">
        <v>1235664</v>
      </c>
      <c r="G51" s="46">
        <v>6153197</v>
      </c>
      <c r="H51" s="46">
        <v>0</v>
      </c>
      <c r="I51" s="46">
        <v>556049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7944910</v>
      </c>
      <c r="O51" s="47">
        <f t="shared" si="10"/>
        <v>464.77769977769975</v>
      </c>
      <c r="P51" s="9"/>
    </row>
    <row r="52" spans="1:119" ht="15.75" thickBot="1">
      <c r="A52" s="12"/>
      <c r="B52" s="25">
        <v>384</v>
      </c>
      <c r="C52" s="20" t="s">
        <v>126</v>
      </c>
      <c r="D52" s="46">
        <v>0</v>
      </c>
      <c r="E52" s="46">
        <v>0</v>
      </c>
      <c r="F52" s="46">
        <v>0</v>
      </c>
      <c r="G52" s="46">
        <v>1890590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1890590</v>
      </c>
      <c r="O52" s="47">
        <f t="shared" si="10"/>
        <v>110.5996255996256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4">SUM(D5,D13,D20,D28,D37,D41,D50)</f>
        <v>27136631</v>
      </c>
      <c r="E53" s="15">
        <f t="shared" si="14"/>
        <v>2677767</v>
      </c>
      <c r="F53" s="15">
        <f t="shared" si="14"/>
        <v>2040865</v>
      </c>
      <c r="G53" s="15">
        <f t="shared" si="14"/>
        <v>10104082</v>
      </c>
      <c r="H53" s="15">
        <f t="shared" si="14"/>
        <v>0</v>
      </c>
      <c r="I53" s="15">
        <f t="shared" si="14"/>
        <v>36351351</v>
      </c>
      <c r="J53" s="15">
        <f t="shared" si="14"/>
        <v>1863962</v>
      </c>
      <c r="K53" s="15">
        <f t="shared" si="14"/>
        <v>4718597</v>
      </c>
      <c r="L53" s="15">
        <f t="shared" si="14"/>
        <v>0</v>
      </c>
      <c r="M53" s="15">
        <f t="shared" si="14"/>
        <v>660873</v>
      </c>
      <c r="N53" s="15">
        <f>SUM(D53:M53)</f>
        <v>85554128</v>
      </c>
      <c r="O53" s="38">
        <f t="shared" si="10"/>
        <v>5004.9214929214932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141</v>
      </c>
      <c r="M55" s="48"/>
      <c r="N55" s="48"/>
      <c r="O55" s="43">
        <v>17094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20461097</v>
      </c>
      <c r="E5" s="27">
        <f t="shared" si="0"/>
        <v>0</v>
      </c>
      <c r="F5" s="27">
        <f t="shared" si="0"/>
        <v>792262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606033</v>
      </c>
      <c r="N5" s="28">
        <f>SUM(D5:M5)</f>
        <v>21859392</v>
      </c>
      <c r="O5" s="33">
        <f t="shared" ref="O5:O52" si="1">(N5/O$54)</f>
        <v>1283.1293730922753</v>
      </c>
      <c r="P5" s="6"/>
    </row>
    <row r="6" spans="1:133">
      <c r="A6" s="12"/>
      <c r="B6" s="25">
        <v>311</v>
      </c>
      <c r="C6" s="20" t="s">
        <v>2</v>
      </c>
      <c r="D6" s="46">
        <v>18016418</v>
      </c>
      <c r="E6" s="46">
        <v>0</v>
      </c>
      <c r="F6" s="46">
        <v>792262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606033</v>
      </c>
      <c r="N6" s="46">
        <f>SUM(D6:M6)</f>
        <v>19414713</v>
      </c>
      <c r="O6" s="47">
        <f t="shared" si="1"/>
        <v>1139.6286100023481</v>
      </c>
      <c r="P6" s="9"/>
    </row>
    <row r="7" spans="1:133">
      <c r="A7" s="12"/>
      <c r="B7" s="25">
        <v>312.41000000000003</v>
      </c>
      <c r="C7" s="20" t="s">
        <v>11</v>
      </c>
      <c r="D7" s="46">
        <v>559712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559712</v>
      </c>
      <c r="O7" s="47">
        <f t="shared" si="1"/>
        <v>32.854660718478513</v>
      </c>
      <c r="P7" s="9"/>
    </row>
    <row r="8" spans="1:133">
      <c r="A8" s="12"/>
      <c r="B8" s="25">
        <v>312.42</v>
      </c>
      <c r="C8" s="20" t="s">
        <v>10</v>
      </c>
      <c r="D8" s="46">
        <v>425706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425706</v>
      </c>
      <c r="O8" s="47">
        <f t="shared" si="1"/>
        <v>24.988612350316977</v>
      </c>
      <c r="P8" s="9"/>
    </row>
    <row r="9" spans="1:133">
      <c r="A9" s="12"/>
      <c r="B9" s="25">
        <v>312.51</v>
      </c>
      <c r="C9" s="20" t="s">
        <v>73</v>
      </c>
      <c r="D9" s="46">
        <v>287908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287908</v>
      </c>
      <c r="O9" s="47">
        <f t="shared" si="1"/>
        <v>16.899976520309931</v>
      </c>
      <c r="P9" s="9"/>
    </row>
    <row r="10" spans="1:133">
      <c r="A10" s="12"/>
      <c r="B10" s="25">
        <v>312.52</v>
      </c>
      <c r="C10" s="20" t="s">
        <v>102</v>
      </c>
      <c r="D10" s="46">
        <v>180792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180792</v>
      </c>
      <c r="O10" s="47">
        <f t="shared" si="1"/>
        <v>10.612350316975816</v>
      </c>
      <c r="P10" s="9"/>
    </row>
    <row r="11" spans="1:133">
      <c r="A11" s="12"/>
      <c r="B11" s="25">
        <v>315</v>
      </c>
      <c r="C11" s="20" t="s">
        <v>103</v>
      </c>
      <c r="D11" s="46">
        <v>951887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951887</v>
      </c>
      <c r="O11" s="47">
        <f t="shared" si="1"/>
        <v>55.875029349612582</v>
      </c>
      <c r="P11" s="9"/>
    </row>
    <row r="12" spans="1:133">
      <c r="A12" s="12"/>
      <c r="B12" s="25">
        <v>316</v>
      </c>
      <c r="C12" s="20" t="s">
        <v>104</v>
      </c>
      <c r="D12" s="46">
        <v>38674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38674</v>
      </c>
      <c r="O12" s="47">
        <f t="shared" si="1"/>
        <v>2.2701338342333881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458566</v>
      </c>
      <c r="E13" s="32">
        <f t="shared" si="3"/>
        <v>1874739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2333305</v>
      </c>
      <c r="O13" s="45">
        <f t="shared" si="1"/>
        <v>136.96319558581826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1874739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1874739</v>
      </c>
      <c r="O14" s="47">
        <f t="shared" si="1"/>
        <v>110.04572669640761</v>
      </c>
      <c r="P14" s="9"/>
    </row>
    <row r="15" spans="1:133">
      <c r="A15" s="12"/>
      <c r="B15" s="25">
        <v>323.39999999999998</v>
      </c>
      <c r="C15" s="20" t="s">
        <v>105</v>
      </c>
      <c r="D15" s="46">
        <v>25709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25709</v>
      </c>
      <c r="O15" s="47">
        <f t="shared" si="1"/>
        <v>1.5090983799013853</v>
      </c>
      <c r="P15" s="9"/>
    </row>
    <row r="16" spans="1:133">
      <c r="A16" s="12"/>
      <c r="B16" s="25">
        <v>324.11</v>
      </c>
      <c r="C16" s="20" t="s">
        <v>16</v>
      </c>
      <c r="D16" s="46">
        <v>150657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150657</v>
      </c>
      <c r="O16" s="47">
        <f t="shared" si="1"/>
        <v>8.843449166471002</v>
      </c>
      <c r="P16" s="9"/>
    </row>
    <row r="17" spans="1:16">
      <c r="A17" s="12"/>
      <c r="B17" s="25">
        <v>324.32</v>
      </c>
      <c r="C17" s="20" t="s">
        <v>87</v>
      </c>
      <c r="D17" s="46">
        <v>200000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200000</v>
      </c>
      <c r="O17" s="47">
        <f t="shared" si="1"/>
        <v>11.739845034045551</v>
      </c>
      <c r="P17" s="9"/>
    </row>
    <row r="18" spans="1:16">
      <c r="A18" s="12"/>
      <c r="B18" s="25">
        <v>324.62</v>
      </c>
      <c r="C18" s="20" t="s">
        <v>88</v>
      </c>
      <c r="D18" s="46">
        <v>82200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82200</v>
      </c>
      <c r="O18" s="47">
        <f t="shared" si="1"/>
        <v>4.8250763089927213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2822740</v>
      </c>
      <c r="E19" s="32">
        <f t="shared" si="5"/>
        <v>24096</v>
      </c>
      <c r="F19" s="32">
        <f t="shared" si="5"/>
        <v>0</v>
      </c>
      <c r="G19" s="32">
        <f t="shared" si="5"/>
        <v>1213228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4060064</v>
      </c>
      <c r="O19" s="45">
        <f t="shared" si="1"/>
        <v>238.32261094153557</v>
      </c>
      <c r="P19" s="10"/>
    </row>
    <row r="20" spans="1:16">
      <c r="A20" s="12"/>
      <c r="B20" s="25">
        <v>331.2</v>
      </c>
      <c r="C20" s="20" t="s">
        <v>22</v>
      </c>
      <c r="D20" s="46">
        <v>0</v>
      </c>
      <c r="E20" s="46">
        <v>24096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24096</v>
      </c>
      <c r="O20" s="47">
        <f t="shared" si="1"/>
        <v>1.4144165297018079</v>
      </c>
      <c r="P20" s="9"/>
    </row>
    <row r="21" spans="1:16">
      <c r="A21" s="12"/>
      <c r="B21" s="25">
        <v>334.9</v>
      </c>
      <c r="C21" s="20" t="s">
        <v>92</v>
      </c>
      <c r="D21" s="46">
        <v>0</v>
      </c>
      <c r="E21" s="46">
        <v>0</v>
      </c>
      <c r="F21" s="46">
        <v>0</v>
      </c>
      <c r="G21" s="46">
        <v>1150728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1150728</v>
      </c>
      <c r="O21" s="47">
        <f t="shared" si="1"/>
        <v>67.546841981685844</v>
      </c>
      <c r="P21" s="9"/>
    </row>
    <row r="22" spans="1:16">
      <c r="A22" s="12"/>
      <c r="B22" s="25">
        <v>335.12</v>
      </c>
      <c r="C22" s="20" t="s">
        <v>106</v>
      </c>
      <c r="D22" s="46">
        <v>577919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577919</v>
      </c>
      <c r="O22" s="47">
        <f t="shared" si="1"/>
        <v>33.923397511152849</v>
      </c>
      <c r="P22" s="9"/>
    </row>
    <row r="23" spans="1:16">
      <c r="A23" s="12"/>
      <c r="B23" s="25">
        <v>335.15</v>
      </c>
      <c r="C23" s="20" t="s">
        <v>107</v>
      </c>
      <c r="D23" s="46">
        <v>21957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21957</v>
      </c>
      <c r="O23" s="47">
        <f t="shared" si="1"/>
        <v>1.2888588870626907</v>
      </c>
      <c r="P23" s="9"/>
    </row>
    <row r="24" spans="1:16">
      <c r="A24" s="12"/>
      <c r="B24" s="25">
        <v>335.18</v>
      </c>
      <c r="C24" s="20" t="s">
        <v>108</v>
      </c>
      <c r="D24" s="46">
        <v>2108110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2108110</v>
      </c>
      <c r="O24" s="47">
        <f t="shared" si="1"/>
        <v>123.74442357360883</v>
      </c>
      <c r="P24" s="9"/>
    </row>
    <row r="25" spans="1:16">
      <c r="A25" s="12"/>
      <c r="B25" s="25">
        <v>335.21</v>
      </c>
      <c r="C25" s="20" t="s">
        <v>30</v>
      </c>
      <c r="D25" s="46">
        <v>24398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24398</v>
      </c>
      <c r="O25" s="47">
        <f t="shared" si="1"/>
        <v>1.4321436957032168</v>
      </c>
      <c r="P25" s="9"/>
    </row>
    <row r="26" spans="1:16">
      <c r="A26" s="12"/>
      <c r="B26" s="25">
        <v>337.3</v>
      </c>
      <c r="C26" s="20" t="s">
        <v>31</v>
      </c>
      <c r="D26" s="46">
        <v>0</v>
      </c>
      <c r="E26" s="46">
        <v>0</v>
      </c>
      <c r="F26" s="46">
        <v>0</v>
      </c>
      <c r="G26" s="46">
        <v>62500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62500</v>
      </c>
      <c r="O26" s="47">
        <f t="shared" si="1"/>
        <v>3.6687015731392347</v>
      </c>
      <c r="P26" s="9"/>
    </row>
    <row r="27" spans="1:16">
      <c r="A27" s="12"/>
      <c r="B27" s="25">
        <v>339</v>
      </c>
      <c r="C27" s="20" t="s">
        <v>34</v>
      </c>
      <c r="D27" s="46">
        <v>90356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90356</v>
      </c>
      <c r="O27" s="47">
        <f t="shared" si="1"/>
        <v>5.3038271894810984</v>
      </c>
      <c r="P27" s="9"/>
    </row>
    <row r="28" spans="1:16" ht="15.75">
      <c r="A28" s="29" t="s">
        <v>39</v>
      </c>
      <c r="B28" s="30"/>
      <c r="C28" s="31"/>
      <c r="D28" s="32">
        <f t="shared" ref="D28:M28" si="6">SUM(D29:D36)</f>
        <v>1901427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33834808</v>
      </c>
      <c r="J28" s="32">
        <f t="shared" si="6"/>
        <v>1413036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37149271</v>
      </c>
      <c r="O28" s="45">
        <f t="shared" si="1"/>
        <v>2180.633423338812</v>
      </c>
      <c r="P28" s="10"/>
    </row>
    <row r="29" spans="1:16">
      <c r="A29" s="12"/>
      <c r="B29" s="25">
        <v>341.1</v>
      </c>
      <c r="C29" s="20" t="s">
        <v>109</v>
      </c>
      <c r="D29" s="46">
        <v>28350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28350</v>
      </c>
      <c r="O29" s="47">
        <f t="shared" si="1"/>
        <v>1.6641230335759567</v>
      </c>
      <c r="P29" s="9"/>
    </row>
    <row r="30" spans="1:16">
      <c r="A30" s="12"/>
      <c r="B30" s="25">
        <v>341.2</v>
      </c>
      <c r="C30" s="20" t="s">
        <v>110</v>
      </c>
      <c r="D30" s="46">
        <v>1904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1413036</v>
      </c>
      <c r="K30" s="46">
        <v>0</v>
      </c>
      <c r="L30" s="46">
        <v>0</v>
      </c>
      <c r="M30" s="46">
        <v>0</v>
      </c>
      <c r="N30" s="46">
        <f t="shared" ref="N30:N36" si="7">SUM(D30:M30)</f>
        <v>1414940</v>
      </c>
      <c r="O30" s="47">
        <f t="shared" si="1"/>
        <v>83.055881662362054</v>
      </c>
      <c r="P30" s="9"/>
    </row>
    <row r="31" spans="1:16">
      <c r="A31" s="12"/>
      <c r="B31" s="25">
        <v>341.3</v>
      </c>
      <c r="C31" s="20" t="s">
        <v>111</v>
      </c>
      <c r="D31" s="46">
        <v>908112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908112</v>
      </c>
      <c r="O31" s="47">
        <f t="shared" si="1"/>
        <v>53.305470767785863</v>
      </c>
      <c r="P31" s="9"/>
    </row>
    <row r="32" spans="1:16">
      <c r="A32" s="12"/>
      <c r="B32" s="25">
        <v>342.1</v>
      </c>
      <c r="C32" s="20" t="s">
        <v>130</v>
      </c>
      <c r="D32" s="46">
        <v>50727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50727</v>
      </c>
      <c r="O32" s="47">
        <f t="shared" si="1"/>
        <v>2.9776355952101432</v>
      </c>
      <c r="P32" s="9"/>
    </row>
    <row r="33" spans="1:16">
      <c r="A33" s="12"/>
      <c r="B33" s="25">
        <v>342.2</v>
      </c>
      <c r="C33" s="20" t="s">
        <v>131</v>
      </c>
      <c r="D33" s="46">
        <v>361528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361528</v>
      </c>
      <c r="O33" s="47">
        <f t="shared" si="1"/>
        <v>21.2214134773421</v>
      </c>
      <c r="P33" s="9"/>
    </row>
    <row r="34" spans="1:16">
      <c r="A34" s="12"/>
      <c r="B34" s="25">
        <v>343.6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33834808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33834808</v>
      </c>
      <c r="O34" s="47">
        <f t="shared" si="1"/>
        <v>1986.0770133834233</v>
      </c>
      <c r="P34" s="9"/>
    </row>
    <row r="35" spans="1:16">
      <c r="A35" s="12"/>
      <c r="B35" s="25">
        <v>345.9</v>
      </c>
      <c r="C35" s="20" t="s">
        <v>137</v>
      </c>
      <c r="D35" s="46">
        <v>210603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210603</v>
      </c>
      <c r="O35" s="47">
        <f t="shared" si="1"/>
        <v>12.362232918525475</v>
      </c>
      <c r="P35" s="9"/>
    </row>
    <row r="36" spans="1:16">
      <c r="A36" s="12"/>
      <c r="B36" s="25">
        <v>347.2</v>
      </c>
      <c r="C36" s="20" t="s">
        <v>46</v>
      </c>
      <c r="D36" s="46">
        <v>340203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340203</v>
      </c>
      <c r="O36" s="47">
        <f t="shared" si="1"/>
        <v>19.969652500586992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105368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105368</v>
      </c>
      <c r="O37" s="45">
        <f t="shared" si="1"/>
        <v>6.1850199577365581</v>
      </c>
      <c r="P37" s="10"/>
    </row>
    <row r="38" spans="1:16">
      <c r="A38" s="13"/>
      <c r="B38" s="39">
        <v>351.3</v>
      </c>
      <c r="C38" s="21" t="s">
        <v>83</v>
      </c>
      <c r="D38" s="46">
        <v>8214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8214</v>
      </c>
      <c r="O38" s="47">
        <f t="shared" si="1"/>
        <v>0.48215543554825074</v>
      </c>
      <c r="P38" s="9"/>
    </row>
    <row r="39" spans="1:16">
      <c r="A39" s="13"/>
      <c r="B39" s="39">
        <v>354</v>
      </c>
      <c r="C39" s="21" t="s">
        <v>50</v>
      </c>
      <c r="D39" s="46">
        <v>96341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96341</v>
      </c>
      <c r="O39" s="47">
        <f t="shared" si="1"/>
        <v>5.6551420521249121</v>
      </c>
      <c r="P39" s="9"/>
    </row>
    <row r="40" spans="1:16">
      <c r="A40" s="13"/>
      <c r="B40" s="39">
        <v>359</v>
      </c>
      <c r="C40" s="21" t="s">
        <v>51</v>
      </c>
      <c r="D40" s="46">
        <v>813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813</v>
      </c>
      <c r="O40" s="47">
        <f t="shared" si="1"/>
        <v>4.772247006339516E-2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320813</v>
      </c>
      <c r="E41" s="32">
        <f t="shared" si="10"/>
        <v>15726</v>
      </c>
      <c r="F41" s="32">
        <f t="shared" si="10"/>
        <v>8514</v>
      </c>
      <c r="G41" s="32">
        <f t="shared" si="10"/>
        <v>471332</v>
      </c>
      <c r="H41" s="32">
        <f t="shared" si="10"/>
        <v>0</v>
      </c>
      <c r="I41" s="32">
        <f t="shared" si="10"/>
        <v>1874076</v>
      </c>
      <c r="J41" s="32">
        <f t="shared" si="10"/>
        <v>25944</v>
      </c>
      <c r="K41" s="32">
        <f t="shared" si="10"/>
        <v>6869493</v>
      </c>
      <c r="L41" s="32">
        <f t="shared" si="10"/>
        <v>0</v>
      </c>
      <c r="M41" s="32">
        <f t="shared" si="10"/>
        <v>5929</v>
      </c>
      <c r="N41" s="32">
        <f t="shared" si="9"/>
        <v>9591827</v>
      </c>
      <c r="O41" s="45">
        <f t="shared" si="1"/>
        <v>563.03281286687013</v>
      </c>
      <c r="P41" s="10"/>
    </row>
    <row r="42" spans="1:16">
      <c r="A42" s="12"/>
      <c r="B42" s="25">
        <v>361.1</v>
      </c>
      <c r="C42" s="20" t="s">
        <v>52</v>
      </c>
      <c r="D42" s="46">
        <v>188307</v>
      </c>
      <c r="E42" s="46">
        <v>10948</v>
      </c>
      <c r="F42" s="46">
        <v>8513</v>
      </c>
      <c r="G42" s="46">
        <v>85332</v>
      </c>
      <c r="H42" s="46">
        <v>0</v>
      </c>
      <c r="I42" s="46">
        <v>1537973</v>
      </c>
      <c r="J42" s="46">
        <v>11475</v>
      </c>
      <c r="K42" s="46">
        <v>159291</v>
      </c>
      <c r="L42" s="46">
        <v>0</v>
      </c>
      <c r="M42" s="46">
        <v>5927</v>
      </c>
      <c r="N42" s="46">
        <f t="shared" si="9"/>
        <v>2007766</v>
      </c>
      <c r="O42" s="47">
        <f t="shared" si="1"/>
        <v>117.8543085231275</v>
      </c>
      <c r="P42" s="9"/>
    </row>
    <row r="43" spans="1:16">
      <c r="A43" s="12"/>
      <c r="B43" s="25">
        <v>361.2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352351</v>
      </c>
      <c r="L43" s="46">
        <v>0</v>
      </c>
      <c r="M43" s="46">
        <v>0</v>
      </c>
      <c r="N43" s="46">
        <f t="shared" ref="N43:N49" si="11">SUM(D43:M43)</f>
        <v>352351</v>
      </c>
      <c r="O43" s="47">
        <f t="shared" si="1"/>
        <v>20.682730687954919</v>
      </c>
      <c r="P43" s="9"/>
    </row>
    <row r="44" spans="1:16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2056632</v>
      </c>
      <c r="L44" s="46">
        <v>0</v>
      </c>
      <c r="M44" s="46">
        <v>0</v>
      </c>
      <c r="N44" s="46">
        <f t="shared" si="11"/>
        <v>2056632</v>
      </c>
      <c r="O44" s="47">
        <f t="shared" si="1"/>
        <v>120.72270486029585</v>
      </c>
      <c r="P44" s="9"/>
    </row>
    <row r="45" spans="1:16">
      <c r="A45" s="12"/>
      <c r="B45" s="25">
        <v>361.4</v>
      </c>
      <c r="C45" s="20" t="s">
        <v>112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693267</v>
      </c>
      <c r="L45" s="46">
        <v>0</v>
      </c>
      <c r="M45" s="46">
        <v>0</v>
      </c>
      <c r="N45" s="46">
        <f t="shared" si="11"/>
        <v>693267</v>
      </c>
      <c r="O45" s="47">
        <f t="shared" si="1"/>
        <v>40.694235736088281</v>
      </c>
      <c r="P45" s="9"/>
    </row>
    <row r="46" spans="1:16">
      <c r="A46" s="12"/>
      <c r="B46" s="25">
        <v>365</v>
      </c>
      <c r="C46" s="20" t="s">
        <v>138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5281</v>
      </c>
      <c r="O46" s="47">
        <f t="shared" si="1"/>
        <v>0.30999060812397278</v>
      </c>
      <c r="P46" s="9"/>
    </row>
    <row r="47" spans="1:16">
      <c r="A47" s="12"/>
      <c r="B47" s="25">
        <v>366</v>
      </c>
      <c r="C47" s="20" t="s">
        <v>57</v>
      </c>
      <c r="D47" s="46">
        <v>37600</v>
      </c>
      <c r="E47" s="46">
        <v>4778</v>
      </c>
      <c r="F47" s="46">
        <v>0</v>
      </c>
      <c r="G47" s="46">
        <v>0</v>
      </c>
      <c r="H47" s="46">
        <v>0</v>
      </c>
      <c r="I47" s="46">
        <v>200000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242378</v>
      </c>
      <c r="O47" s="47">
        <f t="shared" si="1"/>
        <v>14.227400798309462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3607952</v>
      </c>
      <c r="L48" s="46">
        <v>0</v>
      </c>
      <c r="M48" s="46">
        <v>0</v>
      </c>
      <c r="N48" s="46">
        <f t="shared" si="11"/>
        <v>3607952</v>
      </c>
      <c r="O48" s="47">
        <f t="shared" si="1"/>
        <v>211.78398685137356</v>
      </c>
      <c r="P48" s="9"/>
    </row>
    <row r="49" spans="1:119">
      <c r="A49" s="12"/>
      <c r="B49" s="25">
        <v>369.9</v>
      </c>
      <c r="C49" s="20" t="s">
        <v>59</v>
      </c>
      <c r="D49" s="46">
        <v>94906</v>
      </c>
      <c r="E49" s="46">
        <v>0</v>
      </c>
      <c r="F49" s="46">
        <v>1</v>
      </c>
      <c r="G49" s="46">
        <v>386000</v>
      </c>
      <c r="H49" s="46">
        <v>0</v>
      </c>
      <c r="I49" s="46">
        <v>130822</v>
      </c>
      <c r="J49" s="46">
        <v>14469</v>
      </c>
      <c r="K49" s="46">
        <v>0</v>
      </c>
      <c r="L49" s="46">
        <v>0</v>
      </c>
      <c r="M49" s="46">
        <v>2</v>
      </c>
      <c r="N49" s="46">
        <f t="shared" si="11"/>
        <v>626200</v>
      </c>
      <c r="O49" s="47">
        <f t="shared" si="1"/>
        <v>36.757454801596616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SUM(D51:D51)</f>
        <v>90785</v>
      </c>
      <c r="E50" s="32">
        <f t="shared" si="12"/>
        <v>1566880</v>
      </c>
      <c r="F50" s="32">
        <f t="shared" si="12"/>
        <v>1327722</v>
      </c>
      <c r="G50" s="32">
        <f t="shared" si="12"/>
        <v>4787320</v>
      </c>
      <c r="H50" s="32">
        <f t="shared" si="12"/>
        <v>0</v>
      </c>
      <c r="I50" s="32">
        <f t="shared" si="12"/>
        <v>7650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7780357</v>
      </c>
      <c r="O50" s="45">
        <f t="shared" si="1"/>
        <v>456.70092744775769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90785</v>
      </c>
      <c r="E51" s="46">
        <v>1566880</v>
      </c>
      <c r="F51" s="46">
        <v>1327722</v>
      </c>
      <c r="G51" s="46">
        <v>4787320</v>
      </c>
      <c r="H51" s="46">
        <v>0</v>
      </c>
      <c r="I51" s="46">
        <v>7650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7780357</v>
      </c>
      <c r="O51" s="47">
        <f t="shared" si="1"/>
        <v>456.70092744775769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SUM(D5,D13,D19,D28,D37,D41,D50)</f>
        <v>26160796</v>
      </c>
      <c r="E52" s="15">
        <f t="shared" si="13"/>
        <v>3481441</v>
      </c>
      <c r="F52" s="15">
        <f t="shared" si="13"/>
        <v>2128498</v>
      </c>
      <c r="G52" s="15">
        <f t="shared" si="13"/>
        <v>6471880</v>
      </c>
      <c r="H52" s="15">
        <f t="shared" si="13"/>
        <v>0</v>
      </c>
      <c r="I52" s="15">
        <f t="shared" si="13"/>
        <v>35716534</v>
      </c>
      <c r="J52" s="15">
        <f t="shared" si="13"/>
        <v>1438980</v>
      </c>
      <c r="K52" s="15">
        <f t="shared" si="13"/>
        <v>6869493</v>
      </c>
      <c r="L52" s="15">
        <f t="shared" si="13"/>
        <v>0</v>
      </c>
      <c r="M52" s="15">
        <f t="shared" si="13"/>
        <v>611962</v>
      </c>
      <c r="N52" s="15">
        <f>SUM(D52:M52)</f>
        <v>82879584</v>
      </c>
      <c r="O52" s="38">
        <f t="shared" si="1"/>
        <v>4864.9673632308049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139</v>
      </c>
      <c r="M54" s="48"/>
      <c r="N54" s="48"/>
      <c r="O54" s="43">
        <v>17036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19322085</v>
      </c>
      <c r="E5" s="27">
        <f t="shared" si="0"/>
        <v>0</v>
      </c>
      <c r="F5" s="27">
        <f t="shared" si="0"/>
        <v>791955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606033</v>
      </c>
      <c r="N5" s="28">
        <f>SUM(D5:M5)</f>
        <v>20720073</v>
      </c>
      <c r="O5" s="33">
        <f t="shared" ref="O5:O36" si="1">(N5/O$56)</f>
        <v>1223.867277023036</v>
      </c>
      <c r="P5" s="6"/>
    </row>
    <row r="6" spans="1:133">
      <c r="A6" s="12"/>
      <c r="B6" s="25">
        <v>311</v>
      </c>
      <c r="C6" s="20" t="s">
        <v>2</v>
      </c>
      <c r="D6" s="46">
        <v>17007090</v>
      </c>
      <c r="E6" s="46">
        <v>0</v>
      </c>
      <c r="F6" s="46">
        <v>791955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606033</v>
      </c>
      <c r="N6" s="46">
        <f>SUM(D6:M6)</f>
        <v>18405078</v>
      </c>
      <c r="O6" s="47">
        <f t="shared" si="1"/>
        <v>1087.1280567040756</v>
      </c>
      <c r="P6" s="9"/>
    </row>
    <row r="7" spans="1:133">
      <c r="A7" s="12"/>
      <c r="B7" s="25">
        <v>312.41000000000003</v>
      </c>
      <c r="C7" s="20" t="s">
        <v>11</v>
      </c>
      <c r="D7" s="46">
        <v>520835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520835</v>
      </c>
      <c r="O7" s="47">
        <f t="shared" si="1"/>
        <v>30.764028352037801</v>
      </c>
      <c r="P7" s="9"/>
    </row>
    <row r="8" spans="1:133">
      <c r="A8" s="12"/>
      <c r="B8" s="25">
        <v>312.42</v>
      </c>
      <c r="C8" s="20" t="s">
        <v>10</v>
      </c>
      <c r="D8" s="46">
        <v>393351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393351</v>
      </c>
      <c r="O8" s="47">
        <f t="shared" si="1"/>
        <v>23.233963378617837</v>
      </c>
      <c r="P8" s="9"/>
    </row>
    <row r="9" spans="1:133">
      <c r="A9" s="12"/>
      <c r="B9" s="25">
        <v>312.51</v>
      </c>
      <c r="C9" s="20" t="s">
        <v>73</v>
      </c>
      <c r="D9" s="46">
        <v>316900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316900</v>
      </c>
      <c r="O9" s="47">
        <f t="shared" si="1"/>
        <v>18.718251624335497</v>
      </c>
      <c r="P9" s="9"/>
    </row>
    <row r="10" spans="1:133">
      <c r="A10" s="12"/>
      <c r="B10" s="25">
        <v>312.52</v>
      </c>
      <c r="C10" s="20" t="s">
        <v>102</v>
      </c>
      <c r="D10" s="46">
        <v>194972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194972</v>
      </c>
      <c r="O10" s="47">
        <f t="shared" si="1"/>
        <v>11.516361488481985</v>
      </c>
      <c r="P10" s="9"/>
    </row>
    <row r="11" spans="1:133">
      <c r="A11" s="12"/>
      <c r="B11" s="25">
        <v>315</v>
      </c>
      <c r="C11" s="20" t="s">
        <v>103</v>
      </c>
      <c r="D11" s="46">
        <v>861174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861174</v>
      </c>
      <c r="O11" s="47">
        <f t="shared" si="1"/>
        <v>50.866745422327227</v>
      </c>
      <c r="P11" s="9"/>
    </row>
    <row r="12" spans="1:133">
      <c r="A12" s="12"/>
      <c r="B12" s="25">
        <v>316</v>
      </c>
      <c r="C12" s="20" t="s">
        <v>104</v>
      </c>
      <c r="D12" s="46">
        <v>27763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27763</v>
      </c>
      <c r="O12" s="47">
        <f t="shared" si="1"/>
        <v>1.639870053160071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465304</v>
      </c>
      <c r="E13" s="32">
        <f t="shared" si="3"/>
        <v>2318906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2784210</v>
      </c>
      <c r="O13" s="45">
        <f t="shared" si="1"/>
        <v>164.4542232722977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2318906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2318906</v>
      </c>
      <c r="O14" s="47">
        <f t="shared" si="1"/>
        <v>136.97023036030714</v>
      </c>
      <c r="P14" s="9"/>
    </row>
    <row r="15" spans="1:133">
      <c r="A15" s="12"/>
      <c r="B15" s="25">
        <v>323.39999999999998</v>
      </c>
      <c r="C15" s="20" t="s">
        <v>105</v>
      </c>
      <c r="D15" s="46">
        <v>24456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24456</v>
      </c>
      <c r="O15" s="47">
        <f t="shared" si="1"/>
        <v>1.4445363260484347</v>
      </c>
      <c r="P15" s="9"/>
    </row>
    <row r="16" spans="1:133">
      <c r="A16" s="12"/>
      <c r="B16" s="25">
        <v>324.11</v>
      </c>
      <c r="C16" s="20" t="s">
        <v>16</v>
      </c>
      <c r="D16" s="46">
        <v>130205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130205</v>
      </c>
      <c r="O16" s="47">
        <f t="shared" si="1"/>
        <v>7.6907855877141174</v>
      </c>
      <c r="P16" s="9"/>
    </row>
    <row r="17" spans="1:16">
      <c r="A17" s="12"/>
      <c r="B17" s="25">
        <v>324.32</v>
      </c>
      <c r="C17" s="20" t="s">
        <v>87</v>
      </c>
      <c r="D17" s="46">
        <v>200000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200000</v>
      </c>
      <c r="O17" s="47">
        <f t="shared" si="1"/>
        <v>11.813349084465447</v>
      </c>
      <c r="P17" s="9"/>
    </row>
    <row r="18" spans="1:16">
      <c r="A18" s="12"/>
      <c r="B18" s="25">
        <v>324.62</v>
      </c>
      <c r="C18" s="20" t="s">
        <v>88</v>
      </c>
      <c r="D18" s="46">
        <v>101143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101143</v>
      </c>
      <c r="O18" s="47">
        <f t="shared" si="1"/>
        <v>5.9741878322504434</v>
      </c>
      <c r="P18" s="9"/>
    </row>
    <row r="19" spans="1:16">
      <c r="A19" s="12"/>
      <c r="B19" s="25">
        <v>329</v>
      </c>
      <c r="C19" s="20" t="s">
        <v>21</v>
      </c>
      <c r="D19" s="46">
        <v>9500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9500</v>
      </c>
      <c r="O19" s="47">
        <f t="shared" si="1"/>
        <v>0.56113408151210864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3815514</v>
      </c>
      <c r="E20" s="32">
        <f t="shared" si="5"/>
        <v>11006</v>
      </c>
      <c r="F20" s="32">
        <f t="shared" si="5"/>
        <v>0</v>
      </c>
      <c r="G20" s="32">
        <f t="shared" si="5"/>
        <v>1123948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4950468</v>
      </c>
      <c r="O20" s="45">
        <f t="shared" si="1"/>
        <v>292.40803307737741</v>
      </c>
      <c r="P20" s="10"/>
    </row>
    <row r="21" spans="1:16">
      <c r="A21" s="12"/>
      <c r="B21" s="25">
        <v>331.2</v>
      </c>
      <c r="C21" s="20" t="s">
        <v>22</v>
      </c>
      <c r="D21" s="46">
        <v>0</v>
      </c>
      <c r="E21" s="46">
        <v>11006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11006</v>
      </c>
      <c r="O21" s="47">
        <f t="shared" si="1"/>
        <v>0.65008860011813352</v>
      </c>
      <c r="P21" s="9"/>
    </row>
    <row r="22" spans="1:16">
      <c r="A22" s="12"/>
      <c r="B22" s="25">
        <v>334.9</v>
      </c>
      <c r="C22" s="20" t="s">
        <v>92</v>
      </c>
      <c r="D22" s="46">
        <v>0</v>
      </c>
      <c r="E22" s="46">
        <v>0</v>
      </c>
      <c r="F22" s="46">
        <v>0</v>
      </c>
      <c r="G22" s="46">
        <v>1003948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1003948</v>
      </c>
      <c r="O22" s="47">
        <f t="shared" si="1"/>
        <v>59.299940933254575</v>
      </c>
      <c r="P22" s="9"/>
    </row>
    <row r="23" spans="1:16">
      <c r="A23" s="12"/>
      <c r="B23" s="25">
        <v>335.12</v>
      </c>
      <c r="C23" s="20" t="s">
        <v>106</v>
      </c>
      <c r="D23" s="46">
        <v>551103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551103</v>
      </c>
      <c r="O23" s="47">
        <f t="shared" si="1"/>
        <v>32.551860602480801</v>
      </c>
      <c r="P23" s="9"/>
    </row>
    <row r="24" spans="1:16">
      <c r="A24" s="12"/>
      <c r="B24" s="25">
        <v>335.15</v>
      </c>
      <c r="C24" s="20" t="s">
        <v>107</v>
      </c>
      <c r="D24" s="46">
        <v>21149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21149</v>
      </c>
      <c r="O24" s="47">
        <f t="shared" si="1"/>
        <v>1.2492025989367985</v>
      </c>
      <c r="P24" s="9"/>
    </row>
    <row r="25" spans="1:16">
      <c r="A25" s="12"/>
      <c r="B25" s="25">
        <v>335.18</v>
      </c>
      <c r="C25" s="20" t="s">
        <v>108</v>
      </c>
      <c r="D25" s="46">
        <v>2078572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2078572</v>
      </c>
      <c r="O25" s="47">
        <f t="shared" si="1"/>
        <v>122.77448316597756</v>
      </c>
      <c r="P25" s="9"/>
    </row>
    <row r="26" spans="1:16">
      <c r="A26" s="12"/>
      <c r="B26" s="25">
        <v>335.21</v>
      </c>
      <c r="C26" s="20" t="s">
        <v>30</v>
      </c>
      <c r="D26" s="46">
        <v>80307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80307</v>
      </c>
      <c r="O26" s="47">
        <f t="shared" si="1"/>
        <v>4.7434731246308326</v>
      </c>
      <c r="P26" s="9"/>
    </row>
    <row r="27" spans="1:16">
      <c r="A27" s="12"/>
      <c r="B27" s="25">
        <v>337.3</v>
      </c>
      <c r="C27" s="20" t="s">
        <v>31</v>
      </c>
      <c r="D27" s="46">
        <v>0</v>
      </c>
      <c r="E27" s="46">
        <v>0</v>
      </c>
      <c r="F27" s="46">
        <v>0</v>
      </c>
      <c r="G27" s="46">
        <v>120000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120000</v>
      </c>
      <c r="O27" s="47">
        <f t="shared" si="1"/>
        <v>7.0880094506792677</v>
      </c>
      <c r="P27" s="9"/>
    </row>
    <row r="28" spans="1:16">
      <c r="A28" s="12"/>
      <c r="B28" s="25">
        <v>337.4</v>
      </c>
      <c r="C28" s="20" t="s">
        <v>32</v>
      </c>
      <c r="D28" s="46">
        <v>1000000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1000000</v>
      </c>
      <c r="O28" s="47">
        <f t="shared" si="1"/>
        <v>59.06674542232723</v>
      </c>
      <c r="P28" s="9"/>
    </row>
    <row r="29" spans="1:16">
      <c r="A29" s="12"/>
      <c r="B29" s="25">
        <v>339</v>
      </c>
      <c r="C29" s="20" t="s">
        <v>34</v>
      </c>
      <c r="D29" s="46">
        <v>84383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84383</v>
      </c>
      <c r="O29" s="47">
        <f t="shared" si="1"/>
        <v>4.9842291789722388</v>
      </c>
      <c r="P29" s="9"/>
    </row>
    <row r="30" spans="1:16" ht="15.75">
      <c r="A30" s="29" t="s">
        <v>39</v>
      </c>
      <c r="B30" s="30"/>
      <c r="C30" s="31"/>
      <c r="D30" s="32">
        <f t="shared" ref="D30:M30" si="6">SUM(D31:D37)</f>
        <v>1956175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32448927</v>
      </c>
      <c r="J30" s="32">
        <f t="shared" si="6"/>
        <v>1536211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35941313</v>
      </c>
      <c r="O30" s="45">
        <f t="shared" si="1"/>
        <v>2122.9363851151802</v>
      </c>
      <c r="P30" s="10"/>
    </row>
    <row r="31" spans="1:16">
      <c r="A31" s="12"/>
      <c r="B31" s="25">
        <v>341.1</v>
      </c>
      <c r="C31" s="20" t="s">
        <v>109</v>
      </c>
      <c r="D31" s="46">
        <v>2868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2868</v>
      </c>
      <c r="O31" s="47">
        <f t="shared" si="1"/>
        <v>0.1694034258712345</v>
      </c>
      <c r="P31" s="9"/>
    </row>
    <row r="32" spans="1:16">
      <c r="A32" s="12"/>
      <c r="B32" s="25">
        <v>341.2</v>
      </c>
      <c r="C32" s="20" t="s">
        <v>110</v>
      </c>
      <c r="D32" s="46">
        <v>949308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1536211</v>
      </c>
      <c r="K32" s="46">
        <v>0</v>
      </c>
      <c r="L32" s="46">
        <v>0</v>
      </c>
      <c r="M32" s="46">
        <v>0</v>
      </c>
      <c r="N32" s="46">
        <f t="shared" ref="N32:N37" si="7">SUM(D32:M32)</f>
        <v>2485519</v>
      </c>
      <c r="O32" s="47">
        <f t="shared" si="1"/>
        <v>146.81151801535736</v>
      </c>
      <c r="P32" s="9"/>
    </row>
    <row r="33" spans="1:16">
      <c r="A33" s="12"/>
      <c r="B33" s="25">
        <v>341.3</v>
      </c>
      <c r="C33" s="20" t="s">
        <v>111</v>
      </c>
      <c r="D33" s="46">
        <v>257064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257064</v>
      </c>
      <c r="O33" s="47">
        <f t="shared" si="1"/>
        <v>15.183933845245127</v>
      </c>
      <c r="P33" s="9"/>
    </row>
    <row r="34" spans="1:16">
      <c r="A34" s="12"/>
      <c r="B34" s="25">
        <v>342.1</v>
      </c>
      <c r="C34" s="20" t="s">
        <v>130</v>
      </c>
      <c r="D34" s="46">
        <v>40231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40231</v>
      </c>
      <c r="O34" s="47">
        <f t="shared" si="1"/>
        <v>2.3763142350856468</v>
      </c>
      <c r="P34" s="9"/>
    </row>
    <row r="35" spans="1:16">
      <c r="A35" s="12"/>
      <c r="B35" s="25">
        <v>342.2</v>
      </c>
      <c r="C35" s="20" t="s">
        <v>131</v>
      </c>
      <c r="D35" s="46">
        <v>706704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706704</v>
      </c>
      <c r="O35" s="47">
        <f t="shared" si="1"/>
        <v>41.74270525694034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32038032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32038032</v>
      </c>
      <c r="O36" s="47">
        <f t="shared" si="1"/>
        <v>1892.3822799763734</v>
      </c>
      <c r="P36" s="9"/>
    </row>
    <row r="37" spans="1:16">
      <c r="A37" s="12"/>
      <c r="B37" s="25">
        <v>347.3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410895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410895</v>
      </c>
      <c r="O37" s="47">
        <f t="shared" ref="O37:O54" si="8">(N37/O$56)</f>
        <v>24.270230360307146</v>
      </c>
      <c r="P37" s="9"/>
    </row>
    <row r="38" spans="1:16" ht="15.75">
      <c r="A38" s="29" t="s">
        <v>40</v>
      </c>
      <c r="B38" s="30"/>
      <c r="C38" s="31"/>
      <c r="D38" s="32">
        <f t="shared" ref="D38:M38" si="9">SUM(D39:D42)</f>
        <v>156651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4" si="10">SUM(D38:M38)</f>
        <v>156651</v>
      </c>
      <c r="O38" s="45">
        <f t="shared" si="8"/>
        <v>9.2528647371529829</v>
      </c>
      <c r="P38" s="10"/>
    </row>
    <row r="39" spans="1:16">
      <c r="A39" s="13"/>
      <c r="B39" s="39">
        <v>351.3</v>
      </c>
      <c r="C39" s="21" t="s">
        <v>83</v>
      </c>
      <c r="D39" s="46">
        <v>8327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8327</v>
      </c>
      <c r="O39" s="47">
        <f t="shared" si="8"/>
        <v>0.49184878913171887</v>
      </c>
      <c r="P39" s="9"/>
    </row>
    <row r="40" spans="1:16">
      <c r="A40" s="13"/>
      <c r="B40" s="39">
        <v>354</v>
      </c>
      <c r="C40" s="21" t="s">
        <v>50</v>
      </c>
      <c r="D40" s="46">
        <v>69629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69629</v>
      </c>
      <c r="O40" s="47">
        <f t="shared" si="8"/>
        <v>4.1127584170112224</v>
      </c>
      <c r="P40" s="9"/>
    </row>
    <row r="41" spans="1:16">
      <c r="A41" s="13"/>
      <c r="B41" s="39">
        <v>355</v>
      </c>
      <c r="C41" s="21" t="s">
        <v>134</v>
      </c>
      <c r="D41" s="46">
        <v>77632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77632</v>
      </c>
      <c r="O41" s="47">
        <f t="shared" si="8"/>
        <v>4.5854695806261079</v>
      </c>
      <c r="P41" s="9"/>
    </row>
    <row r="42" spans="1:16">
      <c r="A42" s="13"/>
      <c r="B42" s="39">
        <v>359</v>
      </c>
      <c r="C42" s="21" t="s">
        <v>51</v>
      </c>
      <c r="D42" s="46">
        <v>1063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1063</v>
      </c>
      <c r="O42" s="47">
        <f t="shared" si="8"/>
        <v>6.2787950383933852E-2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418100</v>
      </c>
      <c r="E43" s="32">
        <f t="shared" si="11"/>
        <v>14133</v>
      </c>
      <c r="F43" s="32">
        <f t="shared" si="11"/>
        <v>12746</v>
      </c>
      <c r="G43" s="32">
        <f t="shared" si="11"/>
        <v>159582</v>
      </c>
      <c r="H43" s="32">
        <f t="shared" si="11"/>
        <v>0</v>
      </c>
      <c r="I43" s="32">
        <f t="shared" si="11"/>
        <v>1858729</v>
      </c>
      <c r="J43" s="32">
        <f t="shared" si="11"/>
        <v>13235</v>
      </c>
      <c r="K43" s="32">
        <f t="shared" si="11"/>
        <v>5403036</v>
      </c>
      <c r="L43" s="32">
        <f t="shared" si="11"/>
        <v>0</v>
      </c>
      <c r="M43" s="32">
        <f t="shared" si="11"/>
        <v>5792</v>
      </c>
      <c r="N43" s="32">
        <f t="shared" si="10"/>
        <v>7885353</v>
      </c>
      <c r="O43" s="45">
        <f t="shared" si="8"/>
        <v>465.76213821618427</v>
      </c>
      <c r="P43" s="10"/>
    </row>
    <row r="44" spans="1:16">
      <c r="A44" s="12"/>
      <c r="B44" s="25">
        <v>361.1</v>
      </c>
      <c r="C44" s="20" t="s">
        <v>52</v>
      </c>
      <c r="D44" s="46">
        <v>122556</v>
      </c>
      <c r="E44" s="46">
        <v>14133</v>
      </c>
      <c r="F44" s="46">
        <v>12722</v>
      </c>
      <c r="G44" s="46">
        <v>105795</v>
      </c>
      <c r="H44" s="46">
        <v>0</v>
      </c>
      <c r="I44" s="46">
        <v>1822123</v>
      </c>
      <c r="J44" s="46">
        <v>13235</v>
      </c>
      <c r="K44" s="46">
        <v>116234</v>
      </c>
      <c r="L44" s="46">
        <v>0</v>
      </c>
      <c r="M44" s="46">
        <v>5773</v>
      </c>
      <c r="N44" s="46">
        <f t="shared" si="10"/>
        <v>2212571</v>
      </c>
      <c r="O44" s="47">
        <f t="shared" si="8"/>
        <v>130.68936798582399</v>
      </c>
      <c r="P44" s="9"/>
    </row>
    <row r="45" spans="1:16">
      <c r="A45" s="12"/>
      <c r="B45" s="25">
        <v>361.2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282506</v>
      </c>
      <c r="L45" s="46">
        <v>0</v>
      </c>
      <c r="M45" s="46">
        <v>0</v>
      </c>
      <c r="N45" s="46">
        <f t="shared" ref="N45:N50" si="12">SUM(D45:M45)</f>
        <v>282506</v>
      </c>
      <c r="O45" s="47">
        <f t="shared" si="8"/>
        <v>16.686709982279975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851225</v>
      </c>
      <c r="L46" s="46">
        <v>0</v>
      </c>
      <c r="M46" s="46">
        <v>0</v>
      </c>
      <c r="N46" s="46">
        <f t="shared" si="12"/>
        <v>851225</v>
      </c>
      <c r="O46" s="47">
        <f t="shared" si="8"/>
        <v>50.279090372120493</v>
      </c>
      <c r="P46" s="9"/>
    </row>
    <row r="47" spans="1:16">
      <c r="A47" s="12"/>
      <c r="B47" s="25">
        <v>361.4</v>
      </c>
      <c r="C47" s="20" t="s">
        <v>112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239862</v>
      </c>
      <c r="L47" s="46">
        <v>0</v>
      </c>
      <c r="M47" s="46">
        <v>0</v>
      </c>
      <c r="N47" s="46">
        <f t="shared" si="12"/>
        <v>239862</v>
      </c>
      <c r="O47" s="47">
        <f t="shared" si="8"/>
        <v>14.167867690490255</v>
      </c>
      <c r="P47" s="9"/>
    </row>
    <row r="48" spans="1:16">
      <c r="A48" s="12"/>
      <c r="B48" s="25">
        <v>366</v>
      </c>
      <c r="C48" s="20" t="s">
        <v>57</v>
      </c>
      <c r="D48" s="46">
        <v>40178</v>
      </c>
      <c r="E48" s="46">
        <v>0</v>
      </c>
      <c r="F48" s="46">
        <v>0</v>
      </c>
      <c r="G48" s="46">
        <v>53787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93965</v>
      </c>
      <c r="O48" s="47">
        <f t="shared" si="8"/>
        <v>5.5502067336089782</v>
      </c>
      <c r="P48" s="9"/>
    </row>
    <row r="49" spans="1:119">
      <c r="A49" s="12"/>
      <c r="B49" s="25">
        <v>368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3913209</v>
      </c>
      <c r="L49" s="46">
        <v>0</v>
      </c>
      <c r="M49" s="46">
        <v>0</v>
      </c>
      <c r="N49" s="46">
        <f t="shared" si="12"/>
        <v>3913209</v>
      </c>
      <c r="O49" s="47">
        <f t="shared" si="8"/>
        <v>231.14051978735972</v>
      </c>
      <c r="P49" s="9"/>
    </row>
    <row r="50" spans="1:119">
      <c r="A50" s="12"/>
      <c r="B50" s="25">
        <v>369.9</v>
      </c>
      <c r="C50" s="20" t="s">
        <v>59</v>
      </c>
      <c r="D50" s="46">
        <v>255366</v>
      </c>
      <c r="E50" s="46">
        <v>0</v>
      </c>
      <c r="F50" s="46">
        <v>24</v>
      </c>
      <c r="G50" s="46">
        <v>0</v>
      </c>
      <c r="H50" s="46">
        <v>0</v>
      </c>
      <c r="I50" s="46">
        <v>36606</v>
      </c>
      <c r="J50" s="46">
        <v>0</v>
      </c>
      <c r="K50" s="46">
        <v>0</v>
      </c>
      <c r="L50" s="46">
        <v>0</v>
      </c>
      <c r="M50" s="46">
        <v>19</v>
      </c>
      <c r="N50" s="46">
        <f t="shared" si="12"/>
        <v>292015</v>
      </c>
      <c r="O50" s="47">
        <f t="shared" si="8"/>
        <v>17.248375664500887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SUM(D52:D53)</f>
        <v>0</v>
      </c>
      <c r="E51" s="32">
        <f t="shared" si="13"/>
        <v>0</v>
      </c>
      <c r="F51" s="32">
        <f t="shared" si="13"/>
        <v>3312468</v>
      </c>
      <c r="G51" s="32">
        <f t="shared" si="13"/>
        <v>4439692</v>
      </c>
      <c r="H51" s="32">
        <f t="shared" si="13"/>
        <v>0</v>
      </c>
      <c r="I51" s="32">
        <f t="shared" si="13"/>
        <v>38611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7790771</v>
      </c>
      <c r="O51" s="45">
        <f t="shared" si="8"/>
        <v>460.17548730064971</v>
      </c>
      <c r="P51" s="9"/>
    </row>
    <row r="52" spans="1:119">
      <c r="A52" s="12"/>
      <c r="B52" s="25">
        <v>381</v>
      </c>
      <c r="C52" s="20" t="s">
        <v>60</v>
      </c>
      <c r="D52" s="46">
        <v>0</v>
      </c>
      <c r="E52" s="46">
        <v>0</v>
      </c>
      <c r="F52" s="46">
        <v>1332468</v>
      </c>
      <c r="G52" s="46">
        <v>4178236</v>
      </c>
      <c r="H52" s="46">
        <v>0</v>
      </c>
      <c r="I52" s="46">
        <v>38611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5549315</v>
      </c>
      <c r="O52" s="47">
        <f t="shared" si="8"/>
        <v>327.77997637330185</v>
      </c>
      <c r="P52" s="9"/>
    </row>
    <row r="53" spans="1:119" ht="15.75" thickBot="1">
      <c r="A53" s="12"/>
      <c r="B53" s="25">
        <v>384</v>
      </c>
      <c r="C53" s="20" t="s">
        <v>126</v>
      </c>
      <c r="D53" s="46">
        <v>0</v>
      </c>
      <c r="E53" s="46">
        <v>0</v>
      </c>
      <c r="F53" s="46">
        <v>1980000</v>
      </c>
      <c r="G53" s="46">
        <v>261456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2241456</v>
      </c>
      <c r="O53" s="47">
        <f t="shared" si="8"/>
        <v>132.39551092734791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4">SUM(D5,D13,D20,D30,D38,D43,D51)</f>
        <v>26133829</v>
      </c>
      <c r="E54" s="15">
        <f t="shared" si="14"/>
        <v>2344045</v>
      </c>
      <c r="F54" s="15">
        <f t="shared" si="14"/>
        <v>4117169</v>
      </c>
      <c r="G54" s="15">
        <f t="shared" si="14"/>
        <v>5723222</v>
      </c>
      <c r="H54" s="15">
        <f t="shared" si="14"/>
        <v>0</v>
      </c>
      <c r="I54" s="15">
        <f t="shared" si="14"/>
        <v>34346267</v>
      </c>
      <c r="J54" s="15">
        <f t="shared" si="14"/>
        <v>1549446</v>
      </c>
      <c r="K54" s="15">
        <f t="shared" si="14"/>
        <v>5403036</v>
      </c>
      <c r="L54" s="15">
        <f t="shared" si="14"/>
        <v>0</v>
      </c>
      <c r="M54" s="15">
        <f t="shared" si="14"/>
        <v>611825</v>
      </c>
      <c r="N54" s="15">
        <f>SUM(D54:M54)</f>
        <v>80228839</v>
      </c>
      <c r="O54" s="38">
        <f t="shared" si="8"/>
        <v>4738.8564087418781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135</v>
      </c>
      <c r="M56" s="48"/>
      <c r="N56" s="48"/>
      <c r="O56" s="43">
        <v>16930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18022718</v>
      </c>
      <c r="E5" s="27">
        <f t="shared" si="0"/>
        <v>0</v>
      </c>
      <c r="F5" s="27">
        <f t="shared" si="0"/>
        <v>800699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739195</v>
      </c>
      <c r="N5" s="28">
        <f>SUM(D5:M5)</f>
        <v>19562612</v>
      </c>
      <c r="O5" s="33">
        <f t="shared" ref="O5:O52" si="1">(N5/O$54)</f>
        <v>1169.4531324725012</v>
      </c>
      <c r="P5" s="6"/>
    </row>
    <row r="6" spans="1:133">
      <c r="A6" s="12"/>
      <c r="B6" s="25">
        <v>311</v>
      </c>
      <c r="C6" s="20" t="s">
        <v>2</v>
      </c>
      <c r="D6" s="46">
        <v>15761945</v>
      </c>
      <c r="E6" s="46">
        <v>0</v>
      </c>
      <c r="F6" s="46">
        <v>800699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739195</v>
      </c>
      <c r="N6" s="46">
        <f>SUM(D6:M6)</f>
        <v>17301839</v>
      </c>
      <c r="O6" s="47">
        <f t="shared" si="1"/>
        <v>1034.3041009086562</v>
      </c>
      <c r="P6" s="9"/>
    </row>
    <row r="7" spans="1:133">
      <c r="A7" s="12"/>
      <c r="B7" s="25">
        <v>312.41000000000003</v>
      </c>
      <c r="C7" s="20" t="s">
        <v>11</v>
      </c>
      <c r="D7" s="46">
        <v>495529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495529</v>
      </c>
      <c r="O7" s="47">
        <f t="shared" si="1"/>
        <v>29.622728359636536</v>
      </c>
      <c r="P7" s="9"/>
    </row>
    <row r="8" spans="1:133">
      <c r="A8" s="12"/>
      <c r="B8" s="25">
        <v>312.42</v>
      </c>
      <c r="C8" s="20" t="s">
        <v>10</v>
      </c>
      <c r="D8" s="46">
        <v>375085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375085</v>
      </c>
      <c r="O8" s="47">
        <f t="shared" si="1"/>
        <v>22.422584887613581</v>
      </c>
      <c r="P8" s="9"/>
    </row>
    <row r="9" spans="1:133">
      <c r="A9" s="12"/>
      <c r="B9" s="25">
        <v>312.51</v>
      </c>
      <c r="C9" s="20" t="s">
        <v>73</v>
      </c>
      <c r="D9" s="46">
        <v>302191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302191</v>
      </c>
      <c r="O9" s="47">
        <f t="shared" si="1"/>
        <v>18.064980870396941</v>
      </c>
      <c r="P9" s="9"/>
    </row>
    <row r="10" spans="1:133">
      <c r="A10" s="12"/>
      <c r="B10" s="25">
        <v>312.52</v>
      </c>
      <c r="C10" s="20" t="s">
        <v>102</v>
      </c>
      <c r="D10" s="46">
        <v>161276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161276</v>
      </c>
      <c r="O10" s="47">
        <f t="shared" si="1"/>
        <v>9.6410808225729312</v>
      </c>
      <c r="P10" s="9"/>
    </row>
    <row r="11" spans="1:133">
      <c r="A11" s="12"/>
      <c r="B11" s="25">
        <v>315</v>
      </c>
      <c r="C11" s="20" t="s">
        <v>103</v>
      </c>
      <c r="D11" s="46">
        <v>899099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899099</v>
      </c>
      <c r="O11" s="47">
        <f t="shared" si="1"/>
        <v>53.748146819703493</v>
      </c>
      <c r="P11" s="9"/>
    </row>
    <row r="12" spans="1:133">
      <c r="A12" s="12"/>
      <c r="B12" s="25">
        <v>316</v>
      </c>
      <c r="C12" s="20" t="s">
        <v>104</v>
      </c>
      <c r="D12" s="46">
        <v>27593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27593</v>
      </c>
      <c r="O12" s="47">
        <f t="shared" si="1"/>
        <v>1.6495098039215685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367087</v>
      </c>
      <c r="E13" s="32">
        <f t="shared" si="3"/>
        <v>2171503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2538590</v>
      </c>
      <c r="O13" s="45">
        <f t="shared" si="1"/>
        <v>151.75693448110951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2171503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2171503</v>
      </c>
      <c r="O14" s="47">
        <f t="shared" si="1"/>
        <v>129.81247010999522</v>
      </c>
      <c r="P14" s="9"/>
    </row>
    <row r="15" spans="1:133">
      <c r="A15" s="12"/>
      <c r="B15" s="25">
        <v>323.39999999999998</v>
      </c>
      <c r="C15" s="20" t="s">
        <v>105</v>
      </c>
      <c r="D15" s="46">
        <v>24173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24173</v>
      </c>
      <c r="O15" s="47">
        <f t="shared" si="1"/>
        <v>1.4450621712099474</v>
      </c>
      <c r="P15" s="9"/>
    </row>
    <row r="16" spans="1:133">
      <c r="A16" s="12"/>
      <c r="B16" s="25">
        <v>324.11</v>
      </c>
      <c r="C16" s="20" t="s">
        <v>16</v>
      </c>
      <c r="D16" s="46">
        <v>58669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58669</v>
      </c>
      <c r="O16" s="47">
        <f t="shared" si="1"/>
        <v>3.5072333811573411</v>
      </c>
      <c r="P16" s="9"/>
    </row>
    <row r="17" spans="1:16">
      <c r="A17" s="12"/>
      <c r="B17" s="25">
        <v>324.32</v>
      </c>
      <c r="C17" s="20" t="s">
        <v>87</v>
      </c>
      <c r="D17" s="46">
        <v>200000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200000</v>
      </c>
      <c r="O17" s="47">
        <f t="shared" si="1"/>
        <v>11.956001912960305</v>
      </c>
      <c r="P17" s="9"/>
    </row>
    <row r="18" spans="1:16">
      <c r="A18" s="12"/>
      <c r="B18" s="25">
        <v>324.62</v>
      </c>
      <c r="C18" s="20" t="s">
        <v>88</v>
      </c>
      <c r="D18" s="46">
        <v>73185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73185</v>
      </c>
      <c r="O18" s="47">
        <f t="shared" si="1"/>
        <v>4.375</v>
      </c>
      <c r="P18" s="9"/>
    </row>
    <row r="19" spans="1:16">
      <c r="A19" s="12"/>
      <c r="B19" s="25">
        <v>329</v>
      </c>
      <c r="C19" s="20" t="s">
        <v>21</v>
      </c>
      <c r="D19" s="46">
        <v>11060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11060</v>
      </c>
      <c r="O19" s="47">
        <f t="shared" si="1"/>
        <v>0.66116690578670489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3773363</v>
      </c>
      <c r="E20" s="32">
        <f t="shared" si="5"/>
        <v>11345</v>
      </c>
      <c r="F20" s="32">
        <f t="shared" si="5"/>
        <v>0</v>
      </c>
      <c r="G20" s="32">
        <f t="shared" si="5"/>
        <v>704416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4489124</v>
      </c>
      <c r="O20" s="45">
        <f t="shared" si="1"/>
        <v>268.35987565758012</v>
      </c>
      <c r="P20" s="10"/>
    </row>
    <row r="21" spans="1:16">
      <c r="A21" s="12"/>
      <c r="B21" s="25">
        <v>331.2</v>
      </c>
      <c r="C21" s="20" t="s">
        <v>22</v>
      </c>
      <c r="D21" s="46">
        <v>0</v>
      </c>
      <c r="E21" s="46">
        <v>11345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11345</v>
      </c>
      <c r="O21" s="47">
        <f t="shared" si="1"/>
        <v>0.67820420851267338</v>
      </c>
      <c r="P21" s="9"/>
    </row>
    <row r="22" spans="1:16">
      <c r="A22" s="12"/>
      <c r="B22" s="25">
        <v>334.9</v>
      </c>
      <c r="C22" s="20" t="s">
        <v>92</v>
      </c>
      <c r="D22" s="46">
        <v>0</v>
      </c>
      <c r="E22" s="46">
        <v>0</v>
      </c>
      <c r="F22" s="46">
        <v>0</v>
      </c>
      <c r="G22" s="46">
        <v>487981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487981</v>
      </c>
      <c r="O22" s="47">
        <f t="shared" si="1"/>
        <v>29.171508847441416</v>
      </c>
      <c r="P22" s="9"/>
    </row>
    <row r="23" spans="1:16">
      <c r="A23" s="12"/>
      <c r="B23" s="25">
        <v>335.12</v>
      </c>
      <c r="C23" s="20" t="s">
        <v>106</v>
      </c>
      <c r="D23" s="46">
        <v>534674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534674</v>
      </c>
      <c r="O23" s="47">
        <f t="shared" si="1"/>
        <v>31.962816834050692</v>
      </c>
      <c r="P23" s="9"/>
    </row>
    <row r="24" spans="1:16">
      <c r="A24" s="12"/>
      <c r="B24" s="25">
        <v>335.15</v>
      </c>
      <c r="C24" s="20" t="s">
        <v>107</v>
      </c>
      <c r="D24" s="46">
        <v>24061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24061</v>
      </c>
      <c r="O24" s="47">
        <f t="shared" si="1"/>
        <v>1.4383668101386897</v>
      </c>
      <c r="P24" s="9"/>
    </row>
    <row r="25" spans="1:16">
      <c r="A25" s="12"/>
      <c r="B25" s="25">
        <v>335.18</v>
      </c>
      <c r="C25" s="20" t="s">
        <v>108</v>
      </c>
      <c r="D25" s="46">
        <v>1985969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1985969</v>
      </c>
      <c r="O25" s="47">
        <f t="shared" si="1"/>
        <v>118.72124581539933</v>
      </c>
      <c r="P25" s="9"/>
    </row>
    <row r="26" spans="1:16">
      <c r="A26" s="12"/>
      <c r="B26" s="25">
        <v>335.21</v>
      </c>
      <c r="C26" s="20" t="s">
        <v>30</v>
      </c>
      <c r="D26" s="46">
        <v>139382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139382</v>
      </c>
      <c r="O26" s="47">
        <f t="shared" si="1"/>
        <v>8.3322572931611667</v>
      </c>
      <c r="P26" s="9"/>
    </row>
    <row r="27" spans="1:16">
      <c r="A27" s="12"/>
      <c r="B27" s="25">
        <v>337.3</v>
      </c>
      <c r="C27" s="20" t="s">
        <v>31</v>
      </c>
      <c r="D27" s="46">
        <v>0</v>
      </c>
      <c r="E27" s="46">
        <v>0</v>
      </c>
      <c r="F27" s="46">
        <v>0</v>
      </c>
      <c r="G27" s="46">
        <v>216435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216435</v>
      </c>
      <c r="O27" s="47">
        <f t="shared" si="1"/>
        <v>12.93848637015782</v>
      </c>
      <c r="P27" s="9"/>
    </row>
    <row r="28" spans="1:16">
      <c r="A28" s="12"/>
      <c r="B28" s="25">
        <v>337.4</v>
      </c>
      <c r="C28" s="20" t="s">
        <v>32</v>
      </c>
      <c r="D28" s="46">
        <v>1000000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1000000</v>
      </c>
      <c r="O28" s="47">
        <f t="shared" si="1"/>
        <v>59.780009564801531</v>
      </c>
      <c r="P28" s="9"/>
    </row>
    <row r="29" spans="1:16">
      <c r="A29" s="12"/>
      <c r="B29" s="25">
        <v>339</v>
      </c>
      <c r="C29" s="20" t="s">
        <v>34</v>
      </c>
      <c r="D29" s="46">
        <v>89277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89277</v>
      </c>
      <c r="O29" s="47">
        <f t="shared" si="1"/>
        <v>5.3369799139167862</v>
      </c>
      <c r="P29" s="9"/>
    </row>
    <row r="30" spans="1:16" ht="15.75">
      <c r="A30" s="29" t="s">
        <v>39</v>
      </c>
      <c r="B30" s="30"/>
      <c r="C30" s="31"/>
      <c r="D30" s="32">
        <f t="shared" ref="D30:M30" si="6">SUM(D31:D37)</f>
        <v>1643173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31958492</v>
      </c>
      <c r="J30" s="32">
        <f t="shared" si="6"/>
        <v>1520695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35122360</v>
      </c>
      <c r="O30" s="45">
        <f t="shared" si="1"/>
        <v>2099.6150167384026</v>
      </c>
      <c r="P30" s="10"/>
    </row>
    <row r="31" spans="1:16">
      <c r="A31" s="12"/>
      <c r="B31" s="25">
        <v>341.1</v>
      </c>
      <c r="C31" s="20" t="s">
        <v>109</v>
      </c>
      <c r="D31" s="46">
        <v>3318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7661</v>
      </c>
      <c r="K31" s="46">
        <v>0</v>
      </c>
      <c r="L31" s="46">
        <v>0</v>
      </c>
      <c r="M31" s="46">
        <v>0</v>
      </c>
      <c r="N31" s="46">
        <f t="shared" si="4"/>
        <v>10979</v>
      </c>
      <c r="O31" s="47">
        <f t="shared" si="1"/>
        <v>0.65632472501195604</v>
      </c>
      <c r="P31" s="9"/>
    </row>
    <row r="32" spans="1:16">
      <c r="A32" s="12"/>
      <c r="B32" s="25">
        <v>341.2</v>
      </c>
      <c r="C32" s="20" t="s">
        <v>110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1513034</v>
      </c>
      <c r="K32" s="46">
        <v>0</v>
      </c>
      <c r="L32" s="46">
        <v>0</v>
      </c>
      <c r="M32" s="46">
        <v>0</v>
      </c>
      <c r="N32" s="46">
        <f t="shared" ref="N32:N37" si="7">SUM(D32:M32)</f>
        <v>1513034</v>
      </c>
      <c r="O32" s="47">
        <f t="shared" si="1"/>
        <v>90.449186991869922</v>
      </c>
      <c r="P32" s="9"/>
    </row>
    <row r="33" spans="1:16">
      <c r="A33" s="12"/>
      <c r="B33" s="25">
        <v>341.3</v>
      </c>
      <c r="C33" s="20" t="s">
        <v>111</v>
      </c>
      <c r="D33" s="46">
        <v>1236899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1236899</v>
      </c>
      <c r="O33" s="47">
        <f t="shared" si="1"/>
        <v>73.941834050693444</v>
      </c>
      <c r="P33" s="9"/>
    </row>
    <row r="34" spans="1:16">
      <c r="A34" s="12"/>
      <c r="B34" s="25">
        <v>342.1</v>
      </c>
      <c r="C34" s="20" t="s">
        <v>130</v>
      </c>
      <c r="D34" s="46">
        <v>45136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45136</v>
      </c>
      <c r="O34" s="47">
        <f t="shared" si="1"/>
        <v>2.6982305117168819</v>
      </c>
      <c r="P34" s="9"/>
    </row>
    <row r="35" spans="1:16">
      <c r="A35" s="12"/>
      <c r="B35" s="25">
        <v>342.2</v>
      </c>
      <c r="C35" s="20" t="s">
        <v>131</v>
      </c>
      <c r="D35" s="46">
        <v>357820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357820</v>
      </c>
      <c r="O35" s="47">
        <f t="shared" si="1"/>
        <v>21.390483022477284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31566605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31566605</v>
      </c>
      <c r="O36" s="47">
        <f t="shared" si="1"/>
        <v>1887.0519488283119</v>
      </c>
      <c r="P36" s="9"/>
    </row>
    <row r="37" spans="1:16">
      <c r="A37" s="12"/>
      <c r="B37" s="25">
        <v>347.3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391887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391887</v>
      </c>
      <c r="O37" s="47">
        <f t="shared" si="1"/>
        <v>23.427008608321376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SUM(D39:D41)</f>
        <v>80101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3" si="9">SUM(D38:M38)</f>
        <v>80101</v>
      </c>
      <c r="O38" s="45">
        <f t="shared" si="1"/>
        <v>4.7884385461501671</v>
      </c>
      <c r="P38" s="10"/>
    </row>
    <row r="39" spans="1:16">
      <c r="A39" s="13"/>
      <c r="B39" s="39">
        <v>351.3</v>
      </c>
      <c r="C39" s="21" t="s">
        <v>83</v>
      </c>
      <c r="D39" s="46">
        <v>8729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8729</v>
      </c>
      <c r="O39" s="47">
        <f t="shared" si="1"/>
        <v>0.52181970349115259</v>
      </c>
      <c r="P39" s="9"/>
    </row>
    <row r="40" spans="1:16">
      <c r="A40" s="13"/>
      <c r="B40" s="39">
        <v>354</v>
      </c>
      <c r="C40" s="21" t="s">
        <v>50</v>
      </c>
      <c r="D40" s="46">
        <v>70379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70379</v>
      </c>
      <c r="O40" s="47">
        <f t="shared" si="1"/>
        <v>4.2072572931611667</v>
      </c>
      <c r="P40" s="9"/>
    </row>
    <row r="41" spans="1:16">
      <c r="A41" s="13"/>
      <c r="B41" s="39">
        <v>359</v>
      </c>
      <c r="C41" s="21" t="s">
        <v>51</v>
      </c>
      <c r="D41" s="46">
        <v>993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993</v>
      </c>
      <c r="O41" s="47">
        <f t="shared" si="1"/>
        <v>5.9361549497847922E-2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SUM(D43:D49)</f>
        <v>229053</v>
      </c>
      <c r="E42" s="32">
        <f t="shared" si="10"/>
        <v>144645</v>
      </c>
      <c r="F42" s="32">
        <f t="shared" si="10"/>
        <v>7385</v>
      </c>
      <c r="G42" s="32">
        <f t="shared" si="10"/>
        <v>1001327</v>
      </c>
      <c r="H42" s="32">
        <f t="shared" si="10"/>
        <v>0</v>
      </c>
      <c r="I42" s="32">
        <f t="shared" si="10"/>
        <v>1991944</v>
      </c>
      <c r="J42" s="32">
        <f t="shared" si="10"/>
        <v>34243</v>
      </c>
      <c r="K42" s="32">
        <f t="shared" si="10"/>
        <v>3769221</v>
      </c>
      <c r="L42" s="32">
        <f t="shared" si="10"/>
        <v>0</v>
      </c>
      <c r="M42" s="32">
        <f t="shared" si="10"/>
        <v>3361</v>
      </c>
      <c r="N42" s="32">
        <f t="shared" si="9"/>
        <v>7181179</v>
      </c>
      <c r="O42" s="45">
        <f t="shared" si="1"/>
        <v>429.29094930655191</v>
      </c>
      <c r="P42" s="10"/>
    </row>
    <row r="43" spans="1:16">
      <c r="A43" s="12"/>
      <c r="B43" s="25">
        <v>361.1</v>
      </c>
      <c r="C43" s="20" t="s">
        <v>52</v>
      </c>
      <c r="D43" s="46">
        <v>118406</v>
      </c>
      <c r="E43" s="46">
        <v>9645</v>
      </c>
      <c r="F43" s="46">
        <v>7360</v>
      </c>
      <c r="G43" s="46">
        <v>62572</v>
      </c>
      <c r="H43" s="46">
        <v>0</v>
      </c>
      <c r="I43" s="46">
        <v>1854232</v>
      </c>
      <c r="J43" s="46">
        <v>0</v>
      </c>
      <c r="K43" s="46">
        <v>113258</v>
      </c>
      <c r="L43" s="46">
        <v>0</v>
      </c>
      <c r="M43" s="46">
        <v>3339</v>
      </c>
      <c r="N43" s="46">
        <f t="shared" si="9"/>
        <v>2168812</v>
      </c>
      <c r="O43" s="47">
        <f t="shared" si="1"/>
        <v>129.65160210425634</v>
      </c>
      <c r="P43" s="9"/>
    </row>
    <row r="44" spans="1:16">
      <c r="A44" s="12"/>
      <c r="B44" s="25">
        <v>361.2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201427</v>
      </c>
      <c r="L44" s="46">
        <v>0</v>
      </c>
      <c r="M44" s="46">
        <v>0</v>
      </c>
      <c r="N44" s="46">
        <f t="shared" ref="N44:N49" si="11">SUM(D44:M44)</f>
        <v>201427</v>
      </c>
      <c r="O44" s="47">
        <f t="shared" si="1"/>
        <v>12.041307986609278</v>
      </c>
      <c r="P44" s="9"/>
    </row>
    <row r="45" spans="1:16">
      <c r="A45" s="12"/>
      <c r="B45" s="25">
        <v>361.3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-903393</v>
      </c>
      <c r="L45" s="46">
        <v>0</v>
      </c>
      <c r="M45" s="46">
        <v>0</v>
      </c>
      <c r="N45" s="46">
        <f t="shared" si="11"/>
        <v>-903393</v>
      </c>
      <c r="O45" s="47">
        <f t="shared" si="1"/>
        <v>-54.004842180774752</v>
      </c>
      <c r="P45" s="9"/>
    </row>
    <row r="46" spans="1:16">
      <c r="A46" s="12"/>
      <c r="B46" s="25">
        <v>361.4</v>
      </c>
      <c r="C46" s="20" t="s">
        <v>112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515545</v>
      </c>
      <c r="L46" s="46">
        <v>0</v>
      </c>
      <c r="M46" s="46">
        <v>0</v>
      </c>
      <c r="N46" s="46">
        <f t="shared" si="11"/>
        <v>515545</v>
      </c>
      <c r="O46" s="47">
        <f t="shared" si="1"/>
        <v>30.819285031085606</v>
      </c>
      <c r="P46" s="9"/>
    </row>
    <row r="47" spans="1:16">
      <c r="A47" s="12"/>
      <c r="B47" s="25">
        <v>366</v>
      </c>
      <c r="C47" s="20" t="s">
        <v>57</v>
      </c>
      <c r="D47" s="46">
        <v>21000</v>
      </c>
      <c r="E47" s="46">
        <v>10000</v>
      </c>
      <c r="F47" s="46">
        <v>0</v>
      </c>
      <c r="G47" s="46">
        <v>938755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969755</v>
      </c>
      <c r="O47" s="47">
        <f t="shared" si="1"/>
        <v>57.971963175514105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3842384</v>
      </c>
      <c r="L48" s="46">
        <v>0</v>
      </c>
      <c r="M48" s="46">
        <v>0</v>
      </c>
      <c r="N48" s="46">
        <f t="shared" si="11"/>
        <v>3842384</v>
      </c>
      <c r="O48" s="47">
        <f t="shared" si="1"/>
        <v>229.69775227164035</v>
      </c>
      <c r="P48" s="9"/>
    </row>
    <row r="49" spans="1:119">
      <c r="A49" s="12"/>
      <c r="B49" s="25">
        <v>369.9</v>
      </c>
      <c r="C49" s="20" t="s">
        <v>59</v>
      </c>
      <c r="D49" s="46">
        <v>89647</v>
      </c>
      <c r="E49" s="46">
        <v>125000</v>
      </c>
      <c r="F49" s="46">
        <v>25</v>
      </c>
      <c r="G49" s="46">
        <v>0</v>
      </c>
      <c r="H49" s="46">
        <v>0</v>
      </c>
      <c r="I49" s="46">
        <v>137712</v>
      </c>
      <c r="J49" s="46">
        <v>34243</v>
      </c>
      <c r="K49" s="46">
        <v>0</v>
      </c>
      <c r="L49" s="46">
        <v>0</v>
      </c>
      <c r="M49" s="46">
        <v>22</v>
      </c>
      <c r="N49" s="46">
        <f t="shared" si="11"/>
        <v>386649</v>
      </c>
      <c r="O49" s="47">
        <f t="shared" si="1"/>
        <v>23.113880918220946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SUM(D51:D51)</f>
        <v>0</v>
      </c>
      <c r="E50" s="32">
        <f t="shared" si="12"/>
        <v>375000</v>
      </c>
      <c r="F50" s="32">
        <f t="shared" si="12"/>
        <v>1292335</v>
      </c>
      <c r="G50" s="32">
        <f t="shared" si="12"/>
        <v>2462399</v>
      </c>
      <c r="H50" s="32">
        <f t="shared" si="12"/>
        <v>0</v>
      </c>
      <c r="I50" s="32">
        <f t="shared" si="12"/>
        <v>533737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4663471</v>
      </c>
      <c r="O50" s="45">
        <f t="shared" si="1"/>
        <v>278.78234098517459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0</v>
      </c>
      <c r="E51" s="46">
        <v>375000</v>
      </c>
      <c r="F51" s="46">
        <v>1292335</v>
      </c>
      <c r="G51" s="46">
        <v>2462399</v>
      </c>
      <c r="H51" s="46">
        <v>0</v>
      </c>
      <c r="I51" s="46">
        <v>533737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4663471</v>
      </c>
      <c r="O51" s="47">
        <f t="shared" si="1"/>
        <v>278.78234098517459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SUM(D5,D13,D20,D30,D38,D42,D50)</f>
        <v>24115495</v>
      </c>
      <c r="E52" s="15">
        <f t="shared" si="13"/>
        <v>2702493</v>
      </c>
      <c r="F52" s="15">
        <f t="shared" si="13"/>
        <v>2100419</v>
      </c>
      <c r="G52" s="15">
        <f t="shared" si="13"/>
        <v>4168142</v>
      </c>
      <c r="H52" s="15">
        <f t="shared" si="13"/>
        <v>0</v>
      </c>
      <c r="I52" s="15">
        <f t="shared" si="13"/>
        <v>34484173</v>
      </c>
      <c r="J52" s="15">
        <f t="shared" si="13"/>
        <v>1554938</v>
      </c>
      <c r="K52" s="15">
        <f t="shared" si="13"/>
        <v>3769221</v>
      </c>
      <c r="L52" s="15">
        <f t="shared" si="13"/>
        <v>0</v>
      </c>
      <c r="M52" s="15">
        <f t="shared" si="13"/>
        <v>742556</v>
      </c>
      <c r="N52" s="15">
        <f>SUM(D52:M52)</f>
        <v>73637437</v>
      </c>
      <c r="O52" s="38">
        <f t="shared" si="1"/>
        <v>4402.04668818747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132</v>
      </c>
      <c r="M54" s="48"/>
      <c r="N54" s="48"/>
      <c r="O54" s="43">
        <v>16728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16664264</v>
      </c>
      <c r="E5" s="27">
        <f t="shared" si="0"/>
        <v>0</v>
      </c>
      <c r="F5" s="27">
        <f t="shared" si="0"/>
        <v>849038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923237</v>
      </c>
      <c r="N5" s="28">
        <f>SUM(D5:M5)</f>
        <v>18436539</v>
      </c>
      <c r="O5" s="33">
        <f t="shared" ref="O5:O36" si="1">(N5/O$56)</f>
        <v>1110.1667369181671</v>
      </c>
      <c r="P5" s="6"/>
    </row>
    <row r="6" spans="1:133">
      <c r="A6" s="12"/>
      <c r="B6" s="25">
        <v>311</v>
      </c>
      <c r="C6" s="20" t="s">
        <v>2</v>
      </c>
      <c r="D6" s="46">
        <v>14330358</v>
      </c>
      <c r="E6" s="46">
        <v>0</v>
      </c>
      <c r="F6" s="46">
        <v>849038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923237</v>
      </c>
      <c r="N6" s="46">
        <f>SUM(D6:M6)</f>
        <v>16102633</v>
      </c>
      <c r="O6" s="47">
        <f t="shared" si="1"/>
        <v>969.62925272475456</v>
      </c>
      <c r="P6" s="9"/>
    </row>
    <row r="7" spans="1:133">
      <c r="A7" s="12"/>
      <c r="B7" s="25">
        <v>312.41000000000003</v>
      </c>
      <c r="C7" s="20" t="s">
        <v>11</v>
      </c>
      <c r="D7" s="46">
        <v>436396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436396</v>
      </c>
      <c r="O7" s="47">
        <f t="shared" si="1"/>
        <v>26.277834648039985</v>
      </c>
      <c r="P7" s="9"/>
    </row>
    <row r="8" spans="1:133">
      <c r="A8" s="12"/>
      <c r="B8" s="25">
        <v>312.42</v>
      </c>
      <c r="C8" s="20" t="s">
        <v>10</v>
      </c>
      <c r="D8" s="46">
        <v>333677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333677</v>
      </c>
      <c r="O8" s="47">
        <f t="shared" si="1"/>
        <v>20.092551333774914</v>
      </c>
      <c r="P8" s="9"/>
    </row>
    <row r="9" spans="1:133">
      <c r="A9" s="12"/>
      <c r="B9" s="25">
        <v>312.51</v>
      </c>
      <c r="C9" s="20" t="s">
        <v>73</v>
      </c>
      <c r="D9" s="46">
        <v>507798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507798</v>
      </c>
      <c r="O9" s="47">
        <f t="shared" si="1"/>
        <v>30.577346901908832</v>
      </c>
      <c r="P9" s="9"/>
    </row>
    <row r="10" spans="1:133">
      <c r="A10" s="12"/>
      <c r="B10" s="25">
        <v>312.52</v>
      </c>
      <c r="C10" s="20" t="s">
        <v>102</v>
      </c>
      <c r="D10" s="46">
        <v>145004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145004</v>
      </c>
      <c r="O10" s="47">
        <f t="shared" si="1"/>
        <v>8.7314987655807794</v>
      </c>
      <c r="P10" s="9"/>
    </row>
    <row r="11" spans="1:133">
      <c r="A11" s="12"/>
      <c r="B11" s="25">
        <v>315</v>
      </c>
      <c r="C11" s="20" t="s">
        <v>103</v>
      </c>
      <c r="D11" s="46">
        <v>882950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882950</v>
      </c>
      <c r="O11" s="47">
        <f t="shared" si="1"/>
        <v>53.167339073884506</v>
      </c>
      <c r="P11" s="9"/>
    </row>
    <row r="12" spans="1:133">
      <c r="A12" s="12"/>
      <c r="B12" s="25">
        <v>316</v>
      </c>
      <c r="C12" s="20" t="s">
        <v>104</v>
      </c>
      <c r="D12" s="46">
        <v>28081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28081</v>
      </c>
      <c r="O12" s="47">
        <f t="shared" si="1"/>
        <v>1.6909134702233997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345686</v>
      </c>
      <c r="E13" s="32">
        <f t="shared" si="3"/>
        <v>1542341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1888027</v>
      </c>
      <c r="O13" s="45">
        <f t="shared" si="1"/>
        <v>113.68862527849701</v>
      </c>
      <c r="P13" s="10"/>
    </row>
    <row r="14" spans="1:133">
      <c r="A14" s="12"/>
      <c r="B14" s="25">
        <v>322</v>
      </c>
      <c r="C14" s="20" t="s">
        <v>0</v>
      </c>
      <c r="D14" s="46">
        <v>11001</v>
      </c>
      <c r="E14" s="46">
        <v>1542341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1553342</v>
      </c>
      <c r="O14" s="47">
        <f t="shared" si="1"/>
        <v>93.535376648401282</v>
      </c>
      <c r="P14" s="9"/>
    </row>
    <row r="15" spans="1:133">
      <c r="A15" s="12"/>
      <c r="B15" s="25">
        <v>323.39999999999998</v>
      </c>
      <c r="C15" s="20" t="s">
        <v>105</v>
      </c>
      <c r="D15" s="46">
        <v>21761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21761</v>
      </c>
      <c r="O15" s="47">
        <f t="shared" si="1"/>
        <v>1.3103510567832841</v>
      </c>
      <c r="P15" s="9"/>
    </row>
    <row r="16" spans="1:133">
      <c r="A16" s="12"/>
      <c r="B16" s="25">
        <v>324.11</v>
      </c>
      <c r="C16" s="20" t="s">
        <v>16</v>
      </c>
      <c r="D16" s="46">
        <v>44752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44752</v>
      </c>
      <c r="O16" s="47">
        <f t="shared" si="1"/>
        <v>2.6947672668151985</v>
      </c>
      <c r="P16" s="9"/>
    </row>
    <row r="17" spans="1:16">
      <c r="A17" s="12"/>
      <c r="B17" s="25">
        <v>324.32</v>
      </c>
      <c r="C17" s="20" t="s">
        <v>87</v>
      </c>
      <c r="D17" s="46">
        <v>200000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200000</v>
      </c>
      <c r="O17" s="47">
        <f t="shared" si="1"/>
        <v>12.043114349370747</v>
      </c>
      <c r="P17" s="9"/>
    </row>
    <row r="18" spans="1:16">
      <c r="A18" s="12"/>
      <c r="B18" s="25">
        <v>324.62</v>
      </c>
      <c r="C18" s="20" t="s">
        <v>88</v>
      </c>
      <c r="D18" s="46">
        <v>65552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65552</v>
      </c>
      <c r="O18" s="47">
        <f t="shared" si="1"/>
        <v>3.9472511591497561</v>
      </c>
      <c r="P18" s="9"/>
    </row>
    <row r="19" spans="1:16">
      <c r="A19" s="12"/>
      <c r="B19" s="25">
        <v>329</v>
      </c>
      <c r="C19" s="20" t="s">
        <v>21</v>
      </c>
      <c r="D19" s="46">
        <v>2620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2620</v>
      </c>
      <c r="O19" s="47">
        <f t="shared" si="1"/>
        <v>0.1577647979767568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3508913</v>
      </c>
      <c r="E20" s="32">
        <f t="shared" si="5"/>
        <v>0</v>
      </c>
      <c r="F20" s="32">
        <f t="shared" si="5"/>
        <v>0</v>
      </c>
      <c r="G20" s="32">
        <f t="shared" si="5"/>
        <v>165090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3674003</v>
      </c>
      <c r="O20" s="45">
        <f t="shared" si="1"/>
        <v>221.23219124465587</v>
      </c>
      <c r="P20" s="10"/>
    </row>
    <row r="21" spans="1:16">
      <c r="A21" s="12"/>
      <c r="B21" s="25">
        <v>331.2</v>
      </c>
      <c r="C21" s="20" t="s">
        <v>22</v>
      </c>
      <c r="D21" s="46">
        <v>22376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22376</v>
      </c>
      <c r="O21" s="47">
        <f t="shared" si="1"/>
        <v>1.3473836334075993</v>
      </c>
      <c r="P21" s="9"/>
    </row>
    <row r="22" spans="1:16">
      <c r="A22" s="12"/>
      <c r="B22" s="25">
        <v>331.49</v>
      </c>
      <c r="C22" s="20" t="s">
        <v>79</v>
      </c>
      <c r="D22" s="46">
        <v>0</v>
      </c>
      <c r="E22" s="46">
        <v>0</v>
      </c>
      <c r="F22" s="46">
        <v>0</v>
      </c>
      <c r="G22" s="46">
        <v>85090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85090</v>
      </c>
      <c r="O22" s="47">
        <f t="shared" si="1"/>
        <v>5.1237429999397843</v>
      </c>
      <c r="P22" s="9"/>
    </row>
    <row r="23" spans="1:16">
      <c r="A23" s="12"/>
      <c r="B23" s="25">
        <v>334.2</v>
      </c>
      <c r="C23" s="20" t="s">
        <v>89</v>
      </c>
      <c r="D23" s="46">
        <v>7463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7463</v>
      </c>
      <c r="O23" s="47">
        <f t="shared" si="1"/>
        <v>0.44938881194676944</v>
      </c>
      <c r="P23" s="9"/>
    </row>
    <row r="24" spans="1:16">
      <c r="A24" s="12"/>
      <c r="B24" s="25">
        <v>334.9</v>
      </c>
      <c r="C24" s="20" t="s">
        <v>92</v>
      </c>
      <c r="D24" s="46">
        <v>0</v>
      </c>
      <c r="E24" s="46">
        <v>0</v>
      </c>
      <c r="F24" s="46">
        <v>0</v>
      </c>
      <c r="G24" s="46">
        <v>80000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80000</v>
      </c>
      <c r="O24" s="47">
        <f t="shared" si="1"/>
        <v>4.8172457397482988</v>
      </c>
      <c r="P24" s="9"/>
    </row>
    <row r="25" spans="1:16">
      <c r="A25" s="12"/>
      <c r="B25" s="25">
        <v>335.12</v>
      </c>
      <c r="C25" s="20" t="s">
        <v>106</v>
      </c>
      <c r="D25" s="46">
        <v>492785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492785</v>
      </c>
      <c r="O25" s="47">
        <f t="shared" si="1"/>
        <v>29.673330523273318</v>
      </c>
      <c r="P25" s="9"/>
    </row>
    <row r="26" spans="1:16">
      <c r="A26" s="12"/>
      <c r="B26" s="25">
        <v>335.15</v>
      </c>
      <c r="C26" s="20" t="s">
        <v>107</v>
      </c>
      <c r="D26" s="46">
        <v>31332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31332</v>
      </c>
      <c r="O26" s="47">
        <f t="shared" si="1"/>
        <v>1.8866742939724213</v>
      </c>
      <c r="P26" s="9"/>
    </row>
    <row r="27" spans="1:16">
      <c r="A27" s="12"/>
      <c r="B27" s="25">
        <v>335.18</v>
      </c>
      <c r="C27" s="20" t="s">
        <v>108</v>
      </c>
      <c r="D27" s="46">
        <v>1860287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1860287</v>
      </c>
      <c r="O27" s="47">
        <f t="shared" si="1"/>
        <v>112.01824531823929</v>
      </c>
      <c r="P27" s="9"/>
    </row>
    <row r="28" spans="1:16">
      <c r="A28" s="12"/>
      <c r="B28" s="25">
        <v>335.21</v>
      </c>
      <c r="C28" s="20" t="s">
        <v>30</v>
      </c>
      <c r="D28" s="46">
        <v>5970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5970</v>
      </c>
      <c r="O28" s="47">
        <f t="shared" si="1"/>
        <v>0.35948696332871682</v>
      </c>
      <c r="P28" s="9"/>
    </row>
    <row r="29" spans="1:16">
      <c r="A29" s="12"/>
      <c r="B29" s="25">
        <v>337.4</v>
      </c>
      <c r="C29" s="20" t="s">
        <v>32</v>
      </c>
      <c r="D29" s="46">
        <v>1000000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1000000</v>
      </c>
      <c r="O29" s="47">
        <f t="shared" si="1"/>
        <v>60.215571746853733</v>
      </c>
      <c r="P29" s="9"/>
    </row>
    <row r="30" spans="1:16">
      <c r="A30" s="12"/>
      <c r="B30" s="25">
        <v>339</v>
      </c>
      <c r="C30" s="20" t="s">
        <v>34</v>
      </c>
      <c r="D30" s="46">
        <v>88700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88700</v>
      </c>
      <c r="O30" s="47">
        <f t="shared" si="1"/>
        <v>5.3411212139459261</v>
      </c>
      <c r="P30" s="9"/>
    </row>
    <row r="31" spans="1:16" ht="15.75">
      <c r="A31" s="29" t="s">
        <v>39</v>
      </c>
      <c r="B31" s="30"/>
      <c r="C31" s="31"/>
      <c r="D31" s="32">
        <f t="shared" ref="D31:M31" si="6">SUM(D32:D37)</f>
        <v>1336950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31300480</v>
      </c>
      <c r="J31" s="32">
        <f t="shared" si="6"/>
        <v>1758847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34396277</v>
      </c>
      <c r="O31" s="45">
        <f t="shared" si="1"/>
        <v>2071.1914855181549</v>
      </c>
      <c r="P31" s="10"/>
    </row>
    <row r="32" spans="1:16">
      <c r="A32" s="12"/>
      <c r="B32" s="25">
        <v>341.1</v>
      </c>
      <c r="C32" s="20" t="s">
        <v>109</v>
      </c>
      <c r="D32" s="46">
        <v>3050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3050</v>
      </c>
      <c r="O32" s="47">
        <f t="shared" si="1"/>
        <v>0.18365749382790389</v>
      </c>
      <c r="P32" s="9"/>
    </row>
    <row r="33" spans="1:16">
      <c r="A33" s="12"/>
      <c r="B33" s="25">
        <v>341.2</v>
      </c>
      <c r="C33" s="20" t="s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1758847</v>
      </c>
      <c r="K33" s="46">
        <v>0</v>
      </c>
      <c r="L33" s="46">
        <v>0</v>
      </c>
      <c r="M33" s="46">
        <v>0</v>
      </c>
      <c r="N33" s="46">
        <f t="shared" si="4"/>
        <v>1758847</v>
      </c>
      <c r="O33" s="47">
        <f t="shared" si="1"/>
        <v>105.90997772023846</v>
      </c>
      <c r="P33" s="9"/>
    </row>
    <row r="34" spans="1:16">
      <c r="A34" s="12"/>
      <c r="B34" s="25">
        <v>341.3</v>
      </c>
      <c r="C34" s="20" t="s">
        <v>111</v>
      </c>
      <c r="D34" s="46">
        <v>1134949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1134949</v>
      </c>
      <c r="O34" s="47">
        <f t="shared" si="1"/>
        <v>68.341602938519898</v>
      </c>
      <c r="P34" s="9"/>
    </row>
    <row r="35" spans="1:16">
      <c r="A35" s="12"/>
      <c r="B35" s="25">
        <v>342.5</v>
      </c>
      <c r="C35" s="20" t="s">
        <v>44</v>
      </c>
      <c r="D35" s="46">
        <v>198951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198951</v>
      </c>
      <c r="O35" s="47">
        <f t="shared" si="1"/>
        <v>11.979948214608298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30953347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30953347</v>
      </c>
      <c r="O36" s="47">
        <f t="shared" si="1"/>
        <v>1863.8734870837598</v>
      </c>
      <c r="P36" s="9"/>
    </row>
    <row r="37" spans="1:16">
      <c r="A37" s="12"/>
      <c r="B37" s="25">
        <v>347.3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347133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347133</v>
      </c>
      <c r="O37" s="47">
        <f t="shared" ref="O37:O54" si="7">(N37/O$56)</f>
        <v>20.902812067200578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SUM(D39:D41)</f>
        <v>170001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170001</v>
      </c>
      <c r="O38" s="45">
        <f t="shared" si="7"/>
        <v>10.236707412536882</v>
      </c>
      <c r="P38" s="10"/>
    </row>
    <row r="39" spans="1:16">
      <c r="A39" s="13"/>
      <c r="B39" s="39">
        <v>351.3</v>
      </c>
      <c r="C39" s="21" t="s">
        <v>83</v>
      </c>
      <c r="D39" s="46">
        <v>21806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21806</v>
      </c>
      <c r="O39" s="47">
        <f t="shared" si="7"/>
        <v>1.3130607575118927</v>
      </c>
      <c r="P39" s="9"/>
    </row>
    <row r="40" spans="1:16">
      <c r="A40" s="13"/>
      <c r="B40" s="39">
        <v>354</v>
      </c>
      <c r="C40" s="21" t="s">
        <v>50</v>
      </c>
      <c r="D40" s="46">
        <v>146712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146712</v>
      </c>
      <c r="O40" s="47">
        <f t="shared" si="7"/>
        <v>8.8343469621244051</v>
      </c>
      <c r="P40" s="9"/>
    </row>
    <row r="41" spans="1:16">
      <c r="A41" s="13"/>
      <c r="B41" s="39">
        <v>359</v>
      </c>
      <c r="C41" s="21" t="s">
        <v>51</v>
      </c>
      <c r="D41" s="46">
        <v>1483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1483</v>
      </c>
      <c r="O41" s="47">
        <f t="shared" si="7"/>
        <v>8.9299692900584093E-2</v>
      </c>
      <c r="P41" s="9"/>
    </row>
    <row r="42" spans="1:16" ht="15.75">
      <c r="A42" s="29" t="s">
        <v>3</v>
      </c>
      <c r="B42" s="30"/>
      <c r="C42" s="31"/>
      <c r="D42" s="32">
        <f t="shared" ref="D42:M42" si="9">SUM(D43:D49)</f>
        <v>630495</v>
      </c>
      <c r="E42" s="32">
        <f t="shared" si="9"/>
        <v>38509</v>
      </c>
      <c r="F42" s="32">
        <f t="shared" si="9"/>
        <v>3</v>
      </c>
      <c r="G42" s="32">
        <f t="shared" si="9"/>
        <v>280472</v>
      </c>
      <c r="H42" s="32">
        <f t="shared" si="9"/>
        <v>0</v>
      </c>
      <c r="I42" s="32">
        <f t="shared" si="9"/>
        <v>2010677</v>
      </c>
      <c r="J42" s="32">
        <f t="shared" si="9"/>
        <v>0</v>
      </c>
      <c r="K42" s="32">
        <f t="shared" si="9"/>
        <v>3377206</v>
      </c>
      <c r="L42" s="32">
        <f t="shared" si="9"/>
        <v>0</v>
      </c>
      <c r="M42" s="32">
        <f t="shared" si="9"/>
        <v>2</v>
      </c>
      <c r="N42" s="32">
        <f t="shared" si="4"/>
        <v>6337364</v>
      </c>
      <c r="O42" s="45">
        <f t="shared" si="7"/>
        <v>381.607996627928</v>
      </c>
      <c r="P42" s="10"/>
    </row>
    <row r="43" spans="1:16">
      <c r="A43" s="12"/>
      <c r="B43" s="25">
        <v>361.1</v>
      </c>
      <c r="C43" s="20" t="s">
        <v>52</v>
      </c>
      <c r="D43" s="46">
        <v>238215</v>
      </c>
      <c r="E43" s="46">
        <v>0</v>
      </c>
      <c r="F43" s="46">
        <v>0</v>
      </c>
      <c r="G43" s="46">
        <v>472</v>
      </c>
      <c r="H43" s="46">
        <v>0</v>
      </c>
      <c r="I43" s="46">
        <v>1882235</v>
      </c>
      <c r="J43" s="46">
        <v>0</v>
      </c>
      <c r="K43" s="46">
        <v>116321</v>
      </c>
      <c r="L43" s="46">
        <v>0</v>
      </c>
      <c r="M43" s="46">
        <v>0</v>
      </c>
      <c r="N43" s="46">
        <f t="shared" si="4"/>
        <v>2237243</v>
      </c>
      <c r="O43" s="47">
        <f t="shared" si="7"/>
        <v>134.7168663816463</v>
      </c>
      <c r="P43" s="9"/>
    </row>
    <row r="44" spans="1:16">
      <c r="A44" s="12"/>
      <c r="B44" s="25">
        <v>361.2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187207</v>
      </c>
      <c r="L44" s="46">
        <v>0</v>
      </c>
      <c r="M44" s="46">
        <v>0</v>
      </c>
      <c r="N44" s="46">
        <f t="shared" ref="N44:N49" si="10">SUM(D44:M44)</f>
        <v>187207</v>
      </c>
      <c r="O44" s="47">
        <f t="shared" si="7"/>
        <v>11.272776540013247</v>
      </c>
      <c r="P44" s="9"/>
    </row>
    <row r="45" spans="1:16">
      <c r="A45" s="12"/>
      <c r="B45" s="25">
        <v>361.3</v>
      </c>
      <c r="C45" s="20" t="s">
        <v>54</v>
      </c>
      <c r="D45" s="46">
        <v>-2978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-170662</v>
      </c>
      <c r="L45" s="46">
        <v>0</v>
      </c>
      <c r="M45" s="46">
        <v>0</v>
      </c>
      <c r="N45" s="46">
        <f t="shared" si="10"/>
        <v>-173640</v>
      </c>
      <c r="O45" s="47">
        <f t="shared" si="7"/>
        <v>-10.455831878123682</v>
      </c>
      <c r="P45" s="9"/>
    </row>
    <row r="46" spans="1:16">
      <c r="A46" s="12"/>
      <c r="B46" s="25">
        <v>361.4</v>
      </c>
      <c r="C46" s="20" t="s">
        <v>112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1144999</v>
      </c>
      <c r="L46" s="46">
        <v>0</v>
      </c>
      <c r="M46" s="46">
        <v>0</v>
      </c>
      <c r="N46" s="46">
        <f t="shared" si="10"/>
        <v>1144999</v>
      </c>
      <c r="O46" s="47">
        <f t="shared" si="7"/>
        <v>68.946769434575785</v>
      </c>
      <c r="P46" s="9"/>
    </row>
    <row r="47" spans="1:16">
      <c r="A47" s="12"/>
      <c r="B47" s="25">
        <v>366</v>
      </c>
      <c r="C47" s="20" t="s">
        <v>57</v>
      </c>
      <c r="D47" s="46">
        <v>271500</v>
      </c>
      <c r="E47" s="46">
        <v>0</v>
      </c>
      <c r="F47" s="46">
        <v>0</v>
      </c>
      <c r="G47" s="46">
        <v>280000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551500</v>
      </c>
      <c r="O47" s="47">
        <f t="shared" si="7"/>
        <v>33.208887818389833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2099341</v>
      </c>
      <c r="L48" s="46">
        <v>0</v>
      </c>
      <c r="M48" s="46">
        <v>0</v>
      </c>
      <c r="N48" s="46">
        <f t="shared" si="10"/>
        <v>2099341</v>
      </c>
      <c r="O48" s="47">
        <f t="shared" si="7"/>
        <v>126.41301860661167</v>
      </c>
      <c r="P48" s="9"/>
    </row>
    <row r="49" spans="1:119">
      <c r="A49" s="12"/>
      <c r="B49" s="25">
        <v>369.9</v>
      </c>
      <c r="C49" s="20" t="s">
        <v>59</v>
      </c>
      <c r="D49" s="46">
        <v>123758</v>
      </c>
      <c r="E49" s="46">
        <v>38509</v>
      </c>
      <c r="F49" s="46">
        <v>3</v>
      </c>
      <c r="G49" s="46">
        <v>0</v>
      </c>
      <c r="H49" s="46">
        <v>0</v>
      </c>
      <c r="I49" s="46">
        <v>128442</v>
      </c>
      <c r="J49" s="46">
        <v>0</v>
      </c>
      <c r="K49" s="46">
        <v>0</v>
      </c>
      <c r="L49" s="46">
        <v>0</v>
      </c>
      <c r="M49" s="46">
        <v>2</v>
      </c>
      <c r="N49" s="46">
        <f t="shared" si="10"/>
        <v>290714</v>
      </c>
      <c r="O49" s="47">
        <f t="shared" si="7"/>
        <v>17.505509724814836</v>
      </c>
      <c r="P49" s="9"/>
    </row>
    <row r="50" spans="1:119" ht="15.75">
      <c r="A50" s="29" t="s">
        <v>41</v>
      </c>
      <c r="B50" s="30"/>
      <c r="C50" s="31"/>
      <c r="D50" s="32">
        <f t="shared" ref="D50:M50" si="11">SUM(D51:D53)</f>
        <v>0</v>
      </c>
      <c r="E50" s="32">
        <f t="shared" si="11"/>
        <v>0</v>
      </c>
      <c r="F50" s="32">
        <f t="shared" si="11"/>
        <v>4749001</v>
      </c>
      <c r="G50" s="32">
        <f t="shared" si="11"/>
        <v>11628017</v>
      </c>
      <c r="H50" s="32">
        <f t="shared" si="11"/>
        <v>0</v>
      </c>
      <c r="I50" s="32">
        <f t="shared" si="11"/>
        <v>507052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>SUM(D50:M50)</f>
        <v>16884070</v>
      </c>
      <c r="O50" s="45">
        <f t="shared" si="7"/>
        <v>1016.6839284639008</v>
      </c>
      <c r="P50" s="9"/>
    </row>
    <row r="51" spans="1:119">
      <c r="A51" s="12"/>
      <c r="B51" s="25">
        <v>381</v>
      </c>
      <c r="C51" s="20" t="s">
        <v>60</v>
      </c>
      <c r="D51" s="46">
        <v>0</v>
      </c>
      <c r="E51" s="46">
        <v>0</v>
      </c>
      <c r="F51" s="46">
        <v>828550</v>
      </c>
      <c r="G51" s="46">
        <v>4894033</v>
      </c>
      <c r="H51" s="46">
        <v>0</v>
      </c>
      <c r="I51" s="46">
        <v>507052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6229635</v>
      </c>
      <c r="O51" s="47">
        <f t="shared" si="7"/>
        <v>375.12103329921115</v>
      </c>
      <c r="P51" s="9"/>
    </row>
    <row r="52" spans="1:119">
      <c r="A52" s="12"/>
      <c r="B52" s="25">
        <v>384</v>
      </c>
      <c r="C52" s="20" t="s">
        <v>126</v>
      </c>
      <c r="D52" s="46">
        <v>0</v>
      </c>
      <c r="E52" s="46">
        <v>0</v>
      </c>
      <c r="F52" s="46">
        <v>0</v>
      </c>
      <c r="G52" s="46">
        <v>6733984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6733984</v>
      </c>
      <c r="O52" s="47">
        <f t="shared" si="7"/>
        <v>405.49069669416514</v>
      </c>
      <c r="P52" s="9"/>
    </row>
    <row r="53" spans="1:119" ht="15.75" thickBot="1">
      <c r="A53" s="12"/>
      <c r="B53" s="25">
        <v>385</v>
      </c>
      <c r="C53" s="20" t="s">
        <v>127</v>
      </c>
      <c r="D53" s="46">
        <v>0</v>
      </c>
      <c r="E53" s="46">
        <v>0</v>
      </c>
      <c r="F53" s="46">
        <v>3920451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3920451</v>
      </c>
      <c r="O53" s="47">
        <f t="shared" si="7"/>
        <v>236.07219847052448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2">SUM(D5,D13,D20,D31,D38,D42,D50)</f>
        <v>22656309</v>
      </c>
      <c r="E54" s="15">
        <f t="shared" si="12"/>
        <v>1580850</v>
      </c>
      <c r="F54" s="15">
        <f t="shared" si="12"/>
        <v>5598042</v>
      </c>
      <c r="G54" s="15">
        <f t="shared" si="12"/>
        <v>12073579</v>
      </c>
      <c r="H54" s="15">
        <f t="shared" si="12"/>
        <v>0</v>
      </c>
      <c r="I54" s="15">
        <f t="shared" si="12"/>
        <v>33818209</v>
      </c>
      <c r="J54" s="15">
        <f t="shared" si="12"/>
        <v>1758847</v>
      </c>
      <c r="K54" s="15">
        <f t="shared" si="12"/>
        <v>3377206</v>
      </c>
      <c r="L54" s="15">
        <f t="shared" si="12"/>
        <v>0</v>
      </c>
      <c r="M54" s="15">
        <f t="shared" si="12"/>
        <v>923239</v>
      </c>
      <c r="N54" s="15">
        <f>SUM(D54:M54)</f>
        <v>81786281</v>
      </c>
      <c r="O54" s="38">
        <f t="shared" si="7"/>
        <v>4924.807671463841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128</v>
      </c>
      <c r="M56" s="48"/>
      <c r="N56" s="48"/>
      <c r="O56" s="43">
        <v>16607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2023-10-23T21:54:43Z</cp:lastPrinted>
  <dcterms:created xsi:type="dcterms:W3CDTF">2000-08-31T21:26:31Z</dcterms:created>
  <dcterms:modified xsi:type="dcterms:W3CDTF">2023-10-23T21:54:51Z</dcterms:modified>
</cp:coreProperties>
</file>