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'2007'!$A$1:$O$33</definedName>
    <definedName name="_xlnm.Print_Area" localSheetId="14">'2008'!$A$1:$O$31</definedName>
    <definedName name="_xlnm.Print_Area" localSheetId="13">'2009'!$A$1:$O$32</definedName>
    <definedName name="_xlnm.Print_Area" localSheetId="12">'2010'!$A$1:$O$33</definedName>
    <definedName name="_xlnm.Print_Area" localSheetId="11">'2011'!$A$1:$O$31</definedName>
    <definedName name="_xlnm.Print_Area" localSheetId="10">'2012'!$A$1:$O$32</definedName>
    <definedName name="_xlnm.Print_Area" localSheetId="9">'2013'!$A$1:$O$32</definedName>
    <definedName name="_xlnm.Print_Area" localSheetId="8">'2014'!$A$1:$O$30</definedName>
    <definedName name="_xlnm.Print_Area" localSheetId="7">'2015'!$A$1:$O$31</definedName>
    <definedName name="_xlnm.Print_Area" localSheetId="6">'2016'!$A$1:$O$32</definedName>
    <definedName name="_xlnm.Print_Area" localSheetId="5">'2017'!$A$1:$O$29</definedName>
    <definedName name="_xlnm.Print_Area" localSheetId="4">'2018'!$A$1:$O$28</definedName>
    <definedName name="_xlnm.Print_Area" localSheetId="3">'2019'!$A$1:$O$30</definedName>
    <definedName name="_xlnm.Print_Area" localSheetId="2">'2020'!$A$1:$O$31</definedName>
    <definedName name="_xlnm.Print_Area" localSheetId="1">'2021'!$A$1:$P$29</definedName>
    <definedName name="_xlnm.Print_Area" localSheetId="0">'2022'!$A$1:$P$29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5" i="48" l="1"/>
  <c r="F25" i="48"/>
  <c r="G25" i="48"/>
  <c r="H25" i="48"/>
  <c r="I25" i="48"/>
  <c r="J25" i="48"/>
  <c r="K25" i="48"/>
  <c r="L25" i="48"/>
  <c r="M25" i="48"/>
  <c r="N25" i="48"/>
  <c r="D25" i="48"/>
  <c r="O24" i="48" l="1"/>
  <c r="P24" i="48" s="1"/>
  <c r="O23" i="48"/>
  <c r="P23" i="48" s="1"/>
  <c r="N22" i="48"/>
  <c r="M22" i="48"/>
  <c r="L22" i="48"/>
  <c r="K22" i="48"/>
  <c r="J22" i="48"/>
  <c r="I22" i="48"/>
  <c r="H22" i="48"/>
  <c r="G22" i="48"/>
  <c r="F22" i="48"/>
  <c r="E22" i="48"/>
  <c r="D22" i="48"/>
  <c r="O21" i="48"/>
  <c r="P21" i="48" s="1"/>
  <c r="N20" i="48"/>
  <c r="M20" i="48"/>
  <c r="L20" i="48"/>
  <c r="K20" i="48"/>
  <c r="J20" i="48"/>
  <c r="I20" i="48"/>
  <c r="H20" i="48"/>
  <c r="G20" i="48"/>
  <c r="F20" i="48"/>
  <c r="E20" i="48"/>
  <c r="D20" i="48"/>
  <c r="O19" i="48"/>
  <c r="P19" i="48" s="1"/>
  <c r="O18" i="48"/>
  <c r="P18" i="48" s="1"/>
  <c r="N17" i="48"/>
  <c r="M17" i="48"/>
  <c r="L17" i="48"/>
  <c r="K17" i="48"/>
  <c r="J17" i="48"/>
  <c r="I17" i="48"/>
  <c r="H17" i="48"/>
  <c r="G17" i="48"/>
  <c r="F17" i="48"/>
  <c r="E17" i="48"/>
  <c r="D17" i="48"/>
  <c r="O16" i="48"/>
  <c r="P16" i="48" s="1"/>
  <c r="O15" i="48"/>
  <c r="P15" i="48" s="1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2" i="48" l="1"/>
  <c r="P22" i="48" s="1"/>
  <c r="O20" i="48"/>
  <c r="P20" i="48" s="1"/>
  <c r="O17" i="48"/>
  <c r="P17" i="48" s="1"/>
  <c r="O13" i="48"/>
  <c r="P13" i="48" s="1"/>
  <c r="O5" i="48"/>
  <c r="P5" i="48" s="1"/>
  <c r="D25" i="47"/>
  <c r="O24" i="47"/>
  <c r="P24" i="47" s="1"/>
  <c r="N23" i="47"/>
  <c r="M23" i="47"/>
  <c r="L23" i="47"/>
  <c r="K23" i="47"/>
  <c r="J23" i="47"/>
  <c r="I23" i="47"/>
  <c r="H23" i="47"/>
  <c r="G23" i="47"/>
  <c r="F23" i="47"/>
  <c r="E23" i="47"/>
  <c r="O23" i="47" s="1"/>
  <c r="P23" i="47" s="1"/>
  <c r="D23" i="47"/>
  <c r="O22" i="47"/>
  <c r="P22" i="47"/>
  <c r="N21" i="47"/>
  <c r="M21" i="47"/>
  <c r="L21" i="47"/>
  <c r="K21" i="47"/>
  <c r="J21" i="47"/>
  <c r="I21" i="47"/>
  <c r="H21" i="47"/>
  <c r="G21" i="47"/>
  <c r="F21" i="47"/>
  <c r="O21" i="47" s="1"/>
  <c r="P21" i="47" s="1"/>
  <c r="E21" i="47"/>
  <c r="D21" i="47"/>
  <c r="O20" i="47"/>
  <c r="P20" i="47" s="1"/>
  <c r="N19" i="47"/>
  <c r="M19" i="47"/>
  <c r="L19" i="47"/>
  <c r="K19" i="47"/>
  <c r="J19" i="47"/>
  <c r="I19" i="47"/>
  <c r="H19" i="47"/>
  <c r="G19" i="47"/>
  <c r="O19" i="47" s="1"/>
  <c r="P19" i="47" s="1"/>
  <c r="F19" i="47"/>
  <c r="E19" i="47"/>
  <c r="D19" i="47"/>
  <c r="O18" i="47"/>
  <c r="P18" i="47" s="1"/>
  <c r="N17" i="47"/>
  <c r="M17" i="47"/>
  <c r="L17" i="47"/>
  <c r="K17" i="47"/>
  <c r="J17" i="47"/>
  <c r="I17" i="47"/>
  <c r="H17" i="47"/>
  <c r="O17" i="47" s="1"/>
  <c r="P17" i="47" s="1"/>
  <c r="G17" i="47"/>
  <c r="F17" i="47"/>
  <c r="E17" i="47"/>
  <c r="D17" i="47"/>
  <c r="O16" i="47"/>
  <c r="P16" i="47" s="1"/>
  <c r="O15" i="47"/>
  <c r="P15" i="47" s="1"/>
  <c r="O14" i="47"/>
  <c r="P14" i="47"/>
  <c r="N13" i="47"/>
  <c r="M13" i="47"/>
  <c r="O13" i="47" s="1"/>
  <c r="P13" i="47" s="1"/>
  <c r="L13" i="47"/>
  <c r="K13" i="47"/>
  <c r="J13" i="47"/>
  <c r="I13" i="47"/>
  <c r="H13" i="47"/>
  <c r="G13" i="47"/>
  <c r="F13" i="47"/>
  <c r="E13" i="47"/>
  <c r="D13" i="47"/>
  <c r="O12" i="47"/>
  <c r="P12" i="47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/>
  <c r="N5" i="47"/>
  <c r="O5" i="47" s="1"/>
  <c r="P5" i="47" s="1"/>
  <c r="M5" i="47"/>
  <c r="M25" i="47" s="1"/>
  <c r="L5" i="47"/>
  <c r="L25" i="47" s="1"/>
  <c r="K5" i="47"/>
  <c r="K25" i="47" s="1"/>
  <c r="J5" i="47"/>
  <c r="J25" i="47" s="1"/>
  <c r="I5" i="47"/>
  <c r="I25" i="47" s="1"/>
  <c r="H5" i="47"/>
  <c r="H25" i="47" s="1"/>
  <c r="G5" i="47"/>
  <c r="G25" i="47" s="1"/>
  <c r="F5" i="47"/>
  <c r="F25" i="47" s="1"/>
  <c r="E5" i="47"/>
  <c r="E25" i="47" s="1"/>
  <c r="D5" i="47"/>
  <c r="F27" i="46"/>
  <c r="N26" i="46"/>
  <c r="O26" i="46"/>
  <c r="M25" i="46"/>
  <c r="L25" i="46"/>
  <c r="N25" i="46" s="1"/>
  <c r="O25" i="46" s="1"/>
  <c r="K25" i="46"/>
  <c r="J25" i="46"/>
  <c r="I25" i="46"/>
  <c r="H25" i="46"/>
  <c r="G25" i="46"/>
  <c r="F25" i="46"/>
  <c r="E25" i="46"/>
  <c r="D25" i="46"/>
  <c r="N24" i="46"/>
  <c r="O24" i="46"/>
  <c r="M23" i="46"/>
  <c r="L23" i="46"/>
  <c r="N23" i="46" s="1"/>
  <c r="O23" i="46" s="1"/>
  <c r="K23" i="46"/>
  <c r="J23" i="46"/>
  <c r="I23" i="46"/>
  <c r="H23" i="46"/>
  <c r="G23" i="46"/>
  <c r="F23" i="46"/>
  <c r="E23" i="46"/>
  <c r="D23" i="46"/>
  <c r="N22" i="46"/>
  <c r="O22" i="46" s="1"/>
  <c r="M21" i="46"/>
  <c r="L21" i="46"/>
  <c r="N21" i="46" s="1"/>
  <c r="O21" i="46" s="1"/>
  <c r="K21" i="46"/>
  <c r="J21" i="46"/>
  <c r="I21" i="46"/>
  <c r="H21" i="46"/>
  <c r="G21" i="46"/>
  <c r="F21" i="46"/>
  <c r="E21" i="46"/>
  <c r="D21" i="46"/>
  <c r="N20" i="46"/>
  <c r="O20" i="46" s="1"/>
  <c r="M19" i="46"/>
  <c r="L19" i="46"/>
  <c r="N19" i="46" s="1"/>
  <c r="O19" i="46" s="1"/>
  <c r="K19" i="46"/>
  <c r="J19" i="46"/>
  <c r="I19" i="46"/>
  <c r="H19" i="46"/>
  <c r="G19" i="46"/>
  <c r="F19" i="46"/>
  <c r="E19" i="46"/>
  <c r="D19" i="46"/>
  <c r="N18" i="46"/>
  <c r="O18" i="46" s="1"/>
  <c r="M17" i="46"/>
  <c r="L17" i="46"/>
  <c r="N17" i="46" s="1"/>
  <c r="O17" i="46" s="1"/>
  <c r="K17" i="46"/>
  <c r="J17" i="46"/>
  <c r="I17" i="46"/>
  <c r="H17" i="46"/>
  <c r="G17" i="46"/>
  <c r="F17" i="46"/>
  <c r="E17" i="46"/>
  <c r="D17" i="46"/>
  <c r="N16" i="46"/>
  <c r="O16" i="46" s="1"/>
  <c r="N15" i="46"/>
  <c r="O15" i="46"/>
  <c r="N14" i="46"/>
  <c r="O14" i="46" s="1"/>
  <c r="M13" i="46"/>
  <c r="L13" i="46"/>
  <c r="K13" i="46"/>
  <c r="J13" i="46"/>
  <c r="I13" i="46"/>
  <c r="H13" i="46"/>
  <c r="G13" i="46"/>
  <c r="F13" i="46"/>
  <c r="E13" i="46"/>
  <c r="D13" i="46"/>
  <c r="N13" i="46" s="1"/>
  <c r="O13" i="46" s="1"/>
  <c r="N12" i="46"/>
  <c r="O12" i="46" s="1"/>
  <c r="N11" i="46"/>
  <c r="O11" i="46" s="1"/>
  <c r="N10" i="46"/>
  <c r="O10" i="46" s="1"/>
  <c r="N9" i="46"/>
  <c r="O9" i="46" s="1"/>
  <c r="N8" i="46"/>
  <c r="O8" i="46" s="1"/>
  <c r="N7" i="46"/>
  <c r="O7" i="46"/>
  <c r="N6" i="46"/>
  <c r="O6" i="46" s="1"/>
  <c r="M5" i="46"/>
  <c r="M27" i="46" s="1"/>
  <c r="L5" i="46"/>
  <c r="L27" i="46" s="1"/>
  <c r="K5" i="46"/>
  <c r="K27" i="46" s="1"/>
  <c r="J5" i="46"/>
  <c r="J27" i="46" s="1"/>
  <c r="I5" i="46"/>
  <c r="I27" i="46" s="1"/>
  <c r="H5" i="46"/>
  <c r="H27" i="46" s="1"/>
  <c r="G5" i="46"/>
  <c r="G27" i="46" s="1"/>
  <c r="F5" i="46"/>
  <c r="E5" i="46"/>
  <c r="E27" i="46" s="1"/>
  <c r="D5" i="46"/>
  <c r="N5" i="46" s="1"/>
  <c r="O5" i="46" s="1"/>
  <c r="N25" i="45"/>
  <c r="O25" i="45"/>
  <c r="M24" i="45"/>
  <c r="L24" i="45"/>
  <c r="K24" i="45"/>
  <c r="J24" i="45"/>
  <c r="I24" i="45"/>
  <c r="H24" i="45"/>
  <c r="G24" i="45"/>
  <c r="F24" i="45"/>
  <c r="E24" i="45"/>
  <c r="D24" i="45"/>
  <c r="N23" i="45"/>
  <c r="O23" i="45"/>
  <c r="M22" i="45"/>
  <c r="L22" i="45"/>
  <c r="K22" i="45"/>
  <c r="J22" i="45"/>
  <c r="I22" i="45"/>
  <c r="H22" i="45"/>
  <c r="G22" i="45"/>
  <c r="F22" i="45"/>
  <c r="E22" i="45"/>
  <c r="D22" i="45"/>
  <c r="N21" i="45"/>
  <c r="O21" i="45"/>
  <c r="M20" i="45"/>
  <c r="L20" i="45"/>
  <c r="K20" i="45"/>
  <c r="J20" i="45"/>
  <c r="I20" i="45"/>
  <c r="H20" i="45"/>
  <c r="G20" i="45"/>
  <c r="F20" i="45"/>
  <c r="E20" i="45"/>
  <c r="D20" i="45"/>
  <c r="N19" i="45"/>
  <c r="O19" i="45"/>
  <c r="M18" i="45"/>
  <c r="L18" i="45"/>
  <c r="K18" i="45"/>
  <c r="J18" i="45"/>
  <c r="I18" i="45"/>
  <c r="H18" i="45"/>
  <c r="G18" i="45"/>
  <c r="F18" i="45"/>
  <c r="E18" i="45"/>
  <c r="D18" i="45"/>
  <c r="N17" i="45"/>
  <c r="O17" i="45"/>
  <c r="N16" i="45"/>
  <c r="O16" i="45" s="1"/>
  <c r="N15" i="45"/>
  <c r="O15" i="45" s="1"/>
  <c r="N14" i="45"/>
  <c r="O14" i="45" s="1"/>
  <c r="M13" i="45"/>
  <c r="L13" i="45"/>
  <c r="K13" i="45"/>
  <c r="J13" i="45"/>
  <c r="I13" i="45"/>
  <c r="H13" i="45"/>
  <c r="N13" i="45" s="1"/>
  <c r="O13" i="45" s="1"/>
  <c r="G13" i="45"/>
  <c r="F13" i="45"/>
  <c r="E13" i="45"/>
  <c r="D13" i="45"/>
  <c r="N12" i="45"/>
  <c r="O12" i="45" s="1"/>
  <c r="N11" i="45"/>
  <c r="O11" i="45" s="1"/>
  <c r="N10" i="45"/>
  <c r="O10" i="45" s="1"/>
  <c r="N9" i="45"/>
  <c r="O9" i="45"/>
  <c r="N8" i="45"/>
  <c r="O8" i="45" s="1"/>
  <c r="N7" i="45"/>
  <c r="O7" i="45" s="1"/>
  <c r="N6" i="45"/>
  <c r="O6" i="45" s="1"/>
  <c r="M5" i="45"/>
  <c r="M26" i="45" s="1"/>
  <c r="L5" i="45"/>
  <c r="L26" i="45" s="1"/>
  <c r="K5" i="45"/>
  <c r="K26" i="45" s="1"/>
  <c r="J5" i="45"/>
  <c r="J26" i="45" s="1"/>
  <c r="I5" i="45"/>
  <c r="I26" i="45" s="1"/>
  <c r="H5" i="45"/>
  <c r="H26" i="45" s="1"/>
  <c r="G5" i="45"/>
  <c r="G26" i="45" s="1"/>
  <c r="F5" i="45"/>
  <c r="F26" i="45" s="1"/>
  <c r="E5" i="45"/>
  <c r="E26" i="45" s="1"/>
  <c r="D5" i="45"/>
  <c r="D26" i="45" s="1"/>
  <c r="L24" i="44"/>
  <c r="N23" i="44"/>
  <c r="O23" i="44" s="1"/>
  <c r="M22" i="44"/>
  <c r="L22" i="44"/>
  <c r="K22" i="44"/>
  <c r="J22" i="44"/>
  <c r="I22" i="44"/>
  <c r="H22" i="44"/>
  <c r="G22" i="44"/>
  <c r="F22" i="44"/>
  <c r="N22" i="44" s="1"/>
  <c r="O22" i="44" s="1"/>
  <c r="E22" i="44"/>
  <c r="D22" i="44"/>
  <c r="N21" i="44"/>
  <c r="O21" i="44" s="1"/>
  <c r="M20" i="44"/>
  <c r="L20" i="44"/>
  <c r="K20" i="44"/>
  <c r="J20" i="44"/>
  <c r="I20" i="44"/>
  <c r="H20" i="44"/>
  <c r="G20" i="44"/>
  <c r="F20" i="44"/>
  <c r="N20" i="44" s="1"/>
  <c r="O20" i="44" s="1"/>
  <c r="E20" i="44"/>
  <c r="D20" i="44"/>
  <c r="N19" i="44"/>
  <c r="O19" i="44" s="1"/>
  <c r="M18" i="44"/>
  <c r="L18" i="44"/>
  <c r="K18" i="44"/>
  <c r="J18" i="44"/>
  <c r="I18" i="44"/>
  <c r="H18" i="44"/>
  <c r="G18" i="44"/>
  <c r="F18" i="44"/>
  <c r="N18" i="44" s="1"/>
  <c r="O18" i="44" s="1"/>
  <c r="E18" i="44"/>
  <c r="D18" i="44"/>
  <c r="N17" i="44"/>
  <c r="O17" i="44" s="1"/>
  <c r="M16" i="44"/>
  <c r="L16" i="44"/>
  <c r="K16" i="44"/>
  <c r="J16" i="44"/>
  <c r="I16" i="44"/>
  <c r="H16" i="44"/>
  <c r="G16" i="44"/>
  <c r="F16" i="44"/>
  <c r="N16" i="44" s="1"/>
  <c r="O16" i="44" s="1"/>
  <c r="E16" i="44"/>
  <c r="D16" i="44"/>
  <c r="N15" i="44"/>
  <c r="O15" i="44" s="1"/>
  <c r="N14" i="44"/>
  <c r="O14" i="44"/>
  <c r="M13" i="44"/>
  <c r="L13" i="44"/>
  <c r="K13" i="44"/>
  <c r="J13" i="44"/>
  <c r="I13" i="44"/>
  <c r="H13" i="44"/>
  <c r="N13" i="44" s="1"/>
  <c r="O13" i="44" s="1"/>
  <c r="G13" i="44"/>
  <c r="F13" i="44"/>
  <c r="E13" i="44"/>
  <c r="D13" i="44"/>
  <c r="N12" i="44"/>
  <c r="O12" i="44"/>
  <c r="N11" i="44"/>
  <c r="O11" i="44" s="1"/>
  <c r="N10" i="44"/>
  <c r="O10" i="44" s="1"/>
  <c r="N9" i="44"/>
  <c r="O9" i="44"/>
  <c r="N8" i="44"/>
  <c r="O8" i="44" s="1"/>
  <c r="N7" i="44"/>
  <c r="O7" i="44" s="1"/>
  <c r="N6" i="44"/>
  <c r="O6" i="44"/>
  <c r="M5" i="44"/>
  <c r="M24" i="44" s="1"/>
  <c r="L5" i="44"/>
  <c r="K5" i="44"/>
  <c r="K24" i="44" s="1"/>
  <c r="J5" i="44"/>
  <c r="J24" i="44" s="1"/>
  <c r="I5" i="44"/>
  <c r="I24" i="44" s="1"/>
  <c r="H5" i="44"/>
  <c r="H24" i="44" s="1"/>
  <c r="G5" i="44"/>
  <c r="G24" i="44" s="1"/>
  <c r="F5" i="44"/>
  <c r="F24" i="44" s="1"/>
  <c r="E5" i="44"/>
  <c r="E24" i="44" s="1"/>
  <c r="D5" i="44"/>
  <c r="D24" i="44" s="1"/>
  <c r="L25" i="43"/>
  <c r="N24" i="43"/>
  <c r="O24" i="43" s="1"/>
  <c r="M23" i="43"/>
  <c r="L23" i="43"/>
  <c r="K23" i="43"/>
  <c r="J23" i="43"/>
  <c r="I23" i="43"/>
  <c r="H23" i="43"/>
  <c r="G23" i="43"/>
  <c r="F23" i="43"/>
  <c r="N23" i="43" s="1"/>
  <c r="O23" i="43" s="1"/>
  <c r="E23" i="43"/>
  <c r="D23" i="43"/>
  <c r="N22" i="43"/>
  <c r="O22" i="43" s="1"/>
  <c r="M21" i="43"/>
  <c r="L21" i="43"/>
  <c r="K21" i="43"/>
  <c r="J21" i="43"/>
  <c r="I21" i="43"/>
  <c r="H21" i="43"/>
  <c r="G21" i="43"/>
  <c r="F21" i="43"/>
  <c r="N21" i="43" s="1"/>
  <c r="O21" i="43" s="1"/>
  <c r="E21" i="43"/>
  <c r="D21" i="43"/>
  <c r="N20" i="43"/>
  <c r="O20" i="43" s="1"/>
  <c r="M19" i="43"/>
  <c r="L19" i="43"/>
  <c r="K19" i="43"/>
  <c r="J19" i="43"/>
  <c r="I19" i="43"/>
  <c r="H19" i="43"/>
  <c r="G19" i="43"/>
  <c r="F19" i="43"/>
  <c r="N19" i="43" s="1"/>
  <c r="O19" i="43" s="1"/>
  <c r="E19" i="43"/>
  <c r="D19" i="43"/>
  <c r="N18" i="43"/>
  <c r="O18" i="43" s="1"/>
  <c r="M17" i="43"/>
  <c r="L17" i="43"/>
  <c r="K17" i="43"/>
  <c r="J17" i="43"/>
  <c r="I17" i="43"/>
  <c r="H17" i="43"/>
  <c r="G17" i="43"/>
  <c r="F17" i="43"/>
  <c r="N17" i="43" s="1"/>
  <c r="O17" i="43" s="1"/>
  <c r="E17" i="43"/>
  <c r="D17" i="43"/>
  <c r="N16" i="43"/>
  <c r="O16" i="43" s="1"/>
  <c r="N15" i="43"/>
  <c r="O15" i="43"/>
  <c r="N14" i="43"/>
  <c r="O14" i="43" s="1"/>
  <c r="M13" i="43"/>
  <c r="L13" i="43"/>
  <c r="K13" i="43"/>
  <c r="J13" i="43"/>
  <c r="N13" i="43" s="1"/>
  <c r="O13" i="43" s="1"/>
  <c r="I13" i="43"/>
  <c r="H13" i="43"/>
  <c r="G13" i="43"/>
  <c r="F13" i="43"/>
  <c r="E13" i="43"/>
  <c r="D13" i="43"/>
  <c r="N12" i="43"/>
  <c r="O12" i="43" s="1"/>
  <c r="N11" i="43"/>
  <c r="O11" i="43" s="1"/>
  <c r="N10" i="43"/>
  <c r="O10" i="43"/>
  <c r="N9" i="43"/>
  <c r="O9" i="43" s="1"/>
  <c r="N8" i="43"/>
  <c r="O8" i="43" s="1"/>
  <c r="N7" i="43"/>
  <c r="O7" i="43"/>
  <c r="N6" i="43"/>
  <c r="O6" i="43" s="1"/>
  <c r="M5" i="43"/>
  <c r="M25" i="43" s="1"/>
  <c r="L5" i="43"/>
  <c r="K5" i="43"/>
  <c r="K25" i="43" s="1"/>
  <c r="J5" i="43"/>
  <c r="N5" i="43" s="1"/>
  <c r="O5" i="43" s="1"/>
  <c r="I5" i="43"/>
  <c r="I25" i="43" s="1"/>
  <c r="H5" i="43"/>
  <c r="H25" i="43" s="1"/>
  <c r="G5" i="43"/>
  <c r="G25" i="43" s="1"/>
  <c r="F5" i="43"/>
  <c r="F25" i="43" s="1"/>
  <c r="E5" i="43"/>
  <c r="E25" i="43" s="1"/>
  <c r="D5" i="43"/>
  <c r="D25" i="43" s="1"/>
  <c r="J28" i="42"/>
  <c r="N27" i="42"/>
  <c r="O27" i="42"/>
  <c r="M26" i="42"/>
  <c r="L26" i="42"/>
  <c r="K26" i="42"/>
  <c r="J26" i="42"/>
  <c r="I26" i="42"/>
  <c r="H26" i="42"/>
  <c r="N26" i="42" s="1"/>
  <c r="O26" i="42" s="1"/>
  <c r="G26" i="42"/>
  <c r="F26" i="42"/>
  <c r="E26" i="42"/>
  <c r="D26" i="42"/>
  <c r="N25" i="42"/>
  <c r="O25" i="42"/>
  <c r="M24" i="42"/>
  <c r="L24" i="42"/>
  <c r="K24" i="42"/>
  <c r="J24" i="42"/>
  <c r="I24" i="42"/>
  <c r="H24" i="42"/>
  <c r="N24" i="42" s="1"/>
  <c r="O24" i="42" s="1"/>
  <c r="G24" i="42"/>
  <c r="F24" i="42"/>
  <c r="E24" i="42"/>
  <c r="D24" i="42"/>
  <c r="N23" i="42"/>
  <c r="O23" i="42"/>
  <c r="M22" i="42"/>
  <c r="L22" i="42"/>
  <c r="K22" i="42"/>
  <c r="J22" i="42"/>
  <c r="I22" i="42"/>
  <c r="H22" i="42"/>
  <c r="N22" i="42" s="1"/>
  <c r="O22" i="42" s="1"/>
  <c r="G22" i="42"/>
  <c r="F22" i="42"/>
  <c r="E22" i="42"/>
  <c r="D22" i="42"/>
  <c r="N21" i="42"/>
  <c r="O21" i="42"/>
  <c r="M20" i="42"/>
  <c r="L20" i="42"/>
  <c r="K20" i="42"/>
  <c r="J20" i="42"/>
  <c r="I20" i="42"/>
  <c r="H20" i="42"/>
  <c r="N20" i="42" s="1"/>
  <c r="O20" i="42" s="1"/>
  <c r="G20" i="42"/>
  <c r="F20" i="42"/>
  <c r="E20" i="42"/>
  <c r="D20" i="42"/>
  <c r="N19" i="42"/>
  <c r="O19" i="42"/>
  <c r="M18" i="42"/>
  <c r="L18" i="42"/>
  <c r="K18" i="42"/>
  <c r="J18" i="42"/>
  <c r="I18" i="42"/>
  <c r="H18" i="42"/>
  <c r="N18" i="42" s="1"/>
  <c r="O18" i="42" s="1"/>
  <c r="G18" i="42"/>
  <c r="F18" i="42"/>
  <c r="E18" i="42"/>
  <c r="D18" i="42"/>
  <c r="N17" i="42"/>
  <c r="O17" i="42" s="1"/>
  <c r="N16" i="42"/>
  <c r="O16" i="42" s="1"/>
  <c r="N15" i="42"/>
  <c r="O15" i="42" s="1"/>
  <c r="M14" i="42"/>
  <c r="L14" i="42"/>
  <c r="N14" i="42" s="1"/>
  <c r="O14" i="42" s="1"/>
  <c r="K14" i="42"/>
  <c r="J14" i="42"/>
  <c r="I14" i="42"/>
  <c r="H14" i="42"/>
  <c r="G14" i="42"/>
  <c r="F14" i="42"/>
  <c r="E14" i="42"/>
  <c r="D14" i="42"/>
  <c r="N13" i="42"/>
  <c r="O13" i="42" s="1"/>
  <c r="N12" i="42"/>
  <c r="O12" i="42"/>
  <c r="N11" i="42"/>
  <c r="O11" i="42" s="1"/>
  <c r="N10" i="42"/>
  <c r="O10" i="42" s="1"/>
  <c r="N9" i="42"/>
  <c r="O9" i="42" s="1"/>
  <c r="N8" i="42"/>
  <c r="O8" i="42" s="1"/>
  <c r="N7" i="42"/>
  <c r="O7" i="42" s="1"/>
  <c r="N6" i="42"/>
  <c r="O6" i="42"/>
  <c r="M5" i="42"/>
  <c r="M28" i="42" s="1"/>
  <c r="L5" i="42"/>
  <c r="L28" i="42" s="1"/>
  <c r="K5" i="42"/>
  <c r="K28" i="42" s="1"/>
  <c r="J5" i="42"/>
  <c r="I5" i="42"/>
  <c r="I28" i="42" s="1"/>
  <c r="H5" i="42"/>
  <c r="H28" i="42" s="1"/>
  <c r="G5" i="42"/>
  <c r="G28" i="42" s="1"/>
  <c r="F5" i="42"/>
  <c r="F28" i="42" s="1"/>
  <c r="E5" i="42"/>
  <c r="E28" i="42" s="1"/>
  <c r="D5" i="42"/>
  <c r="D28" i="42" s="1"/>
  <c r="F29" i="41"/>
  <c r="N28" i="41"/>
  <c r="O28" i="41" s="1"/>
  <c r="M27" i="41"/>
  <c r="L27" i="41"/>
  <c r="N27" i="41" s="1"/>
  <c r="O27" i="41" s="1"/>
  <c r="K27" i="41"/>
  <c r="J27" i="41"/>
  <c r="I27" i="41"/>
  <c r="H27" i="41"/>
  <c r="G27" i="41"/>
  <c r="F27" i="41"/>
  <c r="E27" i="41"/>
  <c r="D27" i="41"/>
  <c r="N26" i="41"/>
  <c r="O26" i="41" s="1"/>
  <c r="N25" i="41"/>
  <c r="O25" i="41"/>
  <c r="M24" i="41"/>
  <c r="L24" i="41"/>
  <c r="K24" i="41"/>
  <c r="J24" i="41"/>
  <c r="I24" i="41"/>
  <c r="H24" i="41"/>
  <c r="G24" i="41"/>
  <c r="F24" i="41"/>
  <c r="E24" i="41"/>
  <c r="D24" i="41"/>
  <c r="N23" i="41"/>
  <c r="O23" i="41"/>
  <c r="M22" i="41"/>
  <c r="L22" i="41"/>
  <c r="K22" i="41"/>
  <c r="J22" i="41"/>
  <c r="I22" i="41"/>
  <c r="H22" i="41"/>
  <c r="G22" i="41"/>
  <c r="F22" i="41"/>
  <c r="E22" i="41"/>
  <c r="D22" i="41"/>
  <c r="N21" i="41"/>
  <c r="O21" i="41"/>
  <c r="M20" i="41"/>
  <c r="L20" i="41"/>
  <c r="K20" i="41"/>
  <c r="J20" i="41"/>
  <c r="I20" i="41"/>
  <c r="H20" i="41"/>
  <c r="G20" i="41"/>
  <c r="F20" i="41"/>
  <c r="E20" i="41"/>
  <c r="D20" i="41"/>
  <c r="N19" i="41"/>
  <c r="O19" i="41"/>
  <c r="N18" i="41"/>
  <c r="O18" i="41" s="1"/>
  <c r="M17" i="41"/>
  <c r="L17" i="41"/>
  <c r="K17" i="41"/>
  <c r="J17" i="41"/>
  <c r="I17" i="41"/>
  <c r="H17" i="41"/>
  <c r="G17" i="41"/>
  <c r="F17" i="41"/>
  <c r="E17" i="41"/>
  <c r="D17" i="41"/>
  <c r="N17" i="41" s="1"/>
  <c r="O17" i="41" s="1"/>
  <c r="N16" i="41"/>
  <c r="O16" i="41" s="1"/>
  <c r="N15" i="41"/>
  <c r="O15" i="41" s="1"/>
  <c r="N14" i="41"/>
  <c r="O14" i="41" s="1"/>
  <c r="M13" i="41"/>
  <c r="L13" i="41"/>
  <c r="K13" i="41"/>
  <c r="J13" i="41"/>
  <c r="I13" i="41"/>
  <c r="H13" i="41"/>
  <c r="N13" i="41" s="1"/>
  <c r="O13" i="41" s="1"/>
  <c r="G13" i="41"/>
  <c r="F13" i="41"/>
  <c r="E13" i="41"/>
  <c r="D13" i="41"/>
  <c r="N12" i="41"/>
  <c r="O12" i="41" s="1"/>
  <c r="N11" i="41"/>
  <c r="O11" i="41" s="1"/>
  <c r="N10" i="41"/>
  <c r="O10" i="41" s="1"/>
  <c r="N9" i="41"/>
  <c r="O9" i="41"/>
  <c r="N8" i="41"/>
  <c r="O8" i="41" s="1"/>
  <c r="N7" i="41"/>
  <c r="O7" i="41" s="1"/>
  <c r="N6" i="41"/>
  <c r="O6" i="41" s="1"/>
  <c r="M5" i="41"/>
  <c r="M29" i="41" s="1"/>
  <c r="L5" i="41"/>
  <c r="L29" i="41" s="1"/>
  <c r="K5" i="41"/>
  <c r="K29" i="41" s="1"/>
  <c r="J5" i="41"/>
  <c r="J29" i="41" s="1"/>
  <c r="I5" i="41"/>
  <c r="I29" i="41" s="1"/>
  <c r="H5" i="41"/>
  <c r="H29" i="41" s="1"/>
  <c r="G5" i="41"/>
  <c r="G29" i="41" s="1"/>
  <c r="F5" i="41"/>
  <c r="E5" i="41"/>
  <c r="E29" i="41" s="1"/>
  <c r="D5" i="41"/>
  <c r="D29" i="41" s="1"/>
  <c r="N29" i="41" s="1"/>
  <c r="O29" i="41" s="1"/>
  <c r="L27" i="40"/>
  <c r="N26" i="40"/>
  <c r="O26" i="40" s="1"/>
  <c r="M25" i="40"/>
  <c r="L25" i="40"/>
  <c r="K25" i="40"/>
  <c r="J25" i="40"/>
  <c r="I25" i="40"/>
  <c r="H25" i="40"/>
  <c r="G25" i="40"/>
  <c r="F25" i="40"/>
  <c r="N25" i="40" s="1"/>
  <c r="O25" i="40" s="1"/>
  <c r="E25" i="40"/>
  <c r="D25" i="40"/>
  <c r="N24" i="40"/>
  <c r="O24" i="40" s="1"/>
  <c r="M23" i="40"/>
  <c r="L23" i="40"/>
  <c r="K23" i="40"/>
  <c r="J23" i="40"/>
  <c r="I23" i="40"/>
  <c r="H23" i="40"/>
  <c r="G23" i="40"/>
  <c r="F23" i="40"/>
  <c r="N23" i="40" s="1"/>
  <c r="O23" i="40" s="1"/>
  <c r="E23" i="40"/>
  <c r="D23" i="40"/>
  <c r="N22" i="40"/>
  <c r="O22" i="40" s="1"/>
  <c r="M21" i="40"/>
  <c r="L21" i="40"/>
  <c r="K21" i="40"/>
  <c r="J21" i="40"/>
  <c r="I21" i="40"/>
  <c r="H21" i="40"/>
  <c r="G21" i="40"/>
  <c r="F21" i="40"/>
  <c r="N21" i="40" s="1"/>
  <c r="O21" i="40" s="1"/>
  <c r="E21" i="40"/>
  <c r="D21" i="40"/>
  <c r="N20" i="40"/>
  <c r="O20" i="40" s="1"/>
  <c r="M19" i="40"/>
  <c r="L19" i="40"/>
  <c r="K19" i="40"/>
  <c r="J19" i="40"/>
  <c r="I19" i="40"/>
  <c r="H19" i="40"/>
  <c r="G19" i="40"/>
  <c r="F19" i="40"/>
  <c r="N19" i="40" s="1"/>
  <c r="O19" i="40" s="1"/>
  <c r="E19" i="40"/>
  <c r="D19" i="40"/>
  <c r="N18" i="40"/>
  <c r="O18" i="40" s="1"/>
  <c r="M17" i="40"/>
  <c r="L17" i="40"/>
  <c r="K17" i="40"/>
  <c r="J17" i="40"/>
  <c r="I17" i="40"/>
  <c r="H17" i="40"/>
  <c r="G17" i="40"/>
  <c r="F17" i="40"/>
  <c r="N17" i="40" s="1"/>
  <c r="O17" i="40" s="1"/>
  <c r="E17" i="40"/>
  <c r="D17" i="40"/>
  <c r="N16" i="40"/>
  <c r="O16" i="40" s="1"/>
  <c r="N15" i="40"/>
  <c r="O15" i="40"/>
  <c r="N14" i="40"/>
  <c r="O14" i="40" s="1"/>
  <c r="M13" i="40"/>
  <c r="L13" i="40"/>
  <c r="K13" i="40"/>
  <c r="J13" i="40"/>
  <c r="N13" i="40" s="1"/>
  <c r="O13" i="40" s="1"/>
  <c r="I13" i="40"/>
  <c r="H13" i="40"/>
  <c r="G13" i="40"/>
  <c r="F13" i="40"/>
  <c r="E13" i="40"/>
  <c r="D13" i="40"/>
  <c r="N12" i="40"/>
  <c r="O12" i="40" s="1"/>
  <c r="N11" i="40"/>
  <c r="O11" i="40" s="1"/>
  <c r="N10" i="40"/>
  <c r="O10" i="40"/>
  <c r="N9" i="40"/>
  <c r="O9" i="40"/>
  <c r="N8" i="40"/>
  <c r="O8" i="40" s="1"/>
  <c r="N7" i="40"/>
  <c r="O7" i="40"/>
  <c r="N6" i="40"/>
  <c r="O6" i="40" s="1"/>
  <c r="M5" i="40"/>
  <c r="M27" i="40" s="1"/>
  <c r="L5" i="40"/>
  <c r="K5" i="40"/>
  <c r="K27" i="40" s="1"/>
  <c r="J5" i="40"/>
  <c r="N5" i="40" s="1"/>
  <c r="O5" i="40" s="1"/>
  <c r="I5" i="40"/>
  <c r="I27" i="40" s="1"/>
  <c r="H5" i="40"/>
  <c r="H27" i="40" s="1"/>
  <c r="G5" i="40"/>
  <c r="G27" i="40" s="1"/>
  <c r="F5" i="40"/>
  <c r="F27" i="40" s="1"/>
  <c r="E5" i="40"/>
  <c r="E27" i="40" s="1"/>
  <c r="D5" i="40"/>
  <c r="D27" i="40" s="1"/>
  <c r="N25" i="39"/>
  <c r="O25" i="39" s="1"/>
  <c r="M24" i="39"/>
  <c r="L24" i="39"/>
  <c r="K24" i="39"/>
  <c r="J24" i="39"/>
  <c r="J26" i="39" s="1"/>
  <c r="I24" i="39"/>
  <c r="H24" i="39"/>
  <c r="G24" i="39"/>
  <c r="F24" i="39"/>
  <c r="E24" i="39"/>
  <c r="D24" i="39"/>
  <c r="N23" i="39"/>
  <c r="O23" i="39" s="1"/>
  <c r="M22" i="39"/>
  <c r="L22" i="39"/>
  <c r="K22" i="39"/>
  <c r="J22" i="39"/>
  <c r="I22" i="39"/>
  <c r="H22" i="39"/>
  <c r="G22" i="39"/>
  <c r="F22" i="39"/>
  <c r="E22" i="39"/>
  <c r="D22" i="39"/>
  <c r="N22" i="39" s="1"/>
  <c r="O22" i="39" s="1"/>
  <c r="N21" i="39"/>
  <c r="O21" i="39"/>
  <c r="M20" i="39"/>
  <c r="L20" i="39"/>
  <c r="K20" i="39"/>
  <c r="J20" i="39"/>
  <c r="I20" i="39"/>
  <c r="H20" i="39"/>
  <c r="G20" i="39"/>
  <c r="F20" i="39"/>
  <c r="E20" i="39"/>
  <c r="D20" i="39"/>
  <c r="N19" i="39"/>
  <c r="O19" i="39"/>
  <c r="M18" i="39"/>
  <c r="L18" i="39"/>
  <c r="K18" i="39"/>
  <c r="J18" i="39"/>
  <c r="I18" i="39"/>
  <c r="H18" i="39"/>
  <c r="G18" i="39"/>
  <c r="F18" i="39"/>
  <c r="E18" i="39"/>
  <c r="D18" i="39"/>
  <c r="N18" i="39" s="1"/>
  <c r="O18" i="39" s="1"/>
  <c r="N17" i="39"/>
  <c r="O17" i="39" s="1"/>
  <c r="M16" i="39"/>
  <c r="L16" i="39"/>
  <c r="K16" i="39"/>
  <c r="J16" i="39"/>
  <c r="I16" i="39"/>
  <c r="H16" i="39"/>
  <c r="G16" i="39"/>
  <c r="F16" i="39"/>
  <c r="E16" i="39"/>
  <c r="N16" i="39"/>
  <c r="O16" i="39" s="1"/>
  <c r="D16" i="39"/>
  <c r="N15" i="39"/>
  <c r="O15" i="39" s="1"/>
  <c r="N14" i="39"/>
  <c r="O14" i="39"/>
  <c r="N13" i="39"/>
  <c r="O13" i="39" s="1"/>
  <c r="M12" i="39"/>
  <c r="L12" i="39"/>
  <c r="K12" i="39"/>
  <c r="K26" i="39" s="1"/>
  <c r="J12" i="39"/>
  <c r="I12" i="39"/>
  <c r="H12" i="39"/>
  <c r="G12" i="39"/>
  <c r="F12" i="39"/>
  <c r="E12" i="39"/>
  <c r="D12" i="39"/>
  <c r="N11" i="39"/>
  <c r="O11" i="39"/>
  <c r="N10" i="39"/>
  <c r="O10" i="39" s="1"/>
  <c r="N9" i="39"/>
  <c r="O9" i="39" s="1"/>
  <c r="N8" i="39"/>
  <c r="O8" i="39"/>
  <c r="N7" i="39"/>
  <c r="O7" i="39" s="1"/>
  <c r="N6" i="39"/>
  <c r="O6" i="39" s="1"/>
  <c r="M5" i="39"/>
  <c r="M26" i="39" s="1"/>
  <c r="L5" i="39"/>
  <c r="N5" i="39" s="1"/>
  <c r="O5" i="39" s="1"/>
  <c r="K5" i="39"/>
  <c r="J5" i="39"/>
  <c r="I5" i="39"/>
  <c r="I26" i="39" s="1"/>
  <c r="H5" i="39"/>
  <c r="H26" i="39" s="1"/>
  <c r="G5" i="39"/>
  <c r="G26" i="39" s="1"/>
  <c r="F5" i="39"/>
  <c r="F26" i="39"/>
  <c r="E5" i="39"/>
  <c r="E26" i="39" s="1"/>
  <c r="D5" i="39"/>
  <c r="D26" i="39" s="1"/>
  <c r="N26" i="38"/>
  <c r="O26" i="38" s="1"/>
  <c r="M25" i="38"/>
  <c r="L25" i="38"/>
  <c r="K25" i="38"/>
  <c r="J25" i="38"/>
  <c r="I25" i="38"/>
  <c r="H25" i="38"/>
  <c r="G25" i="38"/>
  <c r="F25" i="38"/>
  <c r="E25" i="38"/>
  <c r="D25" i="38"/>
  <c r="N25" i="38" s="1"/>
  <c r="O25" i="38" s="1"/>
  <c r="N24" i="38"/>
  <c r="O24" i="38" s="1"/>
  <c r="M23" i="38"/>
  <c r="L23" i="38"/>
  <c r="K23" i="38"/>
  <c r="J23" i="38"/>
  <c r="I23" i="38"/>
  <c r="I27" i="38" s="1"/>
  <c r="H23" i="38"/>
  <c r="G23" i="38"/>
  <c r="F23" i="38"/>
  <c r="E23" i="38"/>
  <c r="D23" i="38"/>
  <c r="N23" i="38" s="1"/>
  <c r="O23" i="38" s="1"/>
  <c r="N22" i="38"/>
  <c r="O22" i="38" s="1"/>
  <c r="M21" i="38"/>
  <c r="L21" i="38"/>
  <c r="K21" i="38"/>
  <c r="J21" i="38"/>
  <c r="I21" i="38"/>
  <c r="H21" i="38"/>
  <c r="G21" i="38"/>
  <c r="F21" i="38"/>
  <c r="E21" i="38"/>
  <c r="D21" i="38"/>
  <c r="N21" i="38" s="1"/>
  <c r="O21" i="38" s="1"/>
  <c r="N20" i="38"/>
  <c r="O20" i="38" s="1"/>
  <c r="M19" i="38"/>
  <c r="L19" i="38"/>
  <c r="K19" i="38"/>
  <c r="J19" i="38"/>
  <c r="I19" i="38"/>
  <c r="H19" i="38"/>
  <c r="G19" i="38"/>
  <c r="F19" i="38"/>
  <c r="E19" i="38"/>
  <c r="D19" i="38"/>
  <c r="N19" i="38" s="1"/>
  <c r="O19" i="38" s="1"/>
  <c r="N18" i="38"/>
  <c r="O18" i="38"/>
  <c r="M17" i="38"/>
  <c r="L17" i="38"/>
  <c r="K17" i="38"/>
  <c r="J17" i="38"/>
  <c r="I17" i="38"/>
  <c r="H17" i="38"/>
  <c r="G17" i="38"/>
  <c r="F17" i="38"/>
  <c r="E17" i="38"/>
  <c r="D17" i="38"/>
  <c r="D27" i="38" s="1"/>
  <c r="N16" i="38"/>
  <c r="O16" i="38" s="1"/>
  <c r="N15" i="38"/>
  <c r="O15" i="38" s="1"/>
  <c r="N14" i="38"/>
  <c r="O14" i="38" s="1"/>
  <c r="M13" i="38"/>
  <c r="L13" i="38"/>
  <c r="K13" i="38"/>
  <c r="J13" i="38"/>
  <c r="I13" i="38"/>
  <c r="H13" i="38"/>
  <c r="H27" i="38" s="1"/>
  <c r="G13" i="38"/>
  <c r="F13" i="38"/>
  <c r="E13" i="38"/>
  <c r="D13" i="38"/>
  <c r="N13" i="38" s="1"/>
  <c r="O13" i="38" s="1"/>
  <c r="N12" i="38"/>
  <c r="O12" i="38" s="1"/>
  <c r="N11" i="38"/>
  <c r="O11" i="38" s="1"/>
  <c r="N10" i="38"/>
  <c r="O10" i="38"/>
  <c r="N9" i="38"/>
  <c r="O9" i="38" s="1"/>
  <c r="N8" i="38"/>
  <c r="O8" i="38" s="1"/>
  <c r="N7" i="38"/>
  <c r="O7" i="38" s="1"/>
  <c r="N6" i="38"/>
  <c r="O6" i="38" s="1"/>
  <c r="M5" i="38"/>
  <c r="M27" i="38" s="1"/>
  <c r="L5" i="38"/>
  <c r="L27" i="38"/>
  <c r="K5" i="38"/>
  <c r="K27" i="38" s="1"/>
  <c r="J5" i="38"/>
  <c r="J27" i="38" s="1"/>
  <c r="I5" i="38"/>
  <c r="H5" i="38"/>
  <c r="G5" i="38"/>
  <c r="G27" i="38"/>
  <c r="F5" i="38"/>
  <c r="F27" i="38" s="1"/>
  <c r="E5" i="38"/>
  <c r="N5" i="38"/>
  <c r="O5" i="38" s="1"/>
  <c r="D5" i="38"/>
  <c r="N27" i="37"/>
  <c r="O27" i="37"/>
  <c r="M26" i="37"/>
  <c r="L26" i="37"/>
  <c r="K26" i="37"/>
  <c r="J26" i="37"/>
  <c r="I26" i="37"/>
  <c r="H26" i="37"/>
  <c r="G26" i="37"/>
  <c r="F26" i="37"/>
  <c r="E26" i="37"/>
  <c r="D26" i="37"/>
  <c r="N26" i="37" s="1"/>
  <c r="O26" i="37" s="1"/>
  <c r="N25" i="37"/>
  <c r="O25" i="37"/>
  <c r="M24" i="37"/>
  <c r="L24" i="37"/>
  <c r="K24" i="37"/>
  <c r="J24" i="37"/>
  <c r="I24" i="37"/>
  <c r="H24" i="37"/>
  <c r="G24" i="37"/>
  <c r="F24" i="37"/>
  <c r="E24" i="37"/>
  <c r="D24" i="37"/>
  <c r="N24" i="37" s="1"/>
  <c r="O24" i="37" s="1"/>
  <c r="N23" i="37"/>
  <c r="O23" i="37"/>
  <c r="M22" i="37"/>
  <c r="L22" i="37"/>
  <c r="K22" i="37"/>
  <c r="J22" i="37"/>
  <c r="I22" i="37"/>
  <c r="H22" i="37"/>
  <c r="G22" i="37"/>
  <c r="F22" i="37"/>
  <c r="E22" i="37"/>
  <c r="D22" i="37"/>
  <c r="N22" i="37" s="1"/>
  <c r="O22" i="37" s="1"/>
  <c r="N21" i="37"/>
  <c r="O21" i="37"/>
  <c r="M20" i="37"/>
  <c r="L20" i="37"/>
  <c r="K20" i="37"/>
  <c r="J20" i="37"/>
  <c r="I20" i="37"/>
  <c r="H20" i="37"/>
  <c r="G20" i="37"/>
  <c r="F20" i="37"/>
  <c r="E20" i="37"/>
  <c r="D20" i="37"/>
  <c r="D28" i="37" s="1"/>
  <c r="N19" i="37"/>
  <c r="O19" i="37" s="1"/>
  <c r="N18" i="37"/>
  <c r="O18" i="37" s="1"/>
  <c r="M17" i="37"/>
  <c r="L17" i="37"/>
  <c r="K17" i="37"/>
  <c r="J17" i="37"/>
  <c r="I17" i="37"/>
  <c r="H17" i="37"/>
  <c r="G17" i="37"/>
  <c r="N17" i="37"/>
  <c r="O17" i="37" s="1"/>
  <c r="F17" i="37"/>
  <c r="E17" i="37"/>
  <c r="D17" i="37"/>
  <c r="N16" i="37"/>
  <c r="O16" i="37" s="1"/>
  <c r="N15" i="37"/>
  <c r="O15" i="37" s="1"/>
  <c r="N14" i="37"/>
  <c r="O14" i="37" s="1"/>
  <c r="M13" i="37"/>
  <c r="L13" i="37"/>
  <c r="K13" i="37"/>
  <c r="J13" i="37"/>
  <c r="I13" i="37"/>
  <c r="H13" i="37"/>
  <c r="G13" i="37"/>
  <c r="F13" i="37"/>
  <c r="E13" i="37"/>
  <c r="N13" i="37" s="1"/>
  <c r="O13" i="37" s="1"/>
  <c r="D13" i="37"/>
  <c r="N12" i="37"/>
  <c r="O12" i="37" s="1"/>
  <c r="N11" i="37"/>
  <c r="O11" i="37" s="1"/>
  <c r="N10" i="37"/>
  <c r="O10" i="37" s="1"/>
  <c r="N9" i="37"/>
  <c r="O9" i="37" s="1"/>
  <c r="N8" i="37"/>
  <c r="O8" i="37" s="1"/>
  <c r="N7" i="37"/>
  <c r="O7" i="37"/>
  <c r="N6" i="37"/>
  <c r="O6" i="37" s="1"/>
  <c r="M5" i="37"/>
  <c r="M28" i="37" s="1"/>
  <c r="L5" i="37"/>
  <c r="L28" i="37" s="1"/>
  <c r="K5" i="37"/>
  <c r="K28" i="37" s="1"/>
  <c r="J5" i="37"/>
  <c r="J28" i="37"/>
  <c r="I5" i="37"/>
  <c r="I28" i="37" s="1"/>
  <c r="H5" i="37"/>
  <c r="H28" i="37"/>
  <c r="G5" i="37"/>
  <c r="G28" i="37" s="1"/>
  <c r="F5" i="37"/>
  <c r="F28" i="37"/>
  <c r="E5" i="37"/>
  <c r="E28" i="37"/>
  <c r="D5" i="37"/>
  <c r="D13" i="36"/>
  <c r="N27" i="36"/>
  <c r="O27" i="36"/>
  <c r="M26" i="36"/>
  <c r="L26" i="36"/>
  <c r="K26" i="36"/>
  <c r="J26" i="36"/>
  <c r="I26" i="36"/>
  <c r="H26" i="36"/>
  <c r="G26" i="36"/>
  <c r="F26" i="36"/>
  <c r="E26" i="36"/>
  <c r="N26" i="36" s="1"/>
  <c r="O26" i="36" s="1"/>
  <c r="D26" i="36"/>
  <c r="N25" i="36"/>
  <c r="O25" i="36" s="1"/>
  <c r="M24" i="36"/>
  <c r="L24" i="36"/>
  <c r="K24" i="36"/>
  <c r="J24" i="36"/>
  <c r="I24" i="36"/>
  <c r="H24" i="36"/>
  <c r="G24" i="36"/>
  <c r="F24" i="36"/>
  <c r="E24" i="36"/>
  <c r="D24" i="36"/>
  <c r="N24" i="36" s="1"/>
  <c r="O24" i="36" s="1"/>
  <c r="N23" i="36"/>
  <c r="O23" i="36" s="1"/>
  <c r="M22" i="36"/>
  <c r="L22" i="36"/>
  <c r="K22" i="36"/>
  <c r="J22" i="36"/>
  <c r="I22" i="36"/>
  <c r="H22" i="36"/>
  <c r="G22" i="36"/>
  <c r="F22" i="36"/>
  <c r="N22" i="36" s="1"/>
  <c r="O22" i="36" s="1"/>
  <c r="E22" i="36"/>
  <c r="D22" i="36"/>
  <c r="N21" i="36"/>
  <c r="O21" i="36" s="1"/>
  <c r="M20" i="36"/>
  <c r="L20" i="36"/>
  <c r="K20" i="36"/>
  <c r="J20" i="36"/>
  <c r="I20" i="36"/>
  <c r="H20" i="36"/>
  <c r="H28" i="36" s="1"/>
  <c r="G20" i="36"/>
  <c r="F20" i="36"/>
  <c r="E20" i="36"/>
  <c r="N20" i="36" s="1"/>
  <c r="O20" i="36" s="1"/>
  <c r="D20" i="36"/>
  <c r="N19" i="36"/>
  <c r="O19" i="36" s="1"/>
  <c r="N18" i="36"/>
  <c r="O18" i="36" s="1"/>
  <c r="M17" i="36"/>
  <c r="L17" i="36"/>
  <c r="N17" i="36" s="1"/>
  <c r="O17" i="36" s="1"/>
  <c r="K17" i="36"/>
  <c r="J17" i="36"/>
  <c r="I17" i="36"/>
  <c r="H17" i="36"/>
  <c r="G17" i="36"/>
  <c r="F17" i="36"/>
  <c r="E17" i="36"/>
  <c r="D17" i="36"/>
  <c r="N16" i="36"/>
  <c r="O16" i="36"/>
  <c r="N15" i="36"/>
  <c r="O15" i="36" s="1"/>
  <c r="N14" i="36"/>
  <c r="O14" i="36" s="1"/>
  <c r="M13" i="36"/>
  <c r="L13" i="36"/>
  <c r="K13" i="36"/>
  <c r="J13" i="36"/>
  <c r="I13" i="36"/>
  <c r="H13" i="36"/>
  <c r="G13" i="36"/>
  <c r="F13" i="36"/>
  <c r="F28" i="36" s="1"/>
  <c r="E13" i="36"/>
  <c r="N13" i="36" s="1"/>
  <c r="O13" i="36" s="1"/>
  <c r="N12" i="36"/>
  <c r="O12" i="36"/>
  <c r="N11" i="36"/>
  <c r="O11" i="36"/>
  <c r="N10" i="36"/>
  <c r="O10" i="36"/>
  <c r="N9" i="36"/>
  <c r="O9" i="36" s="1"/>
  <c r="N8" i="36"/>
  <c r="O8" i="36" s="1"/>
  <c r="N7" i="36"/>
  <c r="O7" i="36"/>
  <c r="N6" i="36"/>
  <c r="O6" i="36"/>
  <c r="M5" i="36"/>
  <c r="M28" i="36"/>
  <c r="L5" i="36"/>
  <c r="K5" i="36"/>
  <c r="K28" i="36"/>
  <c r="J5" i="36"/>
  <c r="J28" i="36" s="1"/>
  <c r="I5" i="36"/>
  <c r="H5" i="36"/>
  <c r="G5" i="36"/>
  <c r="G28" i="36"/>
  <c r="F5" i="36"/>
  <c r="E5" i="36"/>
  <c r="E28" i="36" s="1"/>
  <c r="D5" i="36"/>
  <c r="N5" i="36" s="1"/>
  <c r="O5" i="36" s="1"/>
  <c r="D28" i="36"/>
  <c r="N26" i="35"/>
  <c r="O26" i="35" s="1"/>
  <c r="M25" i="35"/>
  <c r="L25" i="35"/>
  <c r="K25" i="35"/>
  <c r="J25" i="35"/>
  <c r="I25" i="35"/>
  <c r="H25" i="35"/>
  <c r="G25" i="35"/>
  <c r="F25" i="35"/>
  <c r="E25" i="35"/>
  <c r="D25" i="35"/>
  <c r="N25" i="35" s="1"/>
  <c r="O25" i="35" s="1"/>
  <c r="N24" i="35"/>
  <c r="O24" i="35" s="1"/>
  <c r="M23" i="35"/>
  <c r="L23" i="35"/>
  <c r="K23" i="35"/>
  <c r="J23" i="35"/>
  <c r="I23" i="35"/>
  <c r="H23" i="35"/>
  <c r="G23" i="35"/>
  <c r="G27" i="35" s="1"/>
  <c r="F23" i="35"/>
  <c r="E23" i="35"/>
  <c r="D23" i="35"/>
  <c r="N23" i="35" s="1"/>
  <c r="O23" i="35" s="1"/>
  <c r="N22" i="35"/>
  <c r="O22" i="35"/>
  <c r="M21" i="35"/>
  <c r="L21" i="35"/>
  <c r="K21" i="35"/>
  <c r="J21" i="35"/>
  <c r="I21" i="35"/>
  <c r="I27" i="35" s="1"/>
  <c r="H21" i="35"/>
  <c r="G21" i="35"/>
  <c r="F21" i="35"/>
  <c r="E21" i="35"/>
  <c r="D21" i="35"/>
  <c r="N21" i="35" s="1"/>
  <c r="O21" i="35" s="1"/>
  <c r="N20" i="35"/>
  <c r="O20" i="35"/>
  <c r="M19" i="35"/>
  <c r="L19" i="35"/>
  <c r="K19" i="35"/>
  <c r="J19" i="35"/>
  <c r="I19" i="35"/>
  <c r="H19" i="35"/>
  <c r="G19" i="35"/>
  <c r="F19" i="35"/>
  <c r="E19" i="35"/>
  <c r="D19" i="35"/>
  <c r="N19" i="35" s="1"/>
  <c r="O19" i="35" s="1"/>
  <c r="N18" i="35"/>
  <c r="O18" i="35"/>
  <c r="N17" i="35"/>
  <c r="O17" i="35" s="1"/>
  <c r="M16" i="35"/>
  <c r="L16" i="35"/>
  <c r="K16" i="35"/>
  <c r="J16" i="35"/>
  <c r="I16" i="35"/>
  <c r="H16" i="35"/>
  <c r="G16" i="35"/>
  <c r="F16" i="35"/>
  <c r="E16" i="35"/>
  <c r="D16" i="35"/>
  <c r="D27" i="35" s="1"/>
  <c r="N15" i="35"/>
  <c r="O15" i="35" s="1"/>
  <c r="N14" i="35"/>
  <c r="O14" i="35" s="1"/>
  <c r="N13" i="35"/>
  <c r="O13" i="35" s="1"/>
  <c r="M12" i="35"/>
  <c r="L12" i="35"/>
  <c r="K12" i="35"/>
  <c r="J12" i="35"/>
  <c r="J27" i="35" s="1"/>
  <c r="I12" i="35"/>
  <c r="H12" i="35"/>
  <c r="G12" i="35"/>
  <c r="F12" i="35"/>
  <c r="E12" i="35"/>
  <c r="N12" i="35" s="1"/>
  <c r="O12" i="35" s="1"/>
  <c r="D12" i="35"/>
  <c r="N11" i="35"/>
  <c r="O11" i="35" s="1"/>
  <c r="N10" i="35"/>
  <c r="O10" i="35"/>
  <c r="N9" i="35"/>
  <c r="O9" i="35"/>
  <c r="N8" i="35"/>
  <c r="O8" i="35" s="1"/>
  <c r="N7" i="35"/>
  <c r="O7" i="35" s="1"/>
  <c r="N6" i="35"/>
  <c r="O6" i="35" s="1"/>
  <c r="M5" i="35"/>
  <c r="M27" i="35" s="1"/>
  <c r="L5" i="35"/>
  <c r="L27" i="35"/>
  <c r="K5" i="35"/>
  <c r="K27" i="35" s="1"/>
  <c r="J5" i="35"/>
  <c r="I5" i="35"/>
  <c r="H5" i="35"/>
  <c r="H27" i="35" s="1"/>
  <c r="G5" i="35"/>
  <c r="F5" i="35"/>
  <c r="F27" i="35"/>
  <c r="E5" i="35"/>
  <c r="E27" i="35" s="1"/>
  <c r="D5" i="35"/>
  <c r="N5" i="35" s="1"/>
  <c r="O5" i="35" s="1"/>
  <c r="N28" i="34"/>
  <c r="O28" i="34"/>
  <c r="M27" i="34"/>
  <c r="L27" i="34"/>
  <c r="K27" i="34"/>
  <c r="J27" i="34"/>
  <c r="I27" i="34"/>
  <c r="H27" i="34"/>
  <c r="G27" i="34"/>
  <c r="F27" i="34"/>
  <c r="E27" i="34"/>
  <c r="D27" i="34"/>
  <c r="N27" i="34" s="1"/>
  <c r="O27" i="34" s="1"/>
  <c r="N26" i="34"/>
  <c r="O26" i="34"/>
  <c r="N25" i="34"/>
  <c r="O25" i="34"/>
  <c r="M24" i="34"/>
  <c r="L24" i="34"/>
  <c r="K24" i="34"/>
  <c r="J24" i="34"/>
  <c r="I24" i="34"/>
  <c r="H24" i="34"/>
  <c r="G24" i="34"/>
  <c r="F24" i="34"/>
  <c r="E24" i="34"/>
  <c r="D24" i="34"/>
  <c r="N24" i="34" s="1"/>
  <c r="O24" i="34" s="1"/>
  <c r="N23" i="34"/>
  <c r="O23" i="34" s="1"/>
  <c r="M22" i="34"/>
  <c r="L22" i="34"/>
  <c r="K22" i="34"/>
  <c r="J22" i="34"/>
  <c r="I22" i="34"/>
  <c r="H22" i="34"/>
  <c r="G22" i="34"/>
  <c r="F22" i="34"/>
  <c r="E22" i="34"/>
  <c r="D22" i="34"/>
  <c r="N22" i="34" s="1"/>
  <c r="O22" i="34" s="1"/>
  <c r="N21" i="34"/>
  <c r="O21" i="34" s="1"/>
  <c r="M20" i="34"/>
  <c r="L20" i="34"/>
  <c r="K20" i="34"/>
  <c r="J20" i="34"/>
  <c r="I20" i="34"/>
  <c r="H20" i="34"/>
  <c r="G20" i="34"/>
  <c r="F20" i="34"/>
  <c r="E20" i="34"/>
  <c r="E29" i="34" s="1"/>
  <c r="D20" i="34"/>
  <c r="N19" i="34"/>
  <c r="O19" i="34"/>
  <c r="N18" i="34"/>
  <c r="O18" i="34" s="1"/>
  <c r="M17" i="34"/>
  <c r="L17" i="34"/>
  <c r="K17" i="34"/>
  <c r="J17" i="34"/>
  <c r="I17" i="34"/>
  <c r="H17" i="34"/>
  <c r="H29" i="34"/>
  <c r="G17" i="34"/>
  <c r="F17" i="34"/>
  <c r="E17" i="34"/>
  <c r="D17" i="34"/>
  <c r="N16" i="34"/>
  <c r="O16" i="34" s="1"/>
  <c r="N15" i="34"/>
  <c r="O15" i="34" s="1"/>
  <c r="N14" i="34"/>
  <c r="O14" i="34" s="1"/>
  <c r="M13" i="34"/>
  <c r="L13" i="34"/>
  <c r="L29" i="34" s="1"/>
  <c r="K13" i="34"/>
  <c r="J13" i="34"/>
  <c r="I13" i="34"/>
  <c r="H13" i="34"/>
  <c r="G13" i="34"/>
  <c r="F13" i="34"/>
  <c r="E13" i="34"/>
  <c r="D13" i="34"/>
  <c r="N13" i="34" s="1"/>
  <c r="O13" i="34" s="1"/>
  <c r="N12" i="34"/>
  <c r="O12" i="34"/>
  <c r="N11" i="34"/>
  <c r="O11" i="34" s="1"/>
  <c r="N10" i="34"/>
  <c r="O10" i="34" s="1"/>
  <c r="N9" i="34"/>
  <c r="O9" i="34" s="1"/>
  <c r="N8" i="34"/>
  <c r="O8" i="34" s="1"/>
  <c r="N7" i="34"/>
  <c r="O7" i="34" s="1"/>
  <c r="N6" i="34"/>
  <c r="O6" i="34"/>
  <c r="M5" i="34"/>
  <c r="M29" i="34" s="1"/>
  <c r="L5" i="34"/>
  <c r="K5" i="34"/>
  <c r="K29" i="34" s="1"/>
  <c r="J5" i="34"/>
  <c r="I5" i="34"/>
  <c r="I29" i="34"/>
  <c r="H5" i="34"/>
  <c r="G5" i="34"/>
  <c r="G29" i="34"/>
  <c r="F5" i="34"/>
  <c r="E5" i="34"/>
  <c r="D5" i="34"/>
  <c r="E26" i="33"/>
  <c r="F26" i="33"/>
  <c r="G26" i="33"/>
  <c r="H26" i="33"/>
  <c r="I26" i="33"/>
  <c r="J26" i="33"/>
  <c r="K26" i="33"/>
  <c r="N26" i="33" s="1"/>
  <c r="O26" i="33" s="1"/>
  <c r="L26" i="33"/>
  <c r="M26" i="33"/>
  <c r="D26" i="33"/>
  <c r="E23" i="33"/>
  <c r="F23" i="33"/>
  <c r="G23" i="33"/>
  <c r="H23" i="33"/>
  <c r="I23" i="33"/>
  <c r="J23" i="33"/>
  <c r="K23" i="33"/>
  <c r="K28" i="33" s="1"/>
  <c r="L23" i="33"/>
  <c r="M23" i="33"/>
  <c r="E21" i="33"/>
  <c r="F21" i="33"/>
  <c r="G21" i="33"/>
  <c r="H21" i="33"/>
  <c r="I21" i="33"/>
  <c r="J21" i="33"/>
  <c r="K21" i="33"/>
  <c r="L21" i="33"/>
  <c r="M21" i="33"/>
  <c r="E19" i="33"/>
  <c r="F19" i="33"/>
  <c r="G19" i="33"/>
  <c r="H19" i="33"/>
  <c r="I19" i="33"/>
  <c r="J19" i="33"/>
  <c r="K19" i="33"/>
  <c r="L19" i="33"/>
  <c r="M19" i="33"/>
  <c r="E17" i="33"/>
  <c r="N17" i="33" s="1"/>
  <c r="O17" i="33" s="1"/>
  <c r="F17" i="33"/>
  <c r="G17" i="33"/>
  <c r="H17" i="33"/>
  <c r="I17" i="33"/>
  <c r="J17" i="33"/>
  <c r="K17" i="33"/>
  <c r="L17" i="33"/>
  <c r="M17" i="33"/>
  <c r="E13" i="33"/>
  <c r="F13" i="33"/>
  <c r="G13" i="33"/>
  <c r="H13" i="33"/>
  <c r="I13" i="33"/>
  <c r="J13" i="33"/>
  <c r="K13" i="33"/>
  <c r="L13" i="33"/>
  <c r="M13" i="33"/>
  <c r="E5" i="33"/>
  <c r="E28" i="33" s="1"/>
  <c r="F5" i="33"/>
  <c r="F28" i="33" s="1"/>
  <c r="G5" i="33"/>
  <c r="G28" i="33"/>
  <c r="H5" i="33"/>
  <c r="H28" i="33" s="1"/>
  <c r="I5" i="33"/>
  <c r="I28" i="33" s="1"/>
  <c r="J5" i="33"/>
  <c r="J28" i="33" s="1"/>
  <c r="K5" i="33"/>
  <c r="L5" i="33"/>
  <c r="L28" i="33"/>
  <c r="M5" i="33"/>
  <c r="D23" i="33"/>
  <c r="N23" i="33" s="1"/>
  <c r="O23" i="33" s="1"/>
  <c r="D21" i="33"/>
  <c r="N21" i="33"/>
  <c r="O21" i="33" s="1"/>
  <c r="D19" i="33"/>
  <c r="N19" i="33" s="1"/>
  <c r="O19" i="33" s="1"/>
  <c r="D17" i="33"/>
  <c r="D13" i="33"/>
  <c r="N13" i="33" s="1"/>
  <c r="O13" i="33" s="1"/>
  <c r="D5" i="33"/>
  <c r="D28" i="33"/>
  <c r="N27" i="33"/>
  <c r="O27" i="33" s="1"/>
  <c r="N22" i="33"/>
  <c r="N24" i="33"/>
  <c r="O24" i="33" s="1"/>
  <c r="N25" i="33"/>
  <c r="O25" i="33" s="1"/>
  <c r="N20" i="33"/>
  <c r="O20" i="33" s="1"/>
  <c r="O22" i="33"/>
  <c r="N15" i="33"/>
  <c r="O15" i="33"/>
  <c r="N16" i="33"/>
  <c r="O16" i="33" s="1"/>
  <c r="N7" i="33"/>
  <c r="O7" i="33"/>
  <c r="N8" i="33"/>
  <c r="O8" i="33" s="1"/>
  <c r="N9" i="33"/>
  <c r="O9" i="33"/>
  <c r="N10" i="33"/>
  <c r="O10" i="33"/>
  <c r="N11" i="33"/>
  <c r="O11" i="33"/>
  <c r="N12" i="33"/>
  <c r="O12" i="33" s="1"/>
  <c r="N6" i="33"/>
  <c r="O6" i="33"/>
  <c r="N18" i="33"/>
  <c r="O18" i="33" s="1"/>
  <c r="N14" i="33"/>
  <c r="O14" i="33"/>
  <c r="M28" i="33"/>
  <c r="D29" i="34"/>
  <c r="N17" i="34"/>
  <c r="O17" i="34"/>
  <c r="J29" i="34"/>
  <c r="N5" i="34"/>
  <c r="O5" i="34" s="1"/>
  <c r="N20" i="39"/>
  <c r="O20" i="39" s="1"/>
  <c r="E27" i="38"/>
  <c r="N5" i="37"/>
  <c r="O5" i="37" s="1"/>
  <c r="F29" i="34"/>
  <c r="I28" i="36"/>
  <c r="N5" i="33"/>
  <c r="O5" i="33" s="1"/>
  <c r="N22" i="41"/>
  <c r="O22" i="41" s="1"/>
  <c r="N20" i="41"/>
  <c r="O20" i="41" s="1"/>
  <c r="N24" i="41"/>
  <c r="O24" i="41" s="1"/>
  <c r="N5" i="42"/>
  <c r="O5" i="42"/>
  <c r="N24" i="45"/>
  <c r="O24" i="45" s="1"/>
  <c r="N22" i="45"/>
  <c r="O22" i="45"/>
  <c r="N18" i="45"/>
  <c r="O18" i="45"/>
  <c r="N20" i="45"/>
  <c r="O20" i="45" s="1"/>
  <c r="O25" i="48" l="1"/>
  <c r="P25" i="48" s="1"/>
  <c r="N24" i="44"/>
  <c r="O24" i="44" s="1"/>
  <c r="N28" i="33"/>
  <c r="O28" i="33" s="1"/>
  <c r="N27" i="38"/>
  <c r="O27" i="38" s="1"/>
  <c r="N27" i="35"/>
  <c r="O27" i="35" s="1"/>
  <c r="N26" i="45"/>
  <c r="O26" i="45" s="1"/>
  <c r="N26" i="39"/>
  <c r="O26" i="39" s="1"/>
  <c r="N28" i="37"/>
  <c r="O28" i="37" s="1"/>
  <c r="N29" i="34"/>
  <c r="O29" i="34" s="1"/>
  <c r="N28" i="42"/>
  <c r="O28" i="42" s="1"/>
  <c r="N5" i="41"/>
  <c r="O5" i="41" s="1"/>
  <c r="N16" i="35"/>
  <c r="O16" i="35" s="1"/>
  <c r="L26" i="39"/>
  <c r="N5" i="45"/>
  <c r="O5" i="45" s="1"/>
  <c r="N25" i="47"/>
  <c r="O25" i="47" s="1"/>
  <c r="P25" i="47" s="1"/>
  <c r="N12" i="39"/>
  <c r="O12" i="39" s="1"/>
  <c r="N20" i="34"/>
  <c r="O20" i="34" s="1"/>
  <c r="N20" i="37"/>
  <c r="O20" i="37" s="1"/>
  <c r="N17" i="38"/>
  <c r="O17" i="38" s="1"/>
  <c r="J27" i="40"/>
  <c r="N27" i="40" s="1"/>
  <c r="O27" i="40" s="1"/>
  <c r="J25" i="43"/>
  <c r="N25" i="43" s="1"/>
  <c r="O25" i="43" s="1"/>
  <c r="N5" i="44"/>
  <c r="O5" i="44" s="1"/>
  <c r="L28" i="36"/>
  <c r="N28" i="36" s="1"/>
  <c r="O28" i="36" s="1"/>
  <c r="D27" i="46"/>
  <c r="N27" i="46" s="1"/>
  <c r="O27" i="46" s="1"/>
  <c r="N24" i="39"/>
  <c r="O24" i="39" s="1"/>
</calcChain>
</file>

<file path=xl/sharedStrings.xml><?xml version="1.0" encoding="utf-8"?>
<sst xmlns="http://schemas.openxmlformats.org/spreadsheetml/2006/main" count="687" uniqueCount="88">
  <si>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</si>
  <si>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</si>
  <si>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</si>
  <si>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</si>
  <si>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</si>
  <si>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</si>
  <si>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</si>
  <si>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</si>
  <si>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</si>
  <si>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</si>
  <si>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</si>
  <si>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</si>
  <si>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</si>
  <si>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</si>
  <si>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</si>
  <si>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</si>
  <si>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</si>
  <si>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</si>
  <si>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</si>
  <si>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</si>
  <si>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</si>
  <si>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</si>
  <si>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</si>
  <si>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</si>
  <si>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Pension Benefits</t>
  </si>
  <si>
    <t>Other General Government Services</t>
  </si>
  <si>
    <t>Public Safety</t>
  </si>
  <si>
    <t>Law Enforcement</t>
  </si>
  <si>
    <t>Fire Control</t>
  </si>
  <si>
    <t>Protective Inspections</t>
  </si>
  <si>
    <t>Physical Environment</t>
  </si>
  <si>
    <t>Water-Sewer Combination Services</t>
  </si>
  <si>
    <t>Transportation</t>
  </si>
  <si>
    <t>Road and Street Facilities</t>
  </si>
  <si>
    <t>Human Services</t>
  </si>
  <si>
    <t>Health Services</t>
  </si>
  <si>
    <t>Culture / Recreation</t>
  </si>
  <si>
    <t>Libraries</t>
  </si>
  <si>
    <t>Parks and Recreation</t>
  </si>
  <si>
    <t>Inter-Fund Group Transfers Out</t>
  </si>
  <si>
    <t>Other Uses and Non-Operating</t>
  </si>
  <si>
    <t>2009 Municipal Population:</t>
  </si>
  <si>
    <t>Mary Esther Expenditures Reported by Account Code and Fund Type</t>
  </si>
  <si>
    <t>Local Fiscal Year Ended September 30, 2010</t>
  </si>
  <si>
    <t>Flood Control / Stormwater Management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</si>
  <si>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</si>
  <si>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</si>
  <si>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</si>
  <si>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</si>
  <si>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</si>
  <si>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</si>
  <si>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2013</t>
  </si>
  <si>
    <t>2013 Municipal Population:</t>
  </si>
  <si>
    <t>Local Fiscal Year Ended September 30, 2008</t>
  </si>
  <si>
    <t>2008 Municipal Population:</t>
  </si>
  <si>
    <t>Local Fiscal Year Ended September 30, 2014</t>
  </si>
  <si>
    <t>Other General Government</t>
  </si>
  <si>
    <t>Water / Sewer Services</t>
  </si>
  <si>
    <t>Road / Street Facilities</t>
  </si>
  <si>
    <t>Health</t>
  </si>
  <si>
    <t>Other Uses</t>
  </si>
  <si>
    <t>Interfund Transfers Out</t>
  </si>
  <si>
    <t>2014 Municipal Population:</t>
  </si>
  <si>
    <t>Local Fiscal Year Ended September 30, 2015</t>
  </si>
  <si>
    <t>Other Human Services</t>
  </si>
  <si>
    <t>2015 Municipal Population:</t>
  </si>
  <si>
    <t>Local Fiscal Year Ended September 30, 2007</t>
  </si>
  <si>
    <t>2007 Municipal Population:</t>
  </si>
  <si>
    <t>Local Fiscal Year Ended September 30, 2016</t>
  </si>
  <si>
    <t>Non-Court Information Systems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</si>
  <si>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</si>
  <si>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</si>
  <si>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</si>
  <si>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</si>
  <si>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</si>
  <si>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</si>
  <si>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Other Public Safety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</si>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</sst>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9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81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82</v>
      </c>
      <c r="N4" s="32" t="s">
        <v>5</v>
      </c>
      <c r="O4" s="32" t="s">
        <v>83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SUM(D6:D12)</f>
        <v>892667</v>
      </c>
      <c r="E5" s="24">
        <f>SUM(E6:E12)</f>
        <v>0</v>
      </c>
      <c r="F5" s="24">
        <f>SUM(F6:F12)</f>
        <v>0</v>
      </c>
      <c r="G5" s="24">
        <f>SUM(G6:G12)</f>
        <v>0</v>
      </c>
      <c r="H5" s="24">
        <f>SUM(H6:H12)</f>
        <v>0</v>
      </c>
      <c r="I5" s="24">
        <f>SUM(I6:I12)</f>
        <v>0</v>
      </c>
      <c r="J5" s="24">
        <f>SUM(J6:J12)</f>
        <v>0</v>
      </c>
      <c r="K5" s="24">
        <f>SUM(K6:K12)</f>
        <v>0</v>
      </c>
      <c r="L5" s="24">
        <f>SUM(L6:L12)</f>
        <v>0</v>
      </c>
      <c r="M5" s="24">
        <f>SUM(M6:M12)</f>
        <v>0</v>
      </c>
      <c r="N5" s="24">
        <f>SUM(N6:N12)</f>
        <v>0</v>
      </c>
      <c r="O5" s="25">
        <f>SUM(D5:N5)</f>
        <v>892667</v>
      </c>
      <c r="P5" s="30">
        <f>(O5/P$27)</f>
        <v>203.06346678798909</v>
      </c>
      <c r="Q5" s="6"/>
    </row>
    <row r="6" spans="1:134">
      <c r="A6" s="12"/>
      <c r="B6" s="42">
        <v>511</v>
      </c>
      <c r="C6" s="19" t="s">
        <v>19</v>
      </c>
      <c r="D6" s="43">
        <v>58741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58741</v>
      </c>
      <c r="P6" s="44">
        <f>(O6/P$27)</f>
        <v>13.362374886260236</v>
      </c>
      <c r="Q6" s="9"/>
    </row>
    <row r="7" spans="1:134">
      <c r="A7" s="12"/>
      <c r="B7" s="42">
        <v>512</v>
      </c>
      <c r="C7" s="19" t="s">
        <v>20</v>
      </c>
      <c r="D7" s="43">
        <v>99110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2" si="0">SUM(D7:N7)</f>
        <v>99110</v>
      </c>
      <c r="P7" s="44">
        <f>(O7/P$27)</f>
        <v>22.545495905368515</v>
      </c>
      <c r="Q7" s="9"/>
    </row>
    <row r="8" spans="1:134">
      <c r="A8" s="12"/>
      <c r="B8" s="42">
        <v>513</v>
      </c>
      <c r="C8" s="19" t="s">
        <v>21</v>
      </c>
      <c r="D8" s="43">
        <v>136152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136152</v>
      </c>
      <c r="P8" s="44">
        <f>(O8/P$27)</f>
        <v>30.971792538671519</v>
      </c>
      <c r="Q8" s="9"/>
    </row>
    <row r="9" spans="1:134">
      <c r="A9" s="12"/>
      <c r="B9" s="42">
        <v>514</v>
      </c>
      <c r="C9" s="19" t="s">
        <v>22</v>
      </c>
      <c r="D9" s="43">
        <v>34841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34841</v>
      </c>
      <c r="P9" s="44">
        <f>(O9/P$27)</f>
        <v>7.925614194722475</v>
      </c>
      <c r="Q9" s="9"/>
    </row>
    <row r="10" spans="1:134">
      <c r="A10" s="12"/>
      <c r="B10" s="42">
        <v>515</v>
      </c>
      <c r="C10" s="19" t="s">
        <v>23</v>
      </c>
      <c r="D10" s="43">
        <v>150666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150666</v>
      </c>
      <c r="P10" s="44">
        <f>(O10/P$27)</f>
        <v>34.273430391264789</v>
      </c>
      <c r="Q10" s="9"/>
    </row>
    <row r="11" spans="1:134">
      <c r="A11" s="12"/>
      <c r="B11" s="42">
        <v>516</v>
      </c>
      <c r="C11" s="19" t="s">
        <v>69</v>
      </c>
      <c r="D11" s="43">
        <v>126929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0"/>
        <v>126929</v>
      </c>
      <c r="P11" s="44">
        <f>(O11/P$27)</f>
        <v>28.873748862602366</v>
      </c>
      <c r="Q11" s="9"/>
    </row>
    <row r="12" spans="1:134">
      <c r="A12" s="12"/>
      <c r="B12" s="42">
        <v>519</v>
      </c>
      <c r="C12" s="19" t="s">
        <v>25</v>
      </c>
      <c r="D12" s="43">
        <v>286228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0"/>
        <v>286228</v>
      </c>
      <c r="P12" s="44">
        <f>(O12/P$27)</f>
        <v>65.111010009099175</v>
      </c>
      <c r="Q12" s="9"/>
    </row>
    <row r="13" spans="1:134" ht="15.75">
      <c r="A13" s="26" t="s">
        <v>26</v>
      </c>
      <c r="B13" s="27"/>
      <c r="C13" s="28"/>
      <c r="D13" s="29">
        <f>SUM(D14:D16)</f>
        <v>1415371</v>
      </c>
      <c r="E13" s="29">
        <f>SUM(E14:E16)</f>
        <v>0</v>
      </c>
      <c r="F13" s="29">
        <f>SUM(F14:F16)</f>
        <v>0</v>
      </c>
      <c r="G13" s="29">
        <f>SUM(G14:G16)</f>
        <v>0</v>
      </c>
      <c r="H13" s="29">
        <f>SUM(H14:H16)</f>
        <v>0</v>
      </c>
      <c r="I13" s="29">
        <f>SUM(I14:I16)</f>
        <v>0</v>
      </c>
      <c r="J13" s="29">
        <f>SUM(J14:J16)</f>
        <v>0</v>
      </c>
      <c r="K13" s="29">
        <f>SUM(K14:K16)</f>
        <v>0</v>
      </c>
      <c r="L13" s="29">
        <f>SUM(L14:L16)</f>
        <v>0</v>
      </c>
      <c r="M13" s="29">
        <f>SUM(M14:M16)</f>
        <v>0</v>
      </c>
      <c r="N13" s="29">
        <f>SUM(N14:N16)</f>
        <v>0</v>
      </c>
      <c r="O13" s="40">
        <f>SUM(D13:N13)</f>
        <v>1415371</v>
      </c>
      <c r="P13" s="41">
        <f>(O13/P$27)</f>
        <v>321.96792538671519</v>
      </c>
      <c r="Q13" s="10"/>
    </row>
    <row r="14" spans="1:134">
      <c r="A14" s="12"/>
      <c r="B14" s="42">
        <v>521</v>
      </c>
      <c r="C14" s="19" t="s">
        <v>27</v>
      </c>
      <c r="D14" s="43">
        <v>230804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>SUM(D14:N14)</f>
        <v>230804</v>
      </c>
      <c r="P14" s="44">
        <f>(O14/P$27)</f>
        <v>52.503184713375795</v>
      </c>
      <c r="Q14" s="9"/>
    </row>
    <row r="15" spans="1:134">
      <c r="A15" s="12"/>
      <c r="B15" s="42">
        <v>522</v>
      </c>
      <c r="C15" s="19" t="s">
        <v>28</v>
      </c>
      <c r="D15" s="43">
        <v>1047067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ref="O15:O16" si="1">SUM(D15:N15)</f>
        <v>1047067</v>
      </c>
      <c r="P15" s="44">
        <f>(O15/P$27)</f>
        <v>238.18630573248407</v>
      </c>
      <c r="Q15" s="9"/>
    </row>
    <row r="16" spans="1:134">
      <c r="A16" s="12"/>
      <c r="B16" s="42">
        <v>524</v>
      </c>
      <c r="C16" s="19" t="s">
        <v>29</v>
      </c>
      <c r="D16" s="43">
        <v>137500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137500</v>
      </c>
      <c r="P16" s="44">
        <f>(O16/P$27)</f>
        <v>31.278434940855323</v>
      </c>
      <c r="Q16" s="9"/>
    </row>
    <row r="17" spans="1:120" ht="15.75">
      <c r="A17" s="26" t="s">
        <v>30</v>
      </c>
      <c r="B17" s="27"/>
      <c r="C17" s="28"/>
      <c r="D17" s="29">
        <f>SUM(D18:D19)</f>
        <v>93853</v>
      </c>
      <c r="E17" s="29">
        <f>SUM(E18:E19)</f>
        <v>0</v>
      </c>
      <c r="F17" s="29">
        <f>SUM(F18:F19)</f>
        <v>0</v>
      </c>
      <c r="G17" s="29">
        <f>SUM(G18:G19)</f>
        <v>0</v>
      </c>
      <c r="H17" s="29">
        <f>SUM(H18:H19)</f>
        <v>0</v>
      </c>
      <c r="I17" s="29">
        <f>SUM(I18:I19)</f>
        <v>2897543.35</v>
      </c>
      <c r="J17" s="29">
        <f>SUM(J18:J19)</f>
        <v>0</v>
      </c>
      <c r="K17" s="29">
        <f>SUM(K18:K19)</f>
        <v>0</v>
      </c>
      <c r="L17" s="29">
        <f>SUM(L18:L19)</f>
        <v>0</v>
      </c>
      <c r="M17" s="29">
        <f>SUM(M18:M19)</f>
        <v>0</v>
      </c>
      <c r="N17" s="29">
        <f>SUM(N18:N19)</f>
        <v>0</v>
      </c>
      <c r="O17" s="40">
        <f>SUM(D17:N17)</f>
        <v>2991396.35</v>
      </c>
      <c r="P17" s="41">
        <f>(O17/P$27)</f>
        <v>680.48142629663334</v>
      </c>
      <c r="Q17" s="10"/>
    </row>
    <row r="18" spans="1:120">
      <c r="A18" s="12"/>
      <c r="B18" s="42">
        <v>536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2897543.35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ref="O18:O24" si="2">SUM(D18:N18)</f>
        <v>2897543.35</v>
      </c>
      <c r="P18" s="44">
        <f>(O18/P$27)</f>
        <v>659.13179026387627</v>
      </c>
      <c r="Q18" s="9"/>
    </row>
    <row r="19" spans="1:120">
      <c r="A19" s="12"/>
      <c r="B19" s="42">
        <v>538</v>
      </c>
      <c r="C19" s="19" t="s">
        <v>44</v>
      </c>
      <c r="D19" s="43">
        <v>93853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2"/>
        <v>93853</v>
      </c>
      <c r="P19" s="44">
        <f>(O19/P$27)</f>
        <v>21.349636032757051</v>
      </c>
      <c r="Q19" s="9"/>
    </row>
    <row r="20" spans="1:120" ht="15.75">
      <c r="A20" s="26" t="s">
        <v>32</v>
      </c>
      <c r="B20" s="27"/>
      <c r="C20" s="28"/>
      <c r="D20" s="29">
        <f>SUM(D21:D21)</f>
        <v>154395</v>
      </c>
      <c r="E20" s="29">
        <f>SUM(E21:E21)</f>
        <v>0</v>
      </c>
      <c r="F20" s="29">
        <f>SUM(F21:F21)</f>
        <v>0</v>
      </c>
      <c r="G20" s="29">
        <f>SUM(G21:G21)</f>
        <v>0</v>
      </c>
      <c r="H20" s="29">
        <f>SUM(H21:H21)</f>
        <v>0</v>
      </c>
      <c r="I20" s="29">
        <f>SUM(I21:I21)</f>
        <v>0</v>
      </c>
      <c r="J20" s="29">
        <f>SUM(J21:J21)</f>
        <v>0</v>
      </c>
      <c r="K20" s="29">
        <f>SUM(K21:K21)</f>
        <v>0</v>
      </c>
      <c r="L20" s="29">
        <f>SUM(L21:L21)</f>
        <v>0</v>
      </c>
      <c r="M20" s="29">
        <f>SUM(M21:M21)</f>
        <v>0</v>
      </c>
      <c r="N20" s="29">
        <f>SUM(N21:N21)</f>
        <v>0</v>
      </c>
      <c r="O20" s="29">
        <f t="shared" si="2"/>
        <v>154395</v>
      </c>
      <c r="P20" s="41">
        <f>(O20/P$27)</f>
        <v>35.121701546860784</v>
      </c>
      <c r="Q20" s="10"/>
    </row>
    <row r="21" spans="1:120">
      <c r="A21" s="12"/>
      <c r="B21" s="42">
        <v>541</v>
      </c>
      <c r="C21" s="19" t="s">
        <v>33</v>
      </c>
      <c r="D21" s="43">
        <v>154395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2"/>
        <v>154395</v>
      </c>
      <c r="P21" s="44">
        <f>(O21/P$27)</f>
        <v>35.121701546860784</v>
      </c>
      <c r="Q21" s="9"/>
    </row>
    <row r="22" spans="1:120" ht="15.75">
      <c r="A22" s="26" t="s">
        <v>36</v>
      </c>
      <c r="B22" s="27"/>
      <c r="C22" s="28"/>
      <c r="D22" s="29">
        <f>SUM(D23:D24)</f>
        <v>536085</v>
      </c>
      <c r="E22" s="29">
        <f>SUM(E23:E24)</f>
        <v>0</v>
      </c>
      <c r="F22" s="29">
        <f>SUM(F23:F24)</f>
        <v>0</v>
      </c>
      <c r="G22" s="29">
        <f>SUM(G23:G24)</f>
        <v>0</v>
      </c>
      <c r="H22" s="29">
        <f>SUM(H23:H24)</f>
        <v>0</v>
      </c>
      <c r="I22" s="29">
        <f>SUM(I23:I24)</f>
        <v>0</v>
      </c>
      <c r="J22" s="29">
        <f>SUM(J23:J24)</f>
        <v>0</v>
      </c>
      <c r="K22" s="29">
        <f>SUM(K23:K24)</f>
        <v>0</v>
      </c>
      <c r="L22" s="29">
        <f>SUM(L23:L24)</f>
        <v>0</v>
      </c>
      <c r="M22" s="29">
        <f>SUM(M23:M24)</f>
        <v>0</v>
      </c>
      <c r="N22" s="29">
        <f>SUM(N23:N24)</f>
        <v>0</v>
      </c>
      <c r="O22" s="29">
        <f>SUM(D22:N22)</f>
        <v>536085</v>
      </c>
      <c r="P22" s="41">
        <f>(O22/P$27)</f>
        <v>121.94836214740673</v>
      </c>
      <c r="Q22" s="9"/>
    </row>
    <row r="23" spans="1:120">
      <c r="A23" s="12"/>
      <c r="B23" s="42">
        <v>571</v>
      </c>
      <c r="C23" s="19" t="s">
        <v>37</v>
      </c>
      <c r="D23" s="43">
        <v>354783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2"/>
        <v>354783</v>
      </c>
      <c r="P23" s="44">
        <f>(O23/P$27)</f>
        <v>80.70586897179254</v>
      </c>
      <c r="Q23" s="9"/>
    </row>
    <row r="24" spans="1:120" ht="15.75" thickBot="1">
      <c r="A24" s="12"/>
      <c r="B24" s="42">
        <v>572</v>
      </c>
      <c r="C24" s="19" t="s">
        <v>38</v>
      </c>
      <c r="D24" s="43">
        <v>181302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2"/>
        <v>181302</v>
      </c>
      <c r="P24" s="44">
        <f>(O24/P$27)</f>
        <v>41.242493175614193</v>
      </c>
      <c r="Q24" s="9"/>
    </row>
    <row r="25" spans="1:120" ht="16.5" thickBot="1">
      <c r="A25" s="13" t="s">
        <v>10</v>
      </c>
      <c r="B25" s="21"/>
      <c r="C25" s="20"/>
      <c r="D25" s="14">
        <f>SUM(D5,D13,D17,D20,D22)</f>
        <v>3092371</v>
      </c>
      <c r="E25" s="14">
        <f t="shared" ref="E25:N25" si="3">SUM(E5,E13,E17,E20,E22)</f>
        <v>0</v>
      </c>
      <c r="F25" s="14">
        <f t="shared" si="3"/>
        <v>0</v>
      </c>
      <c r="G25" s="14">
        <f t="shared" si="3"/>
        <v>0</v>
      </c>
      <c r="H25" s="14">
        <f t="shared" si="3"/>
        <v>0</v>
      </c>
      <c r="I25" s="14">
        <f t="shared" si="3"/>
        <v>2897543.35</v>
      </c>
      <c r="J25" s="14">
        <f t="shared" si="3"/>
        <v>0</v>
      </c>
      <c r="K25" s="14">
        <f t="shared" si="3"/>
        <v>0</v>
      </c>
      <c r="L25" s="14">
        <f t="shared" si="3"/>
        <v>0</v>
      </c>
      <c r="M25" s="14">
        <f t="shared" si="3"/>
        <v>0</v>
      </c>
      <c r="N25" s="14">
        <f t="shared" si="3"/>
        <v>0</v>
      </c>
      <c r="O25" s="14">
        <f>SUM(D25:N25)</f>
        <v>5989914.3499999996</v>
      </c>
      <c r="P25" s="35">
        <f>(O25/P$27)</f>
        <v>1362.582882165605</v>
      </c>
      <c r="Q25" s="6"/>
      <c r="R25" s="2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</row>
    <row r="26" spans="1:120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8"/>
    </row>
    <row r="27" spans="1:120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90" t="s">
        <v>87</v>
      </c>
      <c r="N27" s="90"/>
      <c r="O27" s="90"/>
      <c r="P27" s="39">
        <v>4396</v>
      </c>
    </row>
    <row r="28" spans="1:120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3"/>
    </row>
    <row r="29" spans="1:120" ht="15.75" customHeight="1" thickBot="1">
      <c r="A29" s="94" t="s">
        <v>46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6"/>
    </row>
  </sheetData>
  <mergeCells count="10">
    <mergeCell ref="M27:O27"/>
    <mergeCell ref="A28:P28"/>
    <mergeCell ref="A29:P2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506307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143263</v>
      </c>
      <c r="L5" s="24">
        <f t="shared" si="0"/>
        <v>0</v>
      </c>
      <c r="M5" s="24">
        <f t="shared" si="0"/>
        <v>0</v>
      </c>
      <c r="N5" s="25">
        <f>SUM(D5:M5)</f>
        <v>649570</v>
      </c>
      <c r="O5" s="30">
        <f t="shared" ref="O5:O28" si="1">(N5/O$30)</f>
        <v>168.28238341968913</v>
      </c>
      <c r="P5" s="6"/>
    </row>
    <row r="6" spans="1:133">
      <c r="A6" s="12"/>
      <c r="B6" s="42">
        <v>511</v>
      </c>
      <c r="C6" s="19" t="s">
        <v>19</v>
      </c>
      <c r="D6" s="43">
        <v>12782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12782</v>
      </c>
      <c r="O6" s="44">
        <f t="shared" si="1"/>
        <v>3.3113989637305701</v>
      </c>
      <c r="P6" s="9"/>
    </row>
    <row r="7" spans="1:133">
      <c r="A7" s="12"/>
      <c r="B7" s="42">
        <v>512</v>
      </c>
      <c r="C7" s="19" t="s">
        <v>20</v>
      </c>
      <c r="D7" s="43">
        <v>74358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74358</v>
      </c>
      <c r="O7" s="44">
        <f t="shared" si="1"/>
        <v>19.263730569948187</v>
      </c>
      <c r="P7" s="9"/>
    </row>
    <row r="8" spans="1:133">
      <c r="A8" s="12"/>
      <c r="B8" s="42">
        <v>513</v>
      </c>
      <c r="C8" s="19" t="s">
        <v>21</v>
      </c>
      <c r="D8" s="43">
        <v>195669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195669</v>
      </c>
      <c r="O8" s="44">
        <f t="shared" si="1"/>
        <v>50.691450777202071</v>
      </c>
      <c r="P8" s="9"/>
    </row>
    <row r="9" spans="1:133">
      <c r="A9" s="12"/>
      <c r="B9" s="42">
        <v>514</v>
      </c>
      <c r="C9" s="19" t="s">
        <v>22</v>
      </c>
      <c r="D9" s="43">
        <v>33314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33314</v>
      </c>
      <c r="O9" s="44">
        <f t="shared" si="1"/>
        <v>8.6305699481865279</v>
      </c>
      <c r="P9" s="9"/>
    </row>
    <row r="10" spans="1:133">
      <c r="A10" s="12"/>
      <c r="B10" s="42">
        <v>515</v>
      </c>
      <c r="C10" s="19" t="s">
        <v>23</v>
      </c>
      <c r="D10" s="43">
        <v>6000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6000</v>
      </c>
      <c r="O10" s="44">
        <f t="shared" si="1"/>
        <v>1.5544041450777202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143263</v>
      </c>
      <c r="L11" s="43">
        <v>0</v>
      </c>
      <c r="M11" s="43">
        <v>0</v>
      </c>
      <c r="N11" s="43">
        <f t="shared" si="2"/>
        <v>143263</v>
      </c>
      <c r="O11" s="44">
        <f t="shared" si="1"/>
        <v>37.114766839378241</v>
      </c>
      <c r="P11" s="9"/>
    </row>
    <row r="12" spans="1:133">
      <c r="A12" s="12"/>
      <c r="B12" s="42">
        <v>519</v>
      </c>
      <c r="C12" s="19" t="s">
        <v>25</v>
      </c>
      <c r="D12" s="43">
        <v>184184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184184</v>
      </c>
      <c r="O12" s="44">
        <f t="shared" si="1"/>
        <v>47.716062176165806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1258263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8" si="4">SUM(D13:M13)</f>
        <v>1258263</v>
      </c>
      <c r="O13" s="41">
        <f t="shared" si="1"/>
        <v>325.97487046632125</v>
      </c>
      <c r="P13" s="10"/>
    </row>
    <row r="14" spans="1:133">
      <c r="A14" s="12"/>
      <c r="B14" s="42">
        <v>521</v>
      </c>
      <c r="C14" s="19" t="s">
        <v>27</v>
      </c>
      <c r="D14" s="43">
        <v>349593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349593</v>
      </c>
      <c r="O14" s="44">
        <f t="shared" si="1"/>
        <v>90.568134715025906</v>
      </c>
      <c r="P14" s="9"/>
    </row>
    <row r="15" spans="1:133">
      <c r="A15" s="12"/>
      <c r="B15" s="42">
        <v>522</v>
      </c>
      <c r="C15" s="19" t="s">
        <v>28</v>
      </c>
      <c r="D15" s="43">
        <v>860002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860002</v>
      </c>
      <c r="O15" s="44">
        <f t="shared" si="1"/>
        <v>222.79844559585493</v>
      </c>
      <c r="P15" s="9"/>
    </row>
    <row r="16" spans="1:133">
      <c r="A16" s="12"/>
      <c r="B16" s="42">
        <v>524</v>
      </c>
      <c r="C16" s="19" t="s">
        <v>29</v>
      </c>
      <c r="D16" s="43">
        <v>48668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48668</v>
      </c>
      <c r="O16" s="44">
        <f t="shared" si="1"/>
        <v>12.608290155440415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SUM(D18:D19)</f>
        <v>51520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1831202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1882722</v>
      </c>
      <c r="O17" s="41">
        <f t="shared" si="1"/>
        <v>487.7518134715026</v>
      </c>
      <c r="P17" s="10"/>
    </row>
    <row r="18" spans="1:119">
      <c r="A18" s="12"/>
      <c r="B18" s="42">
        <v>536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1831202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1831202</v>
      </c>
      <c r="O18" s="44">
        <f t="shared" si="1"/>
        <v>474.40466321243525</v>
      </c>
      <c r="P18" s="9"/>
    </row>
    <row r="19" spans="1:119">
      <c r="A19" s="12"/>
      <c r="B19" s="42">
        <v>538</v>
      </c>
      <c r="C19" s="19" t="s">
        <v>44</v>
      </c>
      <c r="D19" s="43">
        <v>51520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51520</v>
      </c>
      <c r="O19" s="44">
        <f t="shared" si="1"/>
        <v>13.347150259067357</v>
      </c>
      <c r="P19" s="9"/>
    </row>
    <row r="20" spans="1:119" ht="15.75">
      <c r="A20" s="26" t="s">
        <v>32</v>
      </c>
      <c r="B20" s="27"/>
      <c r="C20" s="28"/>
      <c r="D20" s="29">
        <f t="shared" ref="D20:M20" si="6">SUM(D21:D21)</f>
        <v>668582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668582</v>
      </c>
      <c r="O20" s="41">
        <f t="shared" si="1"/>
        <v>173.2077720207254</v>
      </c>
      <c r="P20" s="10"/>
    </row>
    <row r="21" spans="1:119">
      <c r="A21" s="12"/>
      <c r="B21" s="42">
        <v>541</v>
      </c>
      <c r="C21" s="19" t="s">
        <v>33</v>
      </c>
      <c r="D21" s="43">
        <v>668582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668582</v>
      </c>
      <c r="O21" s="44">
        <f t="shared" si="1"/>
        <v>173.2077720207254</v>
      </c>
      <c r="P21" s="9"/>
    </row>
    <row r="22" spans="1:119" ht="15.75">
      <c r="A22" s="26" t="s">
        <v>34</v>
      </c>
      <c r="B22" s="27"/>
      <c r="C22" s="28"/>
      <c r="D22" s="29">
        <f t="shared" ref="D22:M22" si="7">SUM(D23:D23)</f>
        <v>17067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17067</v>
      </c>
      <c r="O22" s="41">
        <f t="shared" si="1"/>
        <v>4.4215025906735752</v>
      </c>
      <c r="P22" s="10"/>
    </row>
    <row r="23" spans="1:119">
      <c r="A23" s="12"/>
      <c r="B23" s="42">
        <v>562</v>
      </c>
      <c r="C23" s="19" t="s">
        <v>35</v>
      </c>
      <c r="D23" s="43">
        <v>17067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17067</v>
      </c>
      <c r="O23" s="44">
        <f t="shared" si="1"/>
        <v>4.4215025906735752</v>
      </c>
      <c r="P23" s="9"/>
    </row>
    <row r="24" spans="1:119" ht="15.75">
      <c r="A24" s="26" t="s">
        <v>36</v>
      </c>
      <c r="B24" s="27"/>
      <c r="C24" s="28"/>
      <c r="D24" s="29">
        <f t="shared" ref="D24:M24" si="8">SUM(D25:D25)</f>
        <v>287272</v>
      </c>
      <c r="E24" s="29">
        <f t="shared" si="8"/>
        <v>0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0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4"/>
        <v>287272</v>
      </c>
      <c r="O24" s="41">
        <f t="shared" si="1"/>
        <v>74.422797927461133</v>
      </c>
      <c r="P24" s="9"/>
    </row>
    <row r="25" spans="1:119">
      <c r="A25" s="12"/>
      <c r="B25" s="42">
        <v>571</v>
      </c>
      <c r="C25" s="19" t="s">
        <v>37</v>
      </c>
      <c r="D25" s="43">
        <v>287272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287272</v>
      </c>
      <c r="O25" s="44">
        <f t="shared" si="1"/>
        <v>74.422797927461133</v>
      </c>
      <c r="P25" s="9"/>
    </row>
    <row r="26" spans="1:119" ht="15.75">
      <c r="A26" s="26" t="s">
        <v>40</v>
      </c>
      <c r="B26" s="27"/>
      <c r="C26" s="28"/>
      <c r="D26" s="29">
        <f t="shared" ref="D26:M26" si="9">SUM(D27:D27)</f>
        <v>0</v>
      </c>
      <c r="E26" s="29">
        <f t="shared" si="9"/>
        <v>0</v>
      </c>
      <c r="F26" s="29">
        <f t="shared" si="9"/>
        <v>0</v>
      </c>
      <c r="G26" s="29">
        <f t="shared" si="9"/>
        <v>0</v>
      </c>
      <c r="H26" s="29">
        <f t="shared" si="9"/>
        <v>0</v>
      </c>
      <c r="I26" s="29">
        <f t="shared" si="9"/>
        <v>57511</v>
      </c>
      <c r="J26" s="29">
        <f t="shared" si="9"/>
        <v>0</v>
      </c>
      <c r="K26" s="29">
        <f t="shared" si="9"/>
        <v>0</v>
      </c>
      <c r="L26" s="29">
        <f t="shared" si="9"/>
        <v>0</v>
      </c>
      <c r="M26" s="29">
        <f t="shared" si="9"/>
        <v>0</v>
      </c>
      <c r="N26" s="29">
        <f t="shared" si="4"/>
        <v>57511</v>
      </c>
      <c r="O26" s="41">
        <f t="shared" si="1"/>
        <v>14.899222797927461</v>
      </c>
      <c r="P26" s="9"/>
    </row>
    <row r="27" spans="1:119" ht="15.75" thickBot="1">
      <c r="A27" s="12"/>
      <c r="B27" s="42">
        <v>581</v>
      </c>
      <c r="C27" s="19" t="s">
        <v>39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57511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57511</v>
      </c>
      <c r="O27" s="44">
        <f t="shared" si="1"/>
        <v>14.899222797927461</v>
      </c>
      <c r="P27" s="9"/>
    </row>
    <row r="28" spans="1:119" ht="16.5" thickBot="1">
      <c r="A28" s="13" t="s">
        <v>10</v>
      </c>
      <c r="B28" s="21"/>
      <c r="C28" s="20"/>
      <c r="D28" s="14">
        <f>SUM(D5,D13,D17,D20,D22,D24,D26)</f>
        <v>2789011</v>
      </c>
      <c r="E28" s="14">
        <f t="shared" ref="E28:M28" si="10">SUM(E5,E13,E17,E20,E22,E24,E26)</f>
        <v>0</v>
      </c>
      <c r="F28" s="14">
        <f t="shared" si="10"/>
        <v>0</v>
      </c>
      <c r="G28" s="14">
        <f t="shared" si="10"/>
        <v>0</v>
      </c>
      <c r="H28" s="14">
        <f t="shared" si="10"/>
        <v>0</v>
      </c>
      <c r="I28" s="14">
        <f t="shared" si="10"/>
        <v>1888713</v>
      </c>
      <c r="J28" s="14">
        <f t="shared" si="10"/>
        <v>0</v>
      </c>
      <c r="K28" s="14">
        <f t="shared" si="10"/>
        <v>143263</v>
      </c>
      <c r="L28" s="14">
        <f t="shared" si="10"/>
        <v>0</v>
      </c>
      <c r="M28" s="14">
        <f t="shared" si="10"/>
        <v>0</v>
      </c>
      <c r="N28" s="14">
        <f t="shared" si="4"/>
        <v>4820987</v>
      </c>
      <c r="O28" s="35">
        <f t="shared" si="1"/>
        <v>1248.9603626943006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0" t="s">
        <v>52</v>
      </c>
      <c r="M30" s="90"/>
      <c r="N30" s="90"/>
      <c r="O30" s="39">
        <v>3860</v>
      </c>
    </row>
    <row r="31" spans="1:119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3"/>
    </row>
    <row r="32" spans="1:119" ht="15.75" customHeight="1" thickBot="1">
      <c r="A32" s="94" t="s">
        <v>46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3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650115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2748</v>
      </c>
      <c r="L5" s="24">
        <f t="shared" si="0"/>
        <v>0</v>
      </c>
      <c r="M5" s="24">
        <f t="shared" si="0"/>
        <v>0</v>
      </c>
      <c r="N5" s="25">
        <f>SUM(D5:M5)</f>
        <v>652863</v>
      </c>
      <c r="O5" s="30">
        <f t="shared" ref="O5:O28" si="1">(N5/O$30)</f>
        <v>169.26704692766398</v>
      </c>
      <c r="P5" s="6"/>
    </row>
    <row r="6" spans="1:133">
      <c r="A6" s="12"/>
      <c r="B6" s="42">
        <v>511</v>
      </c>
      <c r="C6" s="19" t="s">
        <v>19</v>
      </c>
      <c r="D6" s="43">
        <v>10070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10070</v>
      </c>
      <c r="O6" s="44">
        <f t="shared" si="1"/>
        <v>2.6108374384236455</v>
      </c>
      <c r="P6" s="9"/>
    </row>
    <row r="7" spans="1:133">
      <c r="A7" s="12"/>
      <c r="B7" s="42">
        <v>512</v>
      </c>
      <c r="C7" s="19" t="s">
        <v>20</v>
      </c>
      <c r="D7" s="43">
        <v>72972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72972</v>
      </c>
      <c r="O7" s="44">
        <f t="shared" si="1"/>
        <v>18.919367383977185</v>
      </c>
      <c r="P7" s="9"/>
    </row>
    <row r="8" spans="1:133">
      <c r="A8" s="12"/>
      <c r="B8" s="42">
        <v>513</v>
      </c>
      <c r="C8" s="19" t="s">
        <v>21</v>
      </c>
      <c r="D8" s="43">
        <v>184074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184074</v>
      </c>
      <c r="O8" s="44">
        <f t="shared" si="1"/>
        <v>47.724656468758106</v>
      </c>
      <c r="P8" s="9"/>
    </row>
    <row r="9" spans="1:133">
      <c r="A9" s="12"/>
      <c r="B9" s="42">
        <v>514</v>
      </c>
      <c r="C9" s="19" t="s">
        <v>22</v>
      </c>
      <c r="D9" s="43">
        <v>125524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125524</v>
      </c>
      <c r="O9" s="44">
        <f t="shared" si="1"/>
        <v>32.544464609800364</v>
      </c>
      <c r="P9" s="9"/>
    </row>
    <row r="10" spans="1:133">
      <c r="A10" s="12"/>
      <c r="B10" s="42">
        <v>515</v>
      </c>
      <c r="C10" s="19" t="s">
        <v>23</v>
      </c>
      <c r="D10" s="43">
        <v>10400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10400</v>
      </c>
      <c r="O10" s="44">
        <f t="shared" si="1"/>
        <v>2.6963961628208453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2748</v>
      </c>
      <c r="L11" s="43">
        <v>0</v>
      </c>
      <c r="M11" s="43">
        <v>0</v>
      </c>
      <c r="N11" s="43">
        <f t="shared" si="2"/>
        <v>2748</v>
      </c>
      <c r="O11" s="44">
        <f t="shared" si="1"/>
        <v>0.71247083225304642</v>
      </c>
      <c r="P11" s="9"/>
    </row>
    <row r="12" spans="1:133">
      <c r="A12" s="12"/>
      <c r="B12" s="42">
        <v>519</v>
      </c>
      <c r="C12" s="19" t="s">
        <v>25</v>
      </c>
      <c r="D12" s="43">
        <v>247075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247075</v>
      </c>
      <c r="O12" s="44">
        <f t="shared" si="1"/>
        <v>64.058854031630801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1202385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8" si="4">SUM(D13:M13)</f>
        <v>1202385</v>
      </c>
      <c r="O13" s="41">
        <f t="shared" si="1"/>
        <v>311.7409904070521</v>
      </c>
      <c r="P13" s="10"/>
    </row>
    <row r="14" spans="1:133">
      <c r="A14" s="12"/>
      <c r="B14" s="42">
        <v>521</v>
      </c>
      <c r="C14" s="19" t="s">
        <v>27</v>
      </c>
      <c r="D14" s="43">
        <v>349593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349593</v>
      </c>
      <c r="O14" s="44">
        <f t="shared" si="1"/>
        <v>90.638579206637289</v>
      </c>
      <c r="P14" s="9"/>
    </row>
    <row r="15" spans="1:133">
      <c r="A15" s="12"/>
      <c r="B15" s="42">
        <v>522</v>
      </c>
      <c r="C15" s="19" t="s">
        <v>28</v>
      </c>
      <c r="D15" s="43">
        <v>805361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805361</v>
      </c>
      <c r="O15" s="44">
        <f t="shared" si="1"/>
        <v>208.80502981591911</v>
      </c>
      <c r="P15" s="9"/>
    </row>
    <row r="16" spans="1:133">
      <c r="A16" s="12"/>
      <c r="B16" s="42">
        <v>524</v>
      </c>
      <c r="C16" s="19" t="s">
        <v>29</v>
      </c>
      <c r="D16" s="43">
        <v>47431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47431</v>
      </c>
      <c r="O16" s="44">
        <f t="shared" si="1"/>
        <v>12.297381384495722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SUM(D18:D19)</f>
        <v>288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2057978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2058266</v>
      </c>
      <c r="O17" s="41">
        <f t="shared" si="1"/>
        <v>533.64428312159714</v>
      </c>
      <c r="P17" s="10"/>
    </row>
    <row r="18" spans="1:119">
      <c r="A18" s="12"/>
      <c r="B18" s="42">
        <v>536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2057978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2057978</v>
      </c>
      <c r="O18" s="44">
        <f t="shared" si="1"/>
        <v>533.56961368939585</v>
      </c>
      <c r="P18" s="9"/>
    </row>
    <row r="19" spans="1:119">
      <c r="A19" s="12"/>
      <c r="B19" s="42">
        <v>538</v>
      </c>
      <c r="C19" s="19" t="s">
        <v>44</v>
      </c>
      <c r="D19" s="43">
        <v>288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288</v>
      </c>
      <c r="O19" s="44">
        <f t="shared" si="1"/>
        <v>7.466943220119264E-2</v>
      </c>
      <c r="P19" s="9"/>
    </row>
    <row r="20" spans="1:119" ht="15.75">
      <c r="A20" s="26" t="s">
        <v>32</v>
      </c>
      <c r="B20" s="27"/>
      <c r="C20" s="28"/>
      <c r="D20" s="29">
        <f t="shared" ref="D20:M20" si="6">SUM(D21:D21)</f>
        <v>420636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420636</v>
      </c>
      <c r="O20" s="41">
        <f t="shared" si="1"/>
        <v>109.05781695618356</v>
      </c>
      <c r="P20" s="10"/>
    </row>
    <row r="21" spans="1:119">
      <c r="A21" s="12"/>
      <c r="B21" s="42">
        <v>541</v>
      </c>
      <c r="C21" s="19" t="s">
        <v>33</v>
      </c>
      <c r="D21" s="43">
        <v>420636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420636</v>
      </c>
      <c r="O21" s="44">
        <f t="shared" si="1"/>
        <v>109.05781695618356</v>
      </c>
      <c r="P21" s="9"/>
    </row>
    <row r="22" spans="1:119" ht="15.75">
      <c r="A22" s="26" t="s">
        <v>34</v>
      </c>
      <c r="B22" s="27"/>
      <c r="C22" s="28"/>
      <c r="D22" s="29">
        <f t="shared" ref="D22:M22" si="7">SUM(D23:D23)</f>
        <v>17083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17083</v>
      </c>
      <c r="O22" s="41">
        <f t="shared" si="1"/>
        <v>4.4290899662950478</v>
      </c>
      <c r="P22" s="10"/>
    </row>
    <row r="23" spans="1:119">
      <c r="A23" s="12"/>
      <c r="B23" s="42">
        <v>562</v>
      </c>
      <c r="C23" s="19" t="s">
        <v>35</v>
      </c>
      <c r="D23" s="43">
        <v>17083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17083</v>
      </c>
      <c r="O23" s="44">
        <f t="shared" si="1"/>
        <v>4.4290899662950478</v>
      </c>
      <c r="P23" s="9"/>
    </row>
    <row r="24" spans="1:119" ht="15.75">
      <c r="A24" s="26" t="s">
        <v>36</v>
      </c>
      <c r="B24" s="27"/>
      <c r="C24" s="28"/>
      <c r="D24" s="29">
        <f t="shared" ref="D24:M24" si="8">SUM(D25:D25)</f>
        <v>281229</v>
      </c>
      <c r="E24" s="29">
        <f t="shared" si="8"/>
        <v>0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0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4"/>
        <v>281229</v>
      </c>
      <c r="O24" s="41">
        <f t="shared" si="1"/>
        <v>72.913922737879176</v>
      </c>
      <c r="P24" s="9"/>
    </row>
    <row r="25" spans="1:119">
      <c r="A25" s="12"/>
      <c r="B25" s="42">
        <v>571</v>
      </c>
      <c r="C25" s="19" t="s">
        <v>37</v>
      </c>
      <c r="D25" s="43">
        <v>281229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281229</v>
      </c>
      <c r="O25" s="44">
        <f t="shared" si="1"/>
        <v>72.913922737879176</v>
      </c>
      <c r="P25" s="9"/>
    </row>
    <row r="26" spans="1:119" ht="15.75">
      <c r="A26" s="26" t="s">
        <v>40</v>
      </c>
      <c r="B26" s="27"/>
      <c r="C26" s="28"/>
      <c r="D26" s="29">
        <f t="shared" ref="D26:M26" si="9">SUM(D27:D27)</f>
        <v>809201</v>
      </c>
      <c r="E26" s="29">
        <f t="shared" si="9"/>
        <v>0</v>
      </c>
      <c r="F26" s="29">
        <f t="shared" si="9"/>
        <v>0</v>
      </c>
      <c r="G26" s="29">
        <f t="shared" si="9"/>
        <v>0</v>
      </c>
      <c r="H26" s="29">
        <f t="shared" si="9"/>
        <v>0</v>
      </c>
      <c r="I26" s="29">
        <f t="shared" si="9"/>
        <v>0</v>
      </c>
      <c r="J26" s="29">
        <f t="shared" si="9"/>
        <v>0</v>
      </c>
      <c r="K26" s="29">
        <f t="shared" si="9"/>
        <v>0</v>
      </c>
      <c r="L26" s="29">
        <f t="shared" si="9"/>
        <v>0</v>
      </c>
      <c r="M26" s="29">
        <f t="shared" si="9"/>
        <v>0</v>
      </c>
      <c r="N26" s="29">
        <f t="shared" si="4"/>
        <v>809201</v>
      </c>
      <c r="O26" s="41">
        <f t="shared" si="1"/>
        <v>209.80062224526836</v>
      </c>
      <c r="P26" s="9"/>
    </row>
    <row r="27" spans="1:119" ht="15.75" thickBot="1">
      <c r="A27" s="12"/>
      <c r="B27" s="42">
        <v>581</v>
      </c>
      <c r="C27" s="19" t="s">
        <v>39</v>
      </c>
      <c r="D27" s="43">
        <v>809201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809201</v>
      </c>
      <c r="O27" s="44">
        <f t="shared" si="1"/>
        <v>209.80062224526836</v>
      </c>
      <c r="P27" s="9"/>
    </row>
    <row r="28" spans="1:119" ht="16.5" thickBot="1">
      <c r="A28" s="13" t="s">
        <v>10</v>
      </c>
      <c r="B28" s="21"/>
      <c r="C28" s="20"/>
      <c r="D28" s="14">
        <f>SUM(D5,D13,D17,D20,D22,D24,D26)</f>
        <v>3380937</v>
      </c>
      <c r="E28" s="14">
        <f t="shared" ref="E28:M28" si="10">SUM(E5,E13,E17,E20,E22,E24,E26)</f>
        <v>0</v>
      </c>
      <c r="F28" s="14">
        <f t="shared" si="10"/>
        <v>0</v>
      </c>
      <c r="G28" s="14">
        <f t="shared" si="10"/>
        <v>0</v>
      </c>
      <c r="H28" s="14">
        <f t="shared" si="10"/>
        <v>0</v>
      </c>
      <c r="I28" s="14">
        <f t="shared" si="10"/>
        <v>2057978</v>
      </c>
      <c r="J28" s="14">
        <f t="shared" si="10"/>
        <v>0</v>
      </c>
      <c r="K28" s="14">
        <f t="shared" si="10"/>
        <v>2748</v>
      </c>
      <c r="L28" s="14">
        <f t="shared" si="10"/>
        <v>0</v>
      </c>
      <c r="M28" s="14">
        <f t="shared" si="10"/>
        <v>0</v>
      </c>
      <c r="N28" s="14">
        <f t="shared" si="4"/>
        <v>5441663</v>
      </c>
      <c r="O28" s="35">
        <f t="shared" si="1"/>
        <v>1410.8537723619393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0" t="s">
        <v>50</v>
      </c>
      <c r="M30" s="90"/>
      <c r="N30" s="90"/>
      <c r="O30" s="39">
        <v>3857</v>
      </c>
    </row>
    <row r="31" spans="1:119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3"/>
    </row>
    <row r="32" spans="1:119" ht="15.75" customHeight="1" thickBot="1">
      <c r="A32" s="94" t="s">
        <v>46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3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457980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40352</v>
      </c>
      <c r="L5" s="24">
        <f t="shared" si="0"/>
        <v>0</v>
      </c>
      <c r="M5" s="24">
        <f t="shared" si="0"/>
        <v>0</v>
      </c>
      <c r="N5" s="25">
        <f t="shared" ref="N5:N27" si="1">SUM(D5:M5)</f>
        <v>498332</v>
      </c>
      <c r="O5" s="30">
        <f t="shared" ref="O5:O27" si="2">(N5/O$29)</f>
        <v>129.63891779396462</v>
      </c>
      <c r="P5" s="6"/>
    </row>
    <row r="6" spans="1:133">
      <c r="A6" s="12"/>
      <c r="B6" s="42">
        <v>511</v>
      </c>
      <c r="C6" s="19" t="s">
        <v>19</v>
      </c>
      <c r="D6" s="43">
        <v>9698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9698</v>
      </c>
      <c r="O6" s="44">
        <f t="shared" si="2"/>
        <v>2.5228928199791882</v>
      </c>
      <c r="P6" s="9"/>
    </row>
    <row r="7" spans="1:133">
      <c r="A7" s="12"/>
      <c r="B7" s="42">
        <v>512</v>
      </c>
      <c r="C7" s="19" t="s">
        <v>20</v>
      </c>
      <c r="D7" s="43">
        <v>68521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68521</v>
      </c>
      <c r="O7" s="44">
        <f t="shared" si="2"/>
        <v>17.825442247658689</v>
      </c>
      <c r="P7" s="9"/>
    </row>
    <row r="8" spans="1:133">
      <c r="A8" s="12"/>
      <c r="B8" s="42">
        <v>513</v>
      </c>
      <c r="C8" s="19" t="s">
        <v>21</v>
      </c>
      <c r="D8" s="43">
        <v>202975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202975</v>
      </c>
      <c r="O8" s="44">
        <f t="shared" si="2"/>
        <v>52.803069719042661</v>
      </c>
      <c r="P8" s="9"/>
    </row>
    <row r="9" spans="1:133">
      <c r="A9" s="12"/>
      <c r="B9" s="42">
        <v>514</v>
      </c>
      <c r="C9" s="19" t="s">
        <v>22</v>
      </c>
      <c r="D9" s="43">
        <v>34069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34069</v>
      </c>
      <c r="O9" s="44">
        <f t="shared" si="2"/>
        <v>8.862903225806452</v>
      </c>
      <c r="P9" s="9"/>
    </row>
    <row r="10" spans="1:133">
      <c r="A10" s="12"/>
      <c r="B10" s="42">
        <v>518</v>
      </c>
      <c r="C10" s="19" t="s">
        <v>24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40352</v>
      </c>
      <c r="L10" s="43">
        <v>0</v>
      </c>
      <c r="M10" s="43">
        <v>0</v>
      </c>
      <c r="N10" s="43">
        <f t="shared" si="1"/>
        <v>40352</v>
      </c>
      <c r="O10" s="44">
        <f t="shared" si="2"/>
        <v>10.497398543184183</v>
      </c>
      <c r="P10" s="9"/>
    </row>
    <row r="11" spans="1:133">
      <c r="A11" s="12"/>
      <c r="B11" s="42">
        <v>519</v>
      </c>
      <c r="C11" s="19" t="s">
        <v>25</v>
      </c>
      <c r="D11" s="43">
        <v>142717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142717</v>
      </c>
      <c r="O11" s="44">
        <f t="shared" si="2"/>
        <v>37.127211238293441</v>
      </c>
      <c r="P11" s="9"/>
    </row>
    <row r="12" spans="1:133" ht="15.75">
      <c r="A12" s="26" t="s">
        <v>26</v>
      </c>
      <c r="B12" s="27"/>
      <c r="C12" s="28"/>
      <c r="D12" s="29">
        <f t="shared" ref="D12:M12" si="3">SUM(D13:D15)</f>
        <v>1150993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1150993</v>
      </c>
      <c r="O12" s="41">
        <f t="shared" si="2"/>
        <v>299.42585848074924</v>
      </c>
      <c r="P12" s="10"/>
    </row>
    <row r="13" spans="1:133">
      <c r="A13" s="12"/>
      <c r="B13" s="42">
        <v>521</v>
      </c>
      <c r="C13" s="19" t="s">
        <v>27</v>
      </c>
      <c r="D13" s="43">
        <v>360617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360617</v>
      </c>
      <c r="O13" s="44">
        <f t="shared" si="2"/>
        <v>93.812955254942764</v>
      </c>
      <c r="P13" s="9"/>
    </row>
    <row r="14" spans="1:133">
      <c r="A14" s="12"/>
      <c r="B14" s="42">
        <v>522</v>
      </c>
      <c r="C14" s="19" t="s">
        <v>28</v>
      </c>
      <c r="D14" s="43">
        <v>746221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746221</v>
      </c>
      <c r="O14" s="44">
        <f t="shared" si="2"/>
        <v>194.12617065556711</v>
      </c>
      <c r="P14" s="9"/>
    </row>
    <row r="15" spans="1:133">
      <c r="A15" s="12"/>
      <c r="B15" s="42">
        <v>524</v>
      </c>
      <c r="C15" s="19" t="s">
        <v>29</v>
      </c>
      <c r="D15" s="43">
        <v>44155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44155</v>
      </c>
      <c r="O15" s="44">
        <f t="shared" si="2"/>
        <v>11.486732570239335</v>
      </c>
      <c r="P15" s="9"/>
    </row>
    <row r="16" spans="1:133" ht="15.75">
      <c r="A16" s="26" t="s">
        <v>30</v>
      </c>
      <c r="B16" s="27"/>
      <c r="C16" s="28"/>
      <c r="D16" s="29">
        <f t="shared" ref="D16:M16" si="4">SUM(D17:D18)</f>
        <v>955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1971980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1972935</v>
      </c>
      <c r="O16" s="41">
        <f t="shared" si="2"/>
        <v>513.25052029136316</v>
      </c>
      <c r="P16" s="10"/>
    </row>
    <row r="17" spans="1:119">
      <c r="A17" s="12"/>
      <c r="B17" s="42">
        <v>536</v>
      </c>
      <c r="C17" s="19" t="s">
        <v>31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1917735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1917735</v>
      </c>
      <c r="O17" s="44">
        <f t="shared" si="2"/>
        <v>498.89047866805413</v>
      </c>
      <c r="P17" s="9"/>
    </row>
    <row r="18" spans="1:119">
      <c r="A18" s="12"/>
      <c r="B18" s="42">
        <v>538</v>
      </c>
      <c r="C18" s="19" t="s">
        <v>44</v>
      </c>
      <c r="D18" s="43">
        <v>955</v>
      </c>
      <c r="E18" s="43">
        <v>0</v>
      </c>
      <c r="F18" s="43">
        <v>0</v>
      </c>
      <c r="G18" s="43">
        <v>0</v>
      </c>
      <c r="H18" s="43">
        <v>0</v>
      </c>
      <c r="I18" s="43">
        <v>54245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55200</v>
      </c>
      <c r="O18" s="44">
        <f t="shared" si="2"/>
        <v>14.360041623309053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SUM(D20:D20)</f>
        <v>709846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709846</v>
      </c>
      <c r="O19" s="41">
        <f t="shared" si="2"/>
        <v>184.66337148803331</v>
      </c>
      <c r="P19" s="10"/>
    </row>
    <row r="20" spans="1:119">
      <c r="A20" s="12"/>
      <c r="B20" s="42">
        <v>541</v>
      </c>
      <c r="C20" s="19" t="s">
        <v>33</v>
      </c>
      <c r="D20" s="43">
        <v>709846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709846</v>
      </c>
      <c r="O20" s="44">
        <f t="shared" si="2"/>
        <v>184.66337148803331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SUM(D22:D22)</f>
        <v>18037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18037</v>
      </c>
      <c r="O21" s="41">
        <f t="shared" si="2"/>
        <v>4.6922476586888662</v>
      </c>
      <c r="P21" s="10"/>
    </row>
    <row r="22" spans="1:119">
      <c r="A22" s="12"/>
      <c r="B22" s="42">
        <v>562</v>
      </c>
      <c r="C22" s="19" t="s">
        <v>35</v>
      </c>
      <c r="D22" s="43">
        <v>18037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18037</v>
      </c>
      <c r="O22" s="44">
        <f t="shared" si="2"/>
        <v>4.6922476586888662</v>
      </c>
      <c r="P22" s="9"/>
    </row>
    <row r="23" spans="1:119" ht="15.75">
      <c r="A23" s="26" t="s">
        <v>36</v>
      </c>
      <c r="B23" s="27"/>
      <c r="C23" s="28"/>
      <c r="D23" s="29">
        <f t="shared" ref="D23:M23" si="7">SUM(D24:D24)</f>
        <v>234742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234742</v>
      </c>
      <c r="O23" s="41">
        <f t="shared" si="2"/>
        <v>61.067117585848074</v>
      </c>
      <c r="P23" s="9"/>
    </row>
    <row r="24" spans="1:119">
      <c r="A24" s="12"/>
      <c r="B24" s="42">
        <v>571</v>
      </c>
      <c r="C24" s="19" t="s">
        <v>37</v>
      </c>
      <c r="D24" s="43">
        <v>234742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234742</v>
      </c>
      <c r="O24" s="44">
        <f t="shared" si="2"/>
        <v>61.067117585848074</v>
      </c>
      <c r="P24" s="9"/>
    </row>
    <row r="25" spans="1:119" ht="15.75">
      <c r="A25" s="26" t="s">
        <v>40</v>
      </c>
      <c r="B25" s="27"/>
      <c r="C25" s="28"/>
      <c r="D25" s="29">
        <f t="shared" ref="D25:M25" si="8">SUM(D26:D26)</f>
        <v>0</v>
      </c>
      <c r="E25" s="29">
        <f t="shared" si="8"/>
        <v>0</v>
      </c>
      <c r="F25" s="29">
        <f t="shared" si="8"/>
        <v>0</v>
      </c>
      <c r="G25" s="29">
        <f t="shared" si="8"/>
        <v>708293</v>
      </c>
      <c r="H25" s="29">
        <f t="shared" si="8"/>
        <v>0</v>
      </c>
      <c r="I25" s="29">
        <f t="shared" si="8"/>
        <v>584024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1"/>
        <v>1292317</v>
      </c>
      <c r="O25" s="41">
        <f t="shared" si="2"/>
        <v>336.19068678459939</v>
      </c>
      <c r="P25" s="9"/>
    </row>
    <row r="26" spans="1:119" ht="15.75" thickBot="1">
      <c r="A26" s="12"/>
      <c r="B26" s="42">
        <v>581</v>
      </c>
      <c r="C26" s="19" t="s">
        <v>39</v>
      </c>
      <c r="D26" s="43">
        <v>0</v>
      </c>
      <c r="E26" s="43">
        <v>0</v>
      </c>
      <c r="F26" s="43">
        <v>0</v>
      </c>
      <c r="G26" s="43">
        <v>708293</v>
      </c>
      <c r="H26" s="43">
        <v>0</v>
      </c>
      <c r="I26" s="43">
        <v>584024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1292317</v>
      </c>
      <c r="O26" s="44">
        <f t="shared" si="2"/>
        <v>336.19068678459939</v>
      </c>
      <c r="P26" s="9"/>
    </row>
    <row r="27" spans="1:119" ht="16.5" thickBot="1">
      <c r="A27" s="13" t="s">
        <v>10</v>
      </c>
      <c r="B27" s="21"/>
      <c r="C27" s="20"/>
      <c r="D27" s="14">
        <f>SUM(D5,D12,D16,D19,D21,D23,D25)</f>
        <v>2572553</v>
      </c>
      <c r="E27" s="14">
        <f t="shared" ref="E27:M27" si="9">SUM(E5,E12,E16,E19,E21,E23,E25)</f>
        <v>0</v>
      </c>
      <c r="F27" s="14">
        <f t="shared" si="9"/>
        <v>0</v>
      </c>
      <c r="G27" s="14">
        <f t="shared" si="9"/>
        <v>708293</v>
      </c>
      <c r="H27" s="14">
        <f t="shared" si="9"/>
        <v>0</v>
      </c>
      <c r="I27" s="14">
        <f t="shared" si="9"/>
        <v>2556004</v>
      </c>
      <c r="J27" s="14">
        <f t="shared" si="9"/>
        <v>0</v>
      </c>
      <c r="K27" s="14">
        <f t="shared" si="9"/>
        <v>40352</v>
      </c>
      <c r="L27" s="14">
        <f t="shared" si="9"/>
        <v>0</v>
      </c>
      <c r="M27" s="14">
        <f t="shared" si="9"/>
        <v>0</v>
      </c>
      <c r="N27" s="14">
        <f t="shared" si="1"/>
        <v>5877202</v>
      </c>
      <c r="O27" s="35">
        <f t="shared" si="2"/>
        <v>1528.9287200832466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48</v>
      </c>
      <c r="M29" s="90"/>
      <c r="N29" s="90"/>
      <c r="O29" s="39">
        <v>3844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46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2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SUM(D6:D12)</f>
        <v>466439</v>
      </c>
      <c r="E5" s="24">
        <f t="shared" ref="E5:M5" si="0">SUM(E6:E12)</f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280469</v>
      </c>
      <c r="L5" s="24">
        <f t="shared" si="0"/>
        <v>0</v>
      </c>
      <c r="M5" s="24">
        <f t="shared" si="0"/>
        <v>0</v>
      </c>
      <c r="N5" s="25">
        <f>SUM(D5:M5)</f>
        <v>746908</v>
      </c>
      <c r="O5" s="30">
        <f t="shared" ref="O5:O29" si="1">(N5/O$31)</f>
        <v>193.95170085692027</v>
      </c>
      <c r="P5" s="6"/>
    </row>
    <row r="6" spans="1:133">
      <c r="A6" s="12"/>
      <c r="B6" s="42">
        <v>511</v>
      </c>
      <c r="C6" s="19" t="s">
        <v>19</v>
      </c>
      <c r="D6" s="43">
        <v>13727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13727</v>
      </c>
      <c r="O6" s="44">
        <f t="shared" si="1"/>
        <v>3.5645286938457543</v>
      </c>
      <c r="P6" s="9"/>
    </row>
    <row r="7" spans="1:133">
      <c r="A7" s="12"/>
      <c r="B7" s="42">
        <v>512</v>
      </c>
      <c r="C7" s="19" t="s">
        <v>20</v>
      </c>
      <c r="D7" s="43">
        <v>71209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71209</v>
      </c>
      <c r="O7" s="44">
        <f t="shared" si="1"/>
        <v>18.491041287977147</v>
      </c>
      <c r="P7" s="9"/>
    </row>
    <row r="8" spans="1:133">
      <c r="A8" s="12"/>
      <c r="B8" s="42">
        <v>513</v>
      </c>
      <c r="C8" s="19" t="s">
        <v>21</v>
      </c>
      <c r="D8" s="43">
        <v>199187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199187</v>
      </c>
      <c r="O8" s="44">
        <f t="shared" si="1"/>
        <v>51.723448454946769</v>
      </c>
      <c r="P8" s="9"/>
    </row>
    <row r="9" spans="1:133">
      <c r="A9" s="12"/>
      <c r="B9" s="42">
        <v>514</v>
      </c>
      <c r="C9" s="19" t="s">
        <v>22</v>
      </c>
      <c r="D9" s="43">
        <v>33941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33941</v>
      </c>
      <c r="O9" s="44">
        <f t="shared" si="1"/>
        <v>8.8135549207997919</v>
      </c>
      <c r="P9" s="9"/>
    </row>
    <row r="10" spans="1:133">
      <c r="A10" s="12"/>
      <c r="B10" s="42">
        <v>515</v>
      </c>
      <c r="C10" s="19" t="s">
        <v>23</v>
      </c>
      <c r="D10" s="43">
        <v>7000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7000</v>
      </c>
      <c r="O10" s="44">
        <f t="shared" si="1"/>
        <v>1.8177096857958972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275897</v>
      </c>
      <c r="L11" s="43">
        <v>0</v>
      </c>
      <c r="M11" s="43">
        <v>0</v>
      </c>
      <c r="N11" s="43">
        <f t="shared" si="2"/>
        <v>275897</v>
      </c>
      <c r="O11" s="44">
        <f t="shared" si="1"/>
        <v>71.642949883147239</v>
      </c>
      <c r="P11" s="9"/>
    </row>
    <row r="12" spans="1:133">
      <c r="A12" s="12"/>
      <c r="B12" s="42">
        <v>519</v>
      </c>
      <c r="C12" s="19" t="s">
        <v>25</v>
      </c>
      <c r="D12" s="43">
        <v>141375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4572</v>
      </c>
      <c r="L12" s="43">
        <v>0</v>
      </c>
      <c r="M12" s="43">
        <v>0</v>
      </c>
      <c r="N12" s="43">
        <f t="shared" si="2"/>
        <v>145947</v>
      </c>
      <c r="O12" s="44">
        <f t="shared" si="1"/>
        <v>37.898467930407683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1117467</v>
      </c>
      <c r="E13" s="29">
        <f t="shared" si="3"/>
        <v>0</v>
      </c>
      <c r="F13" s="29">
        <f t="shared" si="3"/>
        <v>0</v>
      </c>
      <c r="G13" s="29">
        <f t="shared" si="3"/>
        <v>33690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9" si="4">SUM(D13:M13)</f>
        <v>1151157</v>
      </c>
      <c r="O13" s="41">
        <f t="shared" si="1"/>
        <v>298.92417553882109</v>
      </c>
      <c r="P13" s="10"/>
    </row>
    <row r="14" spans="1:133">
      <c r="A14" s="12"/>
      <c r="B14" s="42">
        <v>521</v>
      </c>
      <c r="C14" s="19" t="s">
        <v>27</v>
      </c>
      <c r="D14" s="43">
        <v>368262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368262</v>
      </c>
      <c r="O14" s="44">
        <f t="shared" si="1"/>
        <v>95.627629187224102</v>
      </c>
      <c r="P14" s="9"/>
    </row>
    <row r="15" spans="1:133">
      <c r="A15" s="12"/>
      <c r="B15" s="42">
        <v>522</v>
      </c>
      <c r="C15" s="19" t="s">
        <v>28</v>
      </c>
      <c r="D15" s="43">
        <v>700644</v>
      </c>
      <c r="E15" s="43">
        <v>0</v>
      </c>
      <c r="F15" s="43">
        <v>0</v>
      </c>
      <c r="G15" s="43">
        <v>33690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734334</v>
      </c>
      <c r="O15" s="44">
        <f t="shared" si="1"/>
        <v>190.68657491560634</v>
      </c>
      <c r="P15" s="9"/>
    </row>
    <row r="16" spans="1:133">
      <c r="A16" s="12"/>
      <c r="B16" s="42">
        <v>524</v>
      </c>
      <c r="C16" s="19" t="s">
        <v>29</v>
      </c>
      <c r="D16" s="43">
        <v>48561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48561</v>
      </c>
      <c r="O16" s="44">
        <f t="shared" si="1"/>
        <v>12.609971435990651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SUM(D18:D19)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1917632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1917632</v>
      </c>
      <c r="O17" s="41">
        <f t="shared" si="1"/>
        <v>497.95689431316544</v>
      </c>
      <c r="P17" s="10"/>
    </row>
    <row r="18" spans="1:119">
      <c r="A18" s="12"/>
      <c r="B18" s="42">
        <v>536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1875433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1875433</v>
      </c>
      <c r="O18" s="44">
        <f t="shared" si="1"/>
        <v>486.99896130875095</v>
      </c>
      <c r="P18" s="9"/>
    </row>
    <row r="19" spans="1:119">
      <c r="A19" s="12"/>
      <c r="B19" s="42">
        <v>538</v>
      </c>
      <c r="C19" s="19" t="s">
        <v>44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42199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42199</v>
      </c>
      <c r="O19" s="44">
        <f t="shared" si="1"/>
        <v>10.957933004414437</v>
      </c>
      <c r="P19" s="9"/>
    </row>
    <row r="20" spans="1:119" ht="15.75">
      <c r="A20" s="26" t="s">
        <v>32</v>
      </c>
      <c r="B20" s="27"/>
      <c r="C20" s="28"/>
      <c r="D20" s="29">
        <f t="shared" ref="D20:M20" si="6">SUM(D21:D21)</f>
        <v>375593</v>
      </c>
      <c r="E20" s="29">
        <f t="shared" si="6"/>
        <v>0</v>
      </c>
      <c r="F20" s="29">
        <f t="shared" si="6"/>
        <v>0</v>
      </c>
      <c r="G20" s="29">
        <f t="shared" si="6"/>
        <v>5736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381329</v>
      </c>
      <c r="O20" s="41">
        <f t="shared" si="1"/>
        <v>99.020773824980523</v>
      </c>
      <c r="P20" s="10"/>
    </row>
    <row r="21" spans="1:119">
      <c r="A21" s="12"/>
      <c r="B21" s="42">
        <v>541</v>
      </c>
      <c r="C21" s="19" t="s">
        <v>33</v>
      </c>
      <c r="D21" s="43">
        <v>375593</v>
      </c>
      <c r="E21" s="43">
        <v>0</v>
      </c>
      <c r="F21" s="43">
        <v>0</v>
      </c>
      <c r="G21" s="43">
        <v>5736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381329</v>
      </c>
      <c r="O21" s="44">
        <f t="shared" si="1"/>
        <v>99.020773824980523</v>
      </c>
      <c r="P21" s="9"/>
    </row>
    <row r="22" spans="1:119" ht="15.75">
      <c r="A22" s="26" t="s">
        <v>34</v>
      </c>
      <c r="B22" s="27"/>
      <c r="C22" s="28"/>
      <c r="D22" s="29">
        <f t="shared" ref="D22:M22" si="7">SUM(D23:D23)</f>
        <v>18037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18037</v>
      </c>
      <c r="O22" s="41">
        <f t="shared" si="1"/>
        <v>4.6837185146715141</v>
      </c>
      <c r="P22" s="10"/>
    </row>
    <row r="23" spans="1:119">
      <c r="A23" s="12"/>
      <c r="B23" s="42">
        <v>562</v>
      </c>
      <c r="C23" s="19" t="s">
        <v>35</v>
      </c>
      <c r="D23" s="43">
        <v>18037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18037</v>
      </c>
      <c r="O23" s="44">
        <f t="shared" si="1"/>
        <v>4.6837185146715141</v>
      </c>
      <c r="P23" s="9"/>
    </row>
    <row r="24" spans="1:119" ht="15.75">
      <c r="A24" s="26" t="s">
        <v>36</v>
      </c>
      <c r="B24" s="27"/>
      <c r="C24" s="28"/>
      <c r="D24" s="29">
        <f t="shared" ref="D24:M24" si="8">SUM(D25:D26)</f>
        <v>266311</v>
      </c>
      <c r="E24" s="29">
        <f t="shared" si="8"/>
        <v>0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0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4"/>
        <v>266311</v>
      </c>
      <c r="O24" s="41">
        <f t="shared" si="1"/>
        <v>69.15372630485588</v>
      </c>
      <c r="P24" s="9"/>
    </row>
    <row r="25" spans="1:119">
      <c r="A25" s="12"/>
      <c r="B25" s="42">
        <v>571</v>
      </c>
      <c r="C25" s="19" t="s">
        <v>37</v>
      </c>
      <c r="D25" s="43">
        <v>259819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259819</v>
      </c>
      <c r="O25" s="44">
        <f t="shared" si="1"/>
        <v>67.46793040768631</v>
      </c>
      <c r="P25" s="9"/>
    </row>
    <row r="26" spans="1:119">
      <c r="A26" s="12"/>
      <c r="B26" s="42">
        <v>572</v>
      </c>
      <c r="C26" s="19" t="s">
        <v>38</v>
      </c>
      <c r="D26" s="43">
        <v>6492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6492</v>
      </c>
      <c r="O26" s="44">
        <f t="shared" si="1"/>
        <v>1.6857958971695663</v>
      </c>
      <c r="P26" s="9"/>
    </row>
    <row r="27" spans="1:119" ht="15.75">
      <c r="A27" s="26" t="s">
        <v>40</v>
      </c>
      <c r="B27" s="27"/>
      <c r="C27" s="28"/>
      <c r="D27" s="29">
        <f t="shared" ref="D27:M27" si="9">SUM(D28:D28)</f>
        <v>0</v>
      </c>
      <c r="E27" s="29">
        <f t="shared" si="9"/>
        <v>0</v>
      </c>
      <c r="F27" s="29">
        <f t="shared" si="9"/>
        <v>0</v>
      </c>
      <c r="G27" s="29">
        <f t="shared" si="9"/>
        <v>0</v>
      </c>
      <c r="H27" s="29">
        <f t="shared" si="9"/>
        <v>0</v>
      </c>
      <c r="I27" s="29">
        <f t="shared" si="9"/>
        <v>454717</v>
      </c>
      <c r="J27" s="29">
        <f t="shared" si="9"/>
        <v>0</v>
      </c>
      <c r="K27" s="29">
        <f t="shared" si="9"/>
        <v>0</v>
      </c>
      <c r="L27" s="29">
        <f t="shared" si="9"/>
        <v>0</v>
      </c>
      <c r="M27" s="29">
        <f t="shared" si="9"/>
        <v>0</v>
      </c>
      <c r="N27" s="29">
        <f t="shared" si="4"/>
        <v>454717</v>
      </c>
      <c r="O27" s="41">
        <f t="shared" si="1"/>
        <v>118.07764217086471</v>
      </c>
      <c r="P27" s="9"/>
    </row>
    <row r="28" spans="1:119" ht="15.75" thickBot="1">
      <c r="A28" s="12"/>
      <c r="B28" s="42">
        <v>581</v>
      </c>
      <c r="C28" s="19" t="s">
        <v>39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454717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454717</v>
      </c>
      <c r="O28" s="44">
        <f t="shared" si="1"/>
        <v>118.07764217086471</v>
      </c>
      <c r="P28" s="9"/>
    </row>
    <row r="29" spans="1:119" ht="16.5" thickBot="1">
      <c r="A29" s="13" t="s">
        <v>10</v>
      </c>
      <c r="B29" s="21"/>
      <c r="C29" s="20"/>
      <c r="D29" s="14">
        <f>SUM(D5,D13,D17,D20,D22,D24,D27)</f>
        <v>2243847</v>
      </c>
      <c r="E29" s="14">
        <f t="shared" ref="E29:M29" si="10">SUM(E5,E13,E17,E20,E22,E24,E27)</f>
        <v>0</v>
      </c>
      <c r="F29" s="14">
        <f t="shared" si="10"/>
        <v>0</v>
      </c>
      <c r="G29" s="14">
        <f t="shared" si="10"/>
        <v>39426</v>
      </c>
      <c r="H29" s="14">
        <f t="shared" si="10"/>
        <v>0</v>
      </c>
      <c r="I29" s="14">
        <f t="shared" si="10"/>
        <v>2372349</v>
      </c>
      <c r="J29" s="14">
        <f t="shared" si="10"/>
        <v>0</v>
      </c>
      <c r="K29" s="14">
        <f t="shared" si="10"/>
        <v>280469</v>
      </c>
      <c r="L29" s="14">
        <f t="shared" si="10"/>
        <v>0</v>
      </c>
      <c r="M29" s="14">
        <f t="shared" si="10"/>
        <v>0</v>
      </c>
      <c r="N29" s="14">
        <f t="shared" si="4"/>
        <v>4936091</v>
      </c>
      <c r="O29" s="35">
        <f t="shared" si="1"/>
        <v>1281.7686315242795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0" t="s">
        <v>45</v>
      </c>
      <c r="M31" s="90"/>
      <c r="N31" s="90"/>
      <c r="O31" s="39">
        <v>3851</v>
      </c>
    </row>
    <row r="32" spans="1:119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/>
    </row>
    <row r="33" spans="1:15" ht="15.75" thickBot="1">
      <c r="A33" s="94" t="s">
        <v>46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</sheetData>
  <mergeCells count="10">
    <mergeCell ref="A33:O33"/>
    <mergeCell ref="L31:N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3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SUM(D6:D12)</f>
        <v>478469</v>
      </c>
      <c r="E5" s="24">
        <f t="shared" ref="E5:M5" si="0">SUM(E6:E12)</f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20561</v>
      </c>
      <c r="L5" s="24">
        <f t="shared" si="0"/>
        <v>0</v>
      </c>
      <c r="M5" s="24">
        <f t="shared" si="0"/>
        <v>0</v>
      </c>
      <c r="N5" s="25">
        <f>SUM(D5:M5)</f>
        <v>499030</v>
      </c>
      <c r="O5" s="30">
        <f t="shared" ref="O5:O28" si="1">(N5/O$30)</f>
        <v>122.31127450980392</v>
      </c>
      <c r="P5" s="6"/>
    </row>
    <row r="6" spans="1:133">
      <c r="A6" s="12"/>
      <c r="B6" s="42">
        <v>511</v>
      </c>
      <c r="C6" s="19" t="s">
        <v>19</v>
      </c>
      <c r="D6" s="43">
        <v>14595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14595</v>
      </c>
      <c r="O6" s="44">
        <f t="shared" si="1"/>
        <v>3.5772058823529411</v>
      </c>
      <c r="P6" s="9"/>
    </row>
    <row r="7" spans="1:133">
      <c r="A7" s="12"/>
      <c r="B7" s="42">
        <v>512</v>
      </c>
      <c r="C7" s="19" t="s">
        <v>20</v>
      </c>
      <c r="D7" s="43">
        <v>61784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61784</v>
      </c>
      <c r="O7" s="44">
        <f t="shared" si="1"/>
        <v>15.14313725490196</v>
      </c>
      <c r="P7" s="9"/>
    </row>
    <row r="8" spans="1:133">
      <c r="A8" s="12"/>
      <c r="B8" s="42">
        <v>513</v>
      </c>
      <c r="C8" s="19" t="s">
        <v>21</v>
      </c>
      <c r="D8" s="43">
        <v>188461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188461</v>
      </c>
      <c r="O8" s="44">
        <f t="shared" si="1"/>
        <v>46.191421568627455</v>
      </c>
      <c r="P8" s="9"/>
    </row>
    <row r="9" spans="1:133">
      <c r="A9" s="12"/>
      <c r="B9" s="42">
        <v>514</v>
      </c>
      <c r="C9" s="19" t="s">
        <v>22</v>
      </c>
      <c r="D9" s="43">
        <v>34249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34249</v>
      </c>
      <c r="O9" s="44">
        <f t="shared" si="1"/>
        <v>8.3943627450980394</v>
      </c>
      <c r="P9" s="9"/>
    </row>
    <row r="10" spans="1:133">
      <c r="A10" s="12"/>
      <c r="B10" s="42">
        <v>515</v>
      </c>
      <c r="C10" s="19" t="s">
        <v>23</v>
      </c>
      <c r="D10" s="43">
        <v>16000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16000</v>
      </c>
      <c r="O10" s="44">
        <f t="shared" si="1"/>
        <v>3.9215686274509802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20561</v>
      </c>
      <c r="L11" s="43">
        <v>0</v>
      </c>
      <c r="M11" s="43">
        <v>0</v>
      </c>
      <c r="N11" s="43">
        <f t="shared" si="2"/>
        <v>20561</v>
      </c>
      <c r="O11" s="44">
        <f t="shared" si="1"/>
        <v>5.0394607843137251</v>
      </c>
      <c r="P11" s="9"/>
    </row>
    <row r="12" spans="1:133">
      <c r="A12" s="12"/>
      <c r="B12" s="42">
        <v>519</v>
      </c>
      <c r="C12" s="19" t="s">
        <v>25</v>
      </c>
      <c r="D12" s="43">
        <v>163380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163380</v>
      </c>
      <c r="O12" s="44">
        <f t="shared" si="1"/>
        <v>40.044117647058826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1127714</v>
      </c>
      <c r="E13" s="29">
        <f t="shared" si="3"/>
        <v>0</v>
      </c>
      <c r="F13" s="29">
        <f t="shared" si="3"/>
        <v>0</v>
      </c>
      <c r="G13" s="29">
        <f t="shared" si="3"/>
        <v>27976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8" si="4">SUM(D13:M13)</f>
        <v>1155690</v>
      </c>
      <c r="O13" s="41">
        <f t="shared" si="1"/>
        <v>283.25735294117646</v>
      </c>
      <c r="P13" s="10"/>
    </row>
    <row r="14" spans="1:133">
      <c r="A14" s="12"/>
      <c r="B14" s="42">
        <v>521</v>
      </c>
      <c r="C14" s="19" t="s">
        <v>27</v>
      </c>
      <c r="D14" s="43">
        <v>364242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364242</v>
      </c>
      <c r="O14" s="44">
        <f t="shared" si="1"/>
        <v>89.275000000000006</v>
      </c>
      <c r="P14" s="9"/>
    </row>
    <row r="15" spans="1:133">
      <c r="A15" s="12"/>
      <c r="B15" s="42">
        <v>522</v>
      </c>
      <c r="C15" s="19" t="s">
        <v>28</v>
      </c>
      <c r="D15" s="43">
        <v>716300</v>
      </c>
      <c r="E15" s="43">
        <v>0</v>
      </c>
      <c r="F15" s="43">
        <v>0</v>
      </c>
      <c r="G15" s="43">
        <v>27976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744276</v>
      </c>
      <c r="O15" s="44">
        <f t="shared" si="1"/>
        <v>182.4205882352941</v>
      </c>
      <c r="P15" s="9"/>
    </row>
    <row r="16" spans="1:133">
      <c r="A16" s="12"/>
      <c r="B16" s="42">
        <v>524</v>
      </c>
      <c r="C16" s="19" t="s">
        <v>29</v>
      </c>
      <c r="D16" s="43">
        <v>47172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47172</v>
      </c>
      <c r="O16" s="44">
        <f t="shared" si="1"/>
        <v>11.561764705882354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SUM(D18:D18)</f>
        <v>0</v>
      </c>
      <c r="E17" s="29">
        <f t="shared" si="5"/>
        <v>0</v>
      </c>
      <c r="F17" s="29">
        <f t="shared" si="5"/>
        <v>0</v>
      </c>
      <c r="G17" s="29">
        <f t="shared" si="5"/>
        <v>38435</v>
      </c>
      <c r="H17" s="29">
        <f t="shared" si="5"/>
        <v>0</v>
      </c>
      <c r="I17" s="29">
        <f t="shared" si="5"/>
        <v>1861695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1900130</v>
      </c>
      <c r="O17" s="41">
        <f t="shared" si="1"/>
        <v>465.71813725490193</v>
      </c>
      <c r="P17" s="10"/>
    </row>
    <row r="18" spans="1:119">
      <c r="A18" s="12"/>
      <c r="B18" s="42">
        <v>536</v>
      </c>
      <c r="C18" s="19" t="s">
        <v>31</v>
      </c>
      <c r="D18" s="43">
        <v>0</v>
      </c>
      <c r="E18" s="43">
        <v>0</v>
      </c>
      <c r="F18" s="43">
        <v>0</v>
      </c>
      <c r="G18" s="43">
        <v>38435</v>
      </c>
      <c r="H18" s="43">
        <v>0</v>
      </c>
      <c r="I18" s="43">
        <v>1861695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1900130</v>
      </c>
      <c r="O18" s="44">
        <f t="shared" si="1"/>
        <v>465.71813725490193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SUM(D20:D20)</f>
        <v>399066</v>
      </c>
      <c r="E19" s="29">
        <f t="shared" si="6"/>
        <v>0</v>
      </c>
      <c r="F19" s="29">
        <f t="shared" si="6"/>
        <v>0</v>
      </c>
      <c r="G19" s="29">
        <f t="shared" si="6"/>
        <v>53478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4"/>
        <v>452544</v>
      </c>
      <c r="O19" s="41">
        <f t="shared" si="1"/>
        <v>110.91764705882353</v>
      </c>
      <c r="P19" s="10"/>
    </row>
    <row r="20" spans="1:119">
      <c r="A20" s="12"/>
      <c r="B20" s="42">
        <v>541</v>
      </c>
      <c r="C20" s="19" t="s">
        <v>33</v>
      </c>
      <c r="D20" s="43">
        <v>399066</v>
      </c>
      <c r="E20" s="43">
        <v>0</v>
      </c>
      <c r="F20" s="43">
        <v>0</v>
      </c>
      <c r="G20" s="43">
        <v>53478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452544</v>
      </c>
      <c r="O20" s="44">
        <f t="shared" si="1"/>
        <v>110.91764705882353</v>
      </c>
      <c r="P20" s="9"/>
    </row>
    <row r="21" spans="1:119" ht="15.75">
      <c r="A21" s="26" t="s">
        <v>34</v>
      </c>
      <c r="B21" s="27"/>
      <c r="C21" s="28"/>
      <c r="D21" s="29">
        <f t="shared" ref="D21:M21" si="7">SUM(D22:D22)</f>
        <v>19487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4"/>
        <v>19487</v>
      </c>
      <c r="O21" s="41">
        <f t="shared" si="1"/>
        <v>4.7762254901960786</v>
      </c>
      <c r="P21" s="10"/>
    </row>
    <row r="22" spans="1:119">
      <c r="A22" s="12"/>
      <c r="B22" s="42">
        <v>562</v>
      </c>
      <c r="C22" s="19" t="s">
        <v>35</v>
      </c>
      <c r="D22" s="43">
        <v>19487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19487</v>
      </c>
      <c r="O22" s="44">
        <f t="shared" si="1"/>
        <v>4.7762254901960786</v>
      </c>
      <c r="P22" s="9"/>
    </row>
    <row r="23" spans="1:119" ht="15.75">
      <c r="A23" s="26" t="s">
        <v>36</v>
      </c>
      <c r="B23" s="27"/>
      <c r="C23" s="28"/>
      <c r="D23" s="29">
        <f t="shared" ref="D23:M23" si="8">SUM(D24:D25)</f>
        <v>438340</v>
      </c>
      <c r="E23" s="29">
        <f t="shared" si="8"/>
        <v>0</v>
      </c>
      <c r="F23" s="29">
        <f t="shared" si="8"/>
        <v>0</v>
      </c>
      <c r="G23" s="29">
        <f t="shared" si="8"/>
        <v>0</v>
      </c>
      <c r="H23" s="29">
        <f t="shared" si="8"/>
        <v>0</v>
      </c>
      <c r="I23" s="29">
        <f t="shared" si="8"/>
        <v>0</v>
      </c>
      <c r="J23" s="29">
        <f t="shared" si="8"/>
        <v>0</v>
      </c>
      <c r="K23" s="29">
        <f t="shared" si="8"/>
        <v>0</v>
      </c>
      <c r="L23" s="29">
        <f t="shared" si="8"/>
        <v>0</v>
      </c>
      <c r="M23" s="29">
        <f t="shared" si="8"/>
        <v>0</v>
      </c>
      <c r="N23" s="29">
        <f t="shared" si="4"/>
        <v>438340</v>
      </c>
      <c r="O23" s="41">
        <f t="shared" si="1"/>
        <v>107.43627450980392</v>
      </c>
      <c r="P23" s="9"/>
    </row>
    <row r="24" spans="1:119">
      <c r="A24" s="12"/>
      <c r="B24" s="42">
        <v>571</v>
      </c>
      <c r="C24" s="19" t="s">
        <v>37</v>
      </c>
      <c r="D24" s="43">
        <v>260338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260338</v>
      </c>
      <c r="O24" s="44">
        <f t="shared" si="1"/>
        <v>63.80833333333333</v>
      </c>
      <c r="P24" s="9"/>
    </row>
    <row r="25" spans="1:119">
      <c r="A25" s="12"/>
      <c r="B25" s="42">
        <v>572</v>
      </c>
      <c r="C25" s="19" t="s">
        <v>38</v>
      </c>
      <c r="D25" s="43">
        <v>178002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178002</v>
      </c>
      <c r="O25" s="44">
        <f t="shared" si="1"/>
        <v>43.627941176470586</v>
      </c>
      <c r="P25" s="9"/>
    </row>
    <row r="26" spans="1:119" ht="15.75">
      <c r="A26" s="26" t="s">
        <v>40</v>
      </c>
      <c r="B26" s="27"/>
      <c r="C26" s="28"/>
      <c r="D26" s="29">
        <f t="shared" ref="D26:M26" si="9">SUM(D27:D27)</f>
        <v>0</v>
      </c>
      <c r="E26" s="29">
        <f t="shared" si="9"/>
        <v>0</v>
      </c>
      <c r="F26" s="29">
        <f t="shared" si="9"/>
        <v>0</v>
      </c>
      <c r="G26" s="29">
        <f t="shared" si="9"/>
        <v>0</v>
      </c>
      <c r="H26" s="29">
        <f t="shared" si="9"/>
        <v>0</v>
      </c>
      <c r="I26" s="29">
        <f t="shared" si="9"/>
        <v>339188</v>
      </c>
      <c r="J26" s="29">
        <f t="shared" si="9"/>
        <v>0</v>
      </c>
      <c r="K26" s="29">
        <f t="shared" si="9"/>
        <v>0</v>
      </c>
      <c r="L26" s="29">
        <f t="shared" si="9"/>
        <v>0</v>
      </c>
      <c r="M26" s="29">
        <f t="shared" si="9"/>
        <v>0</v>
      </c>
      <c r="N26" s="29">
        <f t="shared" si="4"/>
        <v>339188</v>
      </c>
      <c r="O26" s="41">
        <f t="shared" si="1"/>
        <v>83.134313725490202</v>
      </c>
      <c r="P26" s="9"/>
    </row>
    <row r="27" spans="1:119" ht="15.75" thickBot="1">
      <c r="A27" s="12"/>
      <c r="B27" s="42">
        <v>581</v>
      </c>
      <c r="C27" s="19" t="s">
        <v>39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339188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339188</v>
      </c>
      <c r="O27" s="44">
        <f t="shared" si="1"/>
        <v>83.134313725490202</v>
      </c>
      <c r="P27" s="9"/>
    </row>
    <row r="28" spans="1:119" ht="16.5" thickBot="1">
      <c r="A28" s="13" t="s">
        <v>10</v>
      </c>
      <c r="B28" s="21"/>
      <c r="C28" s="20"/>
      <c r="D28" s="14">
        <f>SUM(D5,D13,D17,D19,D21,D23,D26)</f>
        <v>2463076</v>
      </c>
      <c r="E28" s="14">
        <f t="shared" ref="E28:M28" si="10">SUM(E5,E13,E17,E19,E21,E23,E26)</f>
        <v>0</v>
      </c>
      <c r="F28" s="14">
        <f t="shared" si="10"/>
        <v>0</v>
      </c>
      <c r="G28" s="14">
        <f t="shared" si="10"/>
        <v>119889</v>
      </c>
      <c r="H28" s="14">
        <f t="shared" si="10"/>
        <v>0</v>
      </c>
      <c r="I28" s="14">
        <f t="shared" si="10"/>
        <v>2200883</v>
      </c>
      <c r="J28" s="14">
        <f t="shared" si="10"/>
        <v>0</v>
      </c>
      <c r="K28" s="14">
        <f t="shared" si="10"/>
        <v>20561</v>
      </c>
      <c r="L28" s="14">
        <f t="shared" si="10"/>
        <v>0</v>
      </c>
      <c r="M28" s="14">
        <f t="shared" si="10"/>
        <v>0</v>
      </c>
      <c r="N28" s="14">
        <f t="shared" si="4"/>
        <v>4804409</v>
      </c>
      <c r="O28" s="35">
        <f t="shared" si="1"/>
        <v>1177.551225490196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0" t="s">
        <v>41</v>
      </c>
      <c r="M30" s="90"/>
      <c r="N30" s="90"/>
      <c r="O30" s="39">
        <v>4080</v>
      </c>
    </row>
    <row r="31" spans="1:119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3"/>
    </row>
    <row r="32" spans="1:119" ht="15.75" thickBot="1">
      <c r="A32" s="94" t="s">
        <v>46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</sheetData>
  <mergeCells count="10">
    <mergeCell ref="A32:O32"/>
    <mergeCell ref="A31:O31"/>
    <mergeCell ref="L30:N30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470476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145990</v>
      </c>
      <c r="L5" s="24">
        <f t="shared" si="0"/>
        <v>0</v>
      </c>
      <c r="M5" s="24">
        <f t="shared" si="0"/>
        <v>0</v>
      </c>
      <c r="N5" s="25">
        <f>SUM(D5:M5)</f>
        <v>616466</v>
      </c>
      <c r="O5" s="30">
        <f t="shared" ref="O5:O27" si="1">(N5/O$29)</f>
        <v>150.35756097560974</v>
      </c>
      <c r="P5" s="6"/>
    </row>
    <row r="6" spans="1:133">
      <c r="A6" s="12"/>
      <c r="B6" s="42">
        <v>511</v>
      </c>
      <c r="C6" s="19" t="s">
        <v>19</v>
      </c>
      <c r="D6" s="43">
        <v>17664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17664</v>
      </c>
      <c r="O6" s="44">
        <f t="shared" si="1"/>
        <v>4.3082926829268295</v>
      </c>
      <c r="P6" s="9"/>
    </row>
    <row r="7" spans="1:133">
      <c r="A7" s="12"/>
      <c r="B7" s="42">
        <v>512</v>
      </c>
      <c r="C7" s="19" t="s">
        <v>20</v>
      </c>
      <c r="D7" s="43">
        <v>43695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43695</v>
      </c>
      <c r="O7" s="44">
        <f t="shared" si="1"/>
        <v>10.657317073170733</v>
      </c>
      <c r="P7" s="9"/>
    </row>
    <row r="8" spans="1:133">
      <c r="A8" s="12"/>
      <c r="B8" s="42">
        <v>513</v>
      </c>
      <c r="C8" s="19" t="s">
        <v>21</v>
      </c>
      <c r="D8" s="43">
        <v>175371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175371</v>
      </c>
      <c r="O8" s="44">
        <f t="shared" si="1"/>
        <v>42.773414634146341</v>
      </c>
      <c r="P8" s="9"/>
    </row>
    <row r="9" spans="1:133">
      <c r="A9" s="12"/>
      <c r="B9" s="42">
        <v>514</v>
      </c>
      <c r="C9" s="19" t="s">
        <v>22</v>
      </c>
      <c r="D9" s="43">
        <v>19235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19235</v>
      </c>
      <c r="O9" s="44">
        <f t="shared" si="1"/>
        <v>4.6914634146341463</v>
      </c>
      <c r="P9" s="9"/>
    </row>
    <row r="10" spans="1:133">
      <c r="A10" s="12"/>
      <c r="B10" s="42">
        <v>515</v>
      </c>
      <c r="C10" s="19" t="s">
        <v>23</v>
      </c>
      <c r="D10" s="43">
        <v>25000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25000</v>
      </c>
      <c r="O10" s="44">
        <f t="shared" si="1"/>
        <v>6.0975609756097562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145990</v>
      </c>
      <c r="L11" s="43">
        <v>0</v>
      </c>
      <c r="M11" s="43">
        <v>0</v>
      </c>
      <c r="N11" s="43">
        <f t="shared" si="2"/>
        <v>145990</v>
      </c>
      <c r="O11" s="44">
        <f t="shared" si="1"/>
        <v>35.607317073170734</v>
      </c>
      <c r="P11" s="9"/>
    </row>
    <row r="12" spans="1:133">
      <c r="A12" s="12"/>
      <c r="B12" s="42">
        <v>519</v>
      </c>
      <c r="C12" s="19" t="s">
        <v>25</v>
      </c>
      <c r="D12" s="43">
        <v>189511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189511</v>
      </c>
      <c r="O12" s="44">
        <f t="shared" si="1"/>
        <v>46.222195121951216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1079069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7" si="4">SUM(D13:M13)</f>
        <v>1079069</v>
      </c>
      <c r="O13" s="41">
        <f t="shared" si="1"/>
        <v>263.18756097560976</v>
      </c>
      <c r="P13" s="10"/>
    </row>
    <row r="14" spans="1:133">
      <c r="A14" s="12"/>
      <c r="B14" s="42">
        <v>521</v>
      </c>
      <c r="C14" s="19" t="s">
        <v>27</v>
      </c>
      <c r="D14" s="43">
        <v>353100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353100</v>
      </c>
      <c r="O14" s="44">
        <f t="shared" si="1"/>
        <v>86.121951219512198</v>
      </c>
      <c r="P14" s="9"/>
    </row>
    <row r="15" spans="1:133">
      <c r="A15" s="12"/>
      <c r="B15" s="42">
        <v>522</v>
      </c>
      <c r="C15" s="19" t="s">
        <v>28</v>
      </c>
      <c r="D15" s="43">
        <v>678305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678305</v>
      </c>
      <c r="O15" s="44">
        <f t="shared" si="1"/>
        <v>165.44024390243902</v>
      </c>
      <c r="P15" s="9"/>
    </row>
    <row r="16" spans="1:133">
      <c r="A16" s="12"/>
      <c r="B16" s="42">
        <v>524</v>
      </c>
      <c r="C16" s="19" t="s">
        <v>29</v>
      </c>
      <c r="D16" s="43">
        <v>47664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47664</v>
      </c>
      <c r="O16" s="44">
        <f t="shared" si="1"/>
        <v>11.625365853658536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SUM(D18:D18)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1905694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1905694</v>
      </c>
      <c r="O17" s="41">
        <f t="shared" si="1"/>
        <v>464.80341463414635</v>
      </c>
      <c r="P17" s="10"/>
    </row>
    <row r="18" spans="1:119">
      <c r="A18" s="12"/>
      <c r="B18" s="42">
        <v>536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1905694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1905694</v>
      </c>
      <c r="O18" s="44">
        <f t="shared" si="1"/>
        <v>464.80341463414635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SUM(D20:D20)</f>
        <v>410130</v>
      </c>
      <c r="E19" s="29">
        <f t="shared" si="6"/>
        <v>0</v>
      </c>
      <c r="F19" s="29">
        <f t="shared" si="6"/>
        <v>0</v>
      </c>
      <c r="G19" s="29">
        <f t="shared" si="6"/>
        <v>49986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4"/>
        <v>460116</v>
      </c>
      <c r="O19" s="41">
        <f t="shared" si="1"/>
        <v>112.22341463414634</v>
      </c>
      <c r="P19" s="10"/>
    </row>
    <row r="20" spans="1:119">
      <c r="A20" s="12"/>
      <c r="B20" s="42">
        <v>541</v>
      </c>
      <c r="C20" s="19" t="s">
        <v>33</v>
      </c>
      <c r="D20" s="43">
        <v>410130</v>
      </c>
      <c r="E20" s="43">
        <v>0</v>
      </c>
      <c r="F20" s="43">
        <v>0</v>
      </c>
      <c r="G20" s="43">
        <v>49986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460116</v>
      </c>
      <c r="O20" s="44">
        <f t="shared" si="1"/>
        <v>112.22341463414634</v>
      </c>
      <c r="P20" s="9"/>
    </row>
    <row r="21" spans="1:119" ht="15.75">
      <c r="A21" s="26" t="s">
        <v>34</v>
      </c>
      <c r="B21" s="27"/>
      <c r="C21" s="28"/>
      <c r="D21" s="29">
        <f t="shared" ref="D21:M21" si="7">SUM(D22:D22)</f>
        <v>17582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4"/>
        <v>17582</v>
      </c>
      <c r="O21" s="41">
        <f t="shared" si="1"/>
        <v>4.2882926829268291</v>
      </c>
      <c r="P21" s="10"/>
    </row>
    <row r="22" spans="1:119">
      <c r="A22" s="12"/>
      <c r="B22" s="42">
        <v>562</v>
      </c>
      <c r="C22" s="19" t="s">
        <v>35</v>
      </c>
      <c r="D22" s="43">
        <v>17582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17582</v>
      </c>
      <c r="O22" s="44">
        <f t="shared" si="1"/>
        <v>4.2882926829268291</v>
      </c>
      <c r="P22" s="9"/>
    </row>
    <row r="23" spans="1:119" ht="15.75">
      <c r="A23" s="26" t="s">
        <v>36</v>
      </c>
      <c r="B23" s="27"/>
      <c r="C23" s="28"/>
      <c r="D23" s="29">
        <f t="shared" ref="D23:M23" si="8">SUM(D24:D24)</f>
        <v>251474</v>
      </c>
      <c r="E23" s="29">
        <f t="shared" si="8"/>
        <v>0</v>
      </c>
      <c r="F23" s="29">
        <f t="shared" si="8"/>
        <v>0</v>
      </c>
      <c r="G23" s="29">
        <f t="shared" si="8"/>
        <v>0</v>
      </c>
      <c r="H23" s="29">
        <f t="shared" si="8"/>
        <v>0</v>
      </c>
      <c r="I23" s="29">
        <f t="shared" si="8"/>
        <v>0</v>
      </c>
      <c r="J23" s="29">
        <f t="shared" si="8"/>
        <v>0</v>
      </c>
      <c r="K23" s="29">
        <f t="shared" si="8"/>
        <v>0</v>
      </c>
      <c r="L23" s="29">
        <f t="shared" si="8"/>
        <v>0</v>
      </c>
      <c r="M23" s="29">
        <f t="shared" si="8"/>
        <v>0</v>
      </c>
      <c r="N23" s="29">
        <f t="shared" si="4"/>
        <v>251474</v>
      </c>
      <c r="O23" s="41">
        <f t="shared" si="1"/>
        <v>61.335121951219513</v>
      </c>
      <c r="P23" s="9"/>
    </row>
    <row r="24" spans="1:119">
      <c r="A24" s="12"/>
      <c r="B24" s="42">
        <v>571</v>
      </c>
      <c r="C24" s="19" t="s">
        <v>37</v>
      </c>
      <c r="D24" s="43">
        <v>251474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251474</v>
      </c>
      <c r="O24" s="44">
        <f t="shared" si="1"/>
        <v>61.335121951219513</v>
      </c>
      <c r="P24" s="9"/>
    </row>
    <row r="25" spans="1:119" ht="15.75">
      <c r="A25" s="26" t="s">
        <v>40</v>
      </c>
      <c r="B25" s="27"/>
      <c r="C25" s="28"/>
      <c r="D25" s="29">
        <f t="shared" ref="D25:M25" si="9">SUM(D26:D26)</f>
        <v>36920</v>
      </c>
      <c r="E25" s="29">
        <f t="shared" si="9"/>
        <v>0</v>
      </c>
      <c r="F25" s="29">
        <f t="shared" si="9"/>
        <v>0</v>
      </c>
      <c r="G25" s="29">
        <f t="shared" si="9"/>
        <v>0</v>
      </c>
      <c r="H25" s="29">
        <f t="shared" si="9"/>
        <v>0</v>
      </c>
      <c r="I25" s="29">
        <f t="shared" si="9"/>
        <v>155211</v>
      </c>
      <c r="J25" s="29">
        <f t="shared" si="9"/>
        <v>0</v>
      </c>
      <c r="K25" s="29">
        <f t="shared" si="9"/>
        <v>0</v>
      </c>
      <c r="L25" s="29">
        <f t="shared" si="9"/>
        <v>0</v>
      </c>
      <c r="M25" s="29">
        <f t="shared" si="9"/>
        <v>0</v>
      </c>
      <c r="N25" s="29">
        <f t="shared" si="4"/>
        <v>192131</v>
      </c>
      <c r="O25" s="41">
        <f t="shared" si="1"/>
        <v>46.86121951219512</v>
      </c>
      <c r="P25" s="9"/>
    </row>
    <row r="26" spans="1:119" ht="15.75" thickBot="1">
      <c r="A26" s="12"/>
      <c r="B26" s="42">
        <v>581</v>
      </c>
      <c r="C26" s="19" t="s">
        <v>39</v>
      </c>
      <c r="D26" s="43">
        <v>36920</v>
      </c>
      <c r="E26" s="43">
        <v>0</v>
      </c>
      <c r="F26" s="43">
        <v>0</v>
      </c>
      <c r="G26" s="43">
        <v>0</v>
      </c>
      <c r="H26" s="43">
        <v>0</v>
      </c>
      <c r="I26" s="43">
        <v>155211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192131</v>
      </c>
      <c r="O26" s="44">
        <f t="shared" si="1"/>
        <v>46.86121951219512</v>
      </c>
      <c r="P26" s="9"/>
    </row>
    <row r="27" spans="1:119" ht="16.5" thickBot="1">
      <c r="A27" s="13" t="s">
        <v>10</v>
      </c>
      <c r="B27" s="21"/>
      <c r="C27" s="20"/>
      <c r="D27" s="14">
        <f>SUM(D5,D13,D17,D19,D21,D23,D25)</f>
        <v>2265651</v>
      </c>
      <c r="E27" s="14">
        <f t="shared" ref="E27:M27" si="10">SUM(E5,E13,E17,E19,E21,E23,E25)</f>
        <v>0</v>
      </c>
      <c r="F27" s="14">
        <f t="shared" si="10"/>
        <v>0</v>
      </c>
      <c r="G27" s="14">
        <f t="shared" si="10"/>
        <v>49986</v>
      </c>
      <c r="H27" s="14">
        <f t="shared" si="10"/>
        <v>0</v>
      </c>
      <c r="I27" s="14">
        <f t="shared" si="10"/>
        <v>2060905</v>
      </c>
      <c r="J27" s="14">
        <f t="shared" si="10"/>
        <v>0</v>
      </c>
      <c r="K27" s="14">
        <f t="shared" si="10"/>
        <v>145990</v>
      </c>
      <c r="L27" s="14">
        <f t="shared" si="10"/>
        <v>0</v>
      </c>
      <c r="M27" s="14">
        <f t="shared" si="10"/>
        <v>0</v>
      </c>
      <c r="N27" s="14">
        <f t="shared" si="4"/>
        <v>4522532</v>
      </c>
      <c r="O27" s="35">
        <f t="shared" si="1"/>
        <v>1103.0565853658536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54</v>
      </c>
      <c r="M29" s="90"/>
      <c r="N29" s="90"/>
      <c r="O29" s="39">
        <v>4100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46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2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432633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142904</v>
      </c>
      <c r="L5" s="24">
        <f t="shared" si="0"/>
        <v>0</v>
      </c>
      <c r="M5" s="24">
        <f t="shared" si="0"/>
        <v>0</v>
      </c>
      <c r="N5" s="25">
        <f>SUM(D5:M5)</f>
        <v>575537</v>
      </c>
      <c r="O5" s="30">
        <f t="shared" ref="O5:O29" si="1">(N5/O$31)</f>
        <v>134.31435239206533</v>
      </c>
      <c r="P5" s="6"/>
    </row>
    <row r="6" spans="1:133">
      <c r="A6" s="12"/>
      <c r="B6" s="42">
        <v>511</v>
      </c>
      <c r="C6" s="19" t="s">
        <v>19</v>
      </c>
      <c r="D6" s="43">
        <v>9657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9657</v>
      </c>
      <c r="O6" s="44">
        <f t="shared" si="1"/>
        <v>2.2536756126021005</v>
      </c>
      <c r="P6" s="9"/>
    </row>
    <row r="7" spans="1:133">
      <c r="A7" s="12"/>
      <c r="B7" s="42">
        <v>512</v>
      </c>
      <c r="C7" s="19" t="s">
        <v>20</v>
      </c>
      <c r="D7" s="43">
        <v>41777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41777</v>
      </c>
      <c r="O7" s="44">
        <f t="shared" si="1"/>
        <v>9.7495915985997659</v>
      </c>
      <c r="P7" s="9"/>
    </row>
    <row r="8" spans="1:133">
      <c r="A8" s="12"/>
      <c r="B8" s="42">
        <v>513</v>
      </c>
      <c r="C8" s="19" t="s">
        <v>21</v>
      </c>
      <c r="D8" s="43">
        <v>174034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174034</v>
      </c>
      <c r="O8" s="44">
        <f t="shared" si="1"/>
        <v>40.614702450408402</v>
      </c>
      <c r="P8" s="9"/>
    </row>
    <row r="9" spans="1:133">
      <c r="A9" s="12"/>
      <c r="B9" s="42">
        <v>514</v>
      </c>
      <c r="C9" s="19" t="s">
        <v>22</v>
      </c>
      <c r="D9" s="43">
        <v>29722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29722</v>
      </c>
      <c r="O9" s="44">
        <f t="shared" si="1"/>
        <v>6.9362893815635935</v>
      </c>
      <c r="P9" s="9"/>
    </row>
    <row r="10" spans="1:133">
      <c r="A10" s="12"/>
      <c r="B10" s="42">
        <v>515</v>
      </c>
      <c r="C10" s="19" t="s">
        <v>23</v>
      </c>
      <c r="D10" s="43">
        <v>5147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5147</v>
      </c>
      <c r="O10" s="44">
        <f t="shared" si="1"/>
        <v>1.201166861143524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142904</v>
      </c>
      <c r="L11" s="43">
        <v>0</v>
      </c>
      <c r="M11" s="43">
        <v>0</v>
      </c>
      <c r="N11" s="43">
        <f t="shared" si="2"/>
        <v>142904</v>
      </c>
      <c r="O11" s="44">
        <f t="shared" si="1"/>
        <v>33.349824970828472</v>
      </c>
      <c r="P11" s="9"/>
    </row>
    <row r="12" spans="1:133">
      <c r="A12" s="12"/>
      <c r="B12" s="42">
        <v>519</v>
      </c>
      <c r="C12" s="19" t="s">
        <v>25</v>
      </c>
      <c r="D12" s="43">
        <v>172296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172296</v>
      </c>
      <c r="O12" s="44">
        <f t="shared" si="1"/>
        <v>40.209101516919489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1108426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9" si="4">SUM(D13:M13)</f>
        <v>1108426</v>
      </c>
      <c r="O13" s="41">
        <f t="shared" si="1"/>
        <v>258.67584597432904</v>
      </c>
      <c r="P13" s="10"/>
    </row>
    <row r="14" spans="1:133">
      <c r="A14" s="12"/>
      <c r="B14" s="42">
        <v>521</v>
      </c>
      <c r="C14" s="19" t="s">
        <v>27</v>
      </c>
      <c r="D14" s="43">
        <v>352638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352638</v>
      </c>
      <c r="O14" s="44">
        <f t="shared" si="1"/>
        <v>82.295915985997667</v>
      </c>
      <c r="P14" s="9"/>
    </row>
    <row r="15" spans="1:133">
      <c r="A15" s="12"/>
      <c r="B15" s="42">
        <v>522</v>
      </c>
      <c r="C15" s="19" t="s">
        <v>28</v>
      </c>
      <c r="D15" s="43">
        <v>707691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707691</v>
      </c>
      <c r="O15" s="44">
        <f t="shared" si="1"/>
        <v>165.15542590431738</v>
      </c>
      <c r="P15" s="9"/>
    </row>
    <row r="16" spans="1:133">
      <c r="A16" s="12"/>
      <c r="B16" s="42">
        <v>524</v>
      </c>
      <c r="C16" s="19" t="s">
        <v>29</v>
      </c>
      <c r="D16" s="43">
        <v>48097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48097</v>
      </c>
      <c r="O16" s="44">
        <f t="shared" si="1"/>
        <v>11.224504084014002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SUM(D18:D19)</f>
        <v>41519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1903658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1945177</v>
      </c>
      <c r="O17" s="41">
        <f t="shared" si="1"/>
        <v>453.95029171528586</v>
      </c>
      <c r="P17" s="10"/>
    </row>
    <row r="18" spans="1:119">
      <c r="A18" s="12"/>
      <c r="B18" s="42">
        <v>536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1903658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1903658</v>
      </c>
      <c r="O18" s="44">
        <f t="shared" si="1"/>
        <v>444.26091015169197</v>
      </c>
      <c r="P18" s="9"/>
    </row>
    <row r="19" spans="1:119">
      <c r="A19" s="12"/>
      <c r="B19" s="42">
        <v>538</v>
      </c>
      <c r="C19" s="19" t="s">
        <v>44</v>
      </c>
      <c r="D19" s="43">
        <v>41519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41519</v>
      </c>
      <c r="O19" s="44">
        <f t="shared" si="1"/>
        <v>9.6893815635939315</v>
      </c>
      <c r="P19" s="9"/>
    </row>
    <row r="20" spans="1:119" ht="15.75">
      <c r="A20" s="26" t="s">
        <v>32</v>
      </c>
      <c r="B20" s="27"/>
      <c r="C20" s="28"/>
      <c r="D20" s="29">
        <f t="shared" ref="D20:M20" si="6">SUM(D21:D21)</f>
        <v>530111</v>
      </c>
      <c r="E20" s="29">
        <f t="shared" si="6"/>
        <v>0</v>
      </c>
      <c r="F20" s="29">
        <f t="shared" si="6"/>
        <v>0</v>
      </c>
      <c r="G20" s="29">
        <f t="shared" si="6"/>
        <v>89549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619660</v>
      </c>
      <c r="O20" s="41">
        <f t="shared" si="1"/>
        <v>144.61143523920654</v>
      </c>
      <c r="P20" s="10"/>
    </row>
    <row r="21" spans="1:119">
      <c r="A21" s="12"/>
      <c r="B21" s="42">
        <v>541</v>
      </c>
      <c r="C21" s="19" t="s">
        <v>33</v>
      </c>
      <c r="D21" s="43">
        <v>530111</v>
      </c>
      <c r="E21" s="43">
        <v>0</v>
      </c>
      <c r="F21" s="43">
        <v>0</v>
      </c>
      <c r="G21" s="43">
        <v>89549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619660</v>
      </c>
      <c r="O21" s="44">
        <f t="shared" si="1"/>
        <v>144.61143523920654</v>
      </c>
      <c r="P21" s="9"/>
    </row>
    <row r="22" spans="1:119" ht="15.75">
      <c r="A22" s="26" t="s">
        <v>34</v>
      </c>
      <c r="B22" s="27"/>
      <c r="C22" s="28"/>
      <c r="D22" s="29">
        <f t="shared" ref="D22:M22" si="7">SUM(D23:D23)</f>
        <v>14450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14450</v>
      </c>
      <c r="O22" s="41">
        <f t="shared" si="1"/>
        <v>3.3722287047841308</v>
      </c>
      <c r="P22" s="10"/>
    </row>
    <row r="23" spans="1:119">
      <c r="A23" s="12"/>
      <c r="B23" s="42">
        <v>562</v>
      </c>
      <c r="C23" s="19" t="s">
        <v>35</v>
      </c>
      <c r="D23" s="43">
        <v>14450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14450</v>
      </c>
      <c r="O23" s="44">
        <f t="shared" si="1"/>
        <v>3.3722287047841308</v>
      </c>
      <c r="P23" s="9"/>
    </row>
    <row r="24" spans="1:119" ht="15.75">
      <c r="A24" s="26" t="s">
        <v>36</v>
      </c>
      <c r="B24" s="27"/>
      <c r="C24" s="28"/>
      <c r="D24" s="29">
        <f t="shared" ref="D24:M24" si="8">SUM(D25:D26)</f>
        <v>304161</v>
      </c>
      <c r="E24" s="29">
        <f t="shared" si="8"/>
        <v>0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0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4"/>
        <v>304161</v>
      </c>
      <c r="O24" s="41">
        <f t="shared" si="1"/>
        <v>70.982730455075853</v>
      </c>
      <c r="P24" s="9"/>
    </row>
    <row r="25" spans="1:119">
      <c r="A25" s="12"/>
      <c r="B25" s="42">
        <v>571</v>
      </c>
      <c r="C25" s="19" t="s">
        <v>37</v>
      </c>
      <c r="D25" s="43">
        <v>249672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249672</v>
      </c>
      <c r="O25" s="44">
        <f t="shared" si="1"/>
        <v>58.266511085180866</v>
      </c>
      <c r="P25" s="9"/>
    </row>
    <row r="26" spans="1:119">
      <c r="A26" s="12"/>
      <c r="B26" s="42">
        <v>572</v>
      </c>
      <c r="C26" s="19" t="s">
        <v>38</v>
      </c>
      <c r="D26" s="43">
        <v>54489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54489</v>
      </c>
      <c r="O26" s="44">
        <f t="shared" si="1"/>
        <v>12.716219369894983</v>
      </c>
      <c r="P26" s="9"/>
    </row>
    <row r="27" spans="1:119" ht="15.75">
      <c r="A27" s="26" t="s">
        <v>40</v>
      </c>
      <c r="B27" s="27"/>
      <c r="C27" s="28"/>
      <c r="D27" s="29">
        <f t="shared" ref="D27:M27" si="9">SUM(D28:D28)</f>
        <v>553940</v>
      </c>
      <c r="E27" s="29">
        <f t="shared" si="9"/>
        <v>0</v>
      </c>
      <c r="F27" s="29">
        <f t="shared" si="9"/>
        <v>0</v>
      </c>
      <c r="G27" s="29">
        <f t="shared" si="9"/>
        <v>0</v>
      </c>
      <c r="H27" s="29">
        <f t="shared" si="9"/>
        <v>0</v>
      </c>
      <c r="I27" s="29">
        <f t="shared" si="9"/>
        <v>155211</v>
      </c>
      <c r="J27" s="29">
        <f t="shared" si="9"/>
        <v>0</v>
      </c>
      <c r="K27" s="29">
        <f t="shared" si="9"/>
        <v>0</v>
      </c>
      <c r="L27" s="29">
        <f t="shared" si="9"/>
        <v>0</v>
      </c>
      <c r="M27" s="29">
        <f t="shared" si="9"/>
        <v>0</v>
      </c>
      <c r="N27" s="29">
        <f t="shared" si="4"/>
        <v>709151</v>
      </c>
      <c r="O27" s="41">
        <f t="shared" si="1"/>
        <v>165.49614935822638</v>
      </c>
      <c r="P27" s="9"/>
    </row>
    <row r="28" spans="1:119" ht="15.75" thickBot="1">
      <c r="A28" s="12"/>
      <c r="B28" s="42">
        <v>581</v>
      </c>
      <c r="C28" s="19" t="s">
        <v>39</v>
      </c>
      <c r="D28" s="43">
        <v>553940</v>
      </c>
      <c r="E28" s="43">
        <v>0</v>
      </c>
      <c r="F28" s="43">
        <v>0</v>
      </c>
      <c r="G28" s="43">
        <v>0</v>
      </c>
      <c r="H28" s="43">
        <v>0</v>
      </c>
      <c r="I28" s="43">
        <v>155211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709151</v>
      </c>
      <c r="O28" s="44">
        <f t="shared" si="1"/>
        <v>165.49614935822638</v>
      </c>
      <c r="P28" s="9"/>
    </row>
    <row r="29" spans="1:119" ht="16.5" thickBot="1">
      <c r="A29" s="13" t="s">
        <v>10</v>
      </c>
      <c r="B29" s="21"/>
      <c r="C29" s="20"/>
      <c r="D29" s="14">
        <f>SUM(D5,D13,D17,D20,D22,D24,D27)</f>
        <v>2985240</v>
      </c>
      <c r="E29" s="14">
        <f t="shared" ref="E29:M29" si="10">SUM(E5,E13,E17,E20,E22,E24,E27)</f>
        <v>0</v>
      </c>
      <c r="F29" s="14">
        <f t="shared" si="10"/>
        <v>0</v>
      </c>
      <c r="G29" s="14">
        <f t="shared" si="10"/>
        <v>89549</v>
      </c>
      <c r="H29" s="14">
        <f t="shared" si="10"/>
        <v>0</v>
      </c>
      <c r="I29" s="14">
        <f t="shared" si="10"/>
        <v>2058869</v>
      </c>
      <c r="J29" s="14">
        <f t="shared" si="10"/>
        <v>0</v>
      </c>
      <c r="K29" s="14">
        <f t="shared" si="10"/>
        <v>142904</v>
      </c>
      <c r="L29" s="14">
        <f t="shared" si="10"/>
        <v>0</v>
      </c>
      <c r="M29" s="14">
        <f t="shared" si="10"/>
        <v>0</v>
      </c>
      <c r="N29" s="14">
        <f t="shared" si="4"/>
        <v>5276562</v>
      </c>
      <c r="O29" s="35">
        <f t="shared" si="1"/>
        <v>1231.4030338389732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0" t="s">
        <v>67</v>
      </c>
      <c r="M31" s="90"/>
      <c r="N31" s="90"/>
      <c r="O31" s="39">
        <v>4285</v>
      </c>
    </row>
    <row r="32" spans="1:119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/>
    </row>
    <row r="33" spans="1:15" ht="15.75" customHeight="1" thickBot="1">
      <c r="A33" s="94" t="s">
        <v>46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9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81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82</v>
      </c>
      <c r="N4" s="32" t="s">
        <v>5</v>
      </c>
      <c r="O4" s="32" t="s">
        <v>83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SUM(D6:D12)</f>
        <v>913155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>SUM(D5:N5)</f>
        <v>913155</v>
      </c>
      <c r="P5" s="30">
        <f t="shared" ref="P5:P25" si="1">(O5/P$27)</f>
        <v>226.75813260491682</v>
      </c>
      <c r="Q5" s="6"/>
    </row>
    <row r="6" spans="1:134">
      <c r="A6" s="12"/>
      <c r="B6" s="42">
        <v>511</v>
      </c>
      <c r="C6" s="19" t="s">
        <v>19</v>
      </c>
      <c r="D6" s="43">
        <v>81730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81730</v>
      </c>
      <c r="P6" s="44">
        <f t="shared" si="1"/>
        <v>20.295505338962005</v>
      </c>
      <c r="Q6" s="9"/>
    </row>
    <row r="7" spans="1:134">
      <c r="A7" s="12"/>
      <c r="B7" s="42">
        <v>512</v>
      </c>
      <c r="C7" s="19" t="s">
        <v>20</v>
      </c>
      <c r="D7" s="43">
        <v>133138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2" si="2">SUM(D7:N7)</f>
        <v>133138</v>
      </c>
      <c r="P7" s="44">
        <f t="shared" si="1"/>
        <v>33.061335982120688</v>
      </c>
      <c r="Q7" s="9"/>
    </row>
    <row r="8" spans="1:134">
      <c r="A8" s="12"/>
      <c r="B8" s="42">
        <v>513</v>
      </c>
      <c r="C8" s="19" t="s">
        <v>21</v>
      </c>
      <c r="D8" s="43">
        <v>280329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2"/>
        <v>280329</v>
      </c>
      <c r="P8" s="44">
        <f t="shared" si="1"/>
        <v>69.612366525949838</v>
      </c>
      <c r="Q8" s="9"/>
    </row>
    <row r="9" spans="1:134">
      <c r="A9" s="12"/>
      <c r="B9" s="42">
        <v>514</v>
      </c>
      <c r="C9" s="19" t="s">
        <v>22</v>
      </c>
      <c r="D9" s="43">
        <v>50538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2"/>
        <v>50538</v>
      </c>
      <c r="P9" s="44">
        <f t="shared" si="1"/>
        <v>12.549788924757884</v>
      </c>
      <c r="Q9" s="9"/>
    </row>
    <row r="10" spans="1:134">
      <c r="A10" s="12"/>
      <c r="B10" s="42">
        <v>515</v>
      </c>
      <c r="C10" s="19" t="s">
        <v>23</v>
      </c>
      <c r="D10" s="43">
        <v>2200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2"/>
        <v>2200</v>
      </c>
      <c r="P10" s="44">
        <f t="shared" si="1"/>
        <v>0.54631239135833132</v>
      </c>
      <c r="Q10" s="9"/>
    </row>
    <row r="11" spans="1:134">
      <c r="A11" s="12"/>
      <c r="B11" s="42">
        <v>516</v>
      </c>
      <c r="C11" s="19" t="s">
        <v>69</v>
      </c>
      <c r="D11" s="43">
        <v>152380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2"/>
        <v>152380</v>
      </c>
      <c r="P11" s="44">
        <f t="shared" si="1"/>
        <v>37.839582815992053</v>
      </c>
      <c r="Q11" s="9"/>
    </row>
    <row r="12" spans="1:134">
      <c r="A12" s="12"/>
      <c r="B12" s="42">
        <v>519</v>
      </c>
      <c r="C12" s="19" t="s">
        <v>25</v>
      </c>
      <c r="D12" s="43">
        <v>212840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2"/>
        <v>212840</v>
      </c>
      <c r="P12" s="44">
        <f t="shared" si="1"/>
        <v>52.85324062577601</v>
      </c>
      <c r="Q12" s="9"/>
    </row>
    <row r="13" spans="1:134" ht="15.75">
      <c r="A13" s="26" t="s">
        <v>26</v>
      </c>
      <c r="B13" s="27"/>
      <c r="C13" s="28"/>
      <c r="D13" s="29">
        <f t="shared" ref="D13:N13" si="3">SUM(D14:D16)</f>
        <v>1383933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29">
        <f t="shared" si="3"/>
        <v>0</v>
      </c>
      <c r="O13" s="40">
        <f t="shared" ref="O13:O25" si="4">SUM(D13:N13)</f>
        <v>1383933</v>
      </c>
      <c r="P13" s="41">
        <f t="shared" si="1"/>
        <v>343.6635212316861</v>
      </c>
      <c r="Q13" s="10"/>
    </row>
    <row r="14" spans="1:134">
      <c r="A14" s="12"/>
      <c r="B14" s="42">
        <v>521</v>
      </c>
      <c r="C14" s="19" t="s">
        <v>27</v>
      </c>
      <c r="D14" s="43">
        <v>218240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4"/>
        <v>218240</v>
      </c>
      <c r="P14" s="44">
        <f t="shared" si="1"/>
        <v>54.194189222746459</v>
      </c>
      <c r="Q14" s="9"/>
    </row>
    <row r="15" spans="1:134">
      <c r="A15" s="12"/>
      <c r="B15" s="42">
        <v>522</v>
      </c>
      <c r="C15" s="19" t="s">
        <v>28</v>
      </c>
      <c r="D15" s="43">
        <v>1018354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4"/>
        <v>1018354</v>
      </c>
      <c r="P15" s="44">
        <f t="shared" si="1"/>
        <v>252.88154954060096</v>
      </c>
      <c r="Q15" s="9"/>
    </row>
    <row r="16" spans="1:134">
      <c r="A16" s="12"/>
      <c r="B16" s="42">
        <v>524</v>
      </c>
      <c r="C16" s="19" t="s">
        <v>29</v>
      </c>
      <c r="D16" s="43">
        <v>147339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4"/>
        <v>147339</v>
      </c>
      <c r="P16" s="44">
        <f t="shared" si="1"/>
        <v>36.587782468338716</v>
      </c>
      <c r="Q16" s="9"/>
    </row>
    <row r="17" spans="1:120" ht="15.75">
      <c r="A17" s="26" t="s">
        <v>30</v>
      </c>
      <c r="B17" s="27"/>
      <c r="C17" s="28"/>
      <c r="D17" s="29">
        <f t="shared" ref="D17:N17" si="5">SUM(D18:D18)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2690098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5"/>
        <v>0</v>
      </c>
      <c r="O17" s="40">
        <f t="shared" si="4"/>
        <v>2690098</v>
      </c>
      <c r="P17" s="41">
        <f t="shared" si="1"/>
        <v>668.01539607648374</v>
      </c>
      <c r="Q17" s="10"/>
    </row>
    <row r="18" spans="1:120">
      <c r="A18" s="12"/>
      <c r="B18" s="42">
        <v>536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2690098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4"/>
        <v>2690098</v>
      </c>
      <c r="P18" s="44">
        <f t="shared" si="1"/>
        <v>668.01539607648374</v>
      </c>
      <c r="Q18" s="9"/>
    </row>
    <row r="19" spans="1:120" ht="15.75">
      <c r="A19" s="26" t="s">
        <v>32</v>
      </c>
      <c r="B19" s="27"/>
      <c r="C19" s="28"/>
      <c r="D19" s="29">
        <f t="shared" ref="D19:N19" si="6">SUM(D20:D20)</f>
        <v>414889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6"/>
        <v>0</v>
      </c>
      <c r="O19" s="29">
        <f t="shared" si="4"/>
        <v>414889</v>
      </c>
      <c r="P19" s="41">
        <f t="shared" si="1"/>
        <v>103.02681897193941</v>
      </c>
      <c r="Q19" s="10"/>
    </row>
    <row r="20" spans="1:120">
      <c r="A20" s="12"/>
      <c r="B20" s="42">
        <v>541</v>
      </c>
      <c r="C20" s="19" t="s">
        <v>33</v>
      </c>
      <c r="D20" s="43">
        <v>414889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4"/>
        <v>414889</v>
      </c>
      <c r="P20" s="44">
        <f t="shared" si="1"/>
        <v>103.02681897193941</v>
      </c>
      <c r="Q20" s="9"/>
    </row>
    <row r="21" spans="1:120" ht="15.75">
      <c r="A21" s="26" t="s">
        <v>36</v>
      </c>
      <c r="B21" s="27"/>
      <c r="C21" s="28"/>
      <c r="D21" s="29">
        <f t="shared" ref="D21:N21" si="7">SUM(D22:D22)</f>
        <v>364204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7"/>
        <v>0</v>
      </c>
      <c r="O21" s="29">
        <f t="shared" si="4"/>
        <v>364204</v>
      </c>
      <c r="P21" s="41">
        <f t="shared" si="1"/>
        <v>90.440526446486217</v>
      </c>
      <c r="Q21" s="9"/>
    </row>
    <row r="22" spans="1:120">
      <c r="A22" s="12"/>
      <c r="B22" s="42">
        <v>571</v>
      </c>
      <c r="C22" s="19" t="s">
        <v>37</v>
      </c>
      <c r="D22" s="43">
        <v>364204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4"/>
        <v>364204</v>
      </c>
      <c r="P22" s="44">
        <f t="shared" si="1"/>
        <v>90.440526446486217</v>
      </c>
      <c r="Q22" s="9"/>
    </row>
    <row r="23" spans="1:120" ht="15.75">
      <c r="A23" s="26" t="s">
        <v>40</v>
      </c>
      <c r="B23" s="27"/>
      <c r="C23" s="28"/>
      <c r="D23" s="29">
        <f t="shared" ref="D23:N23" si="8">SUM(D24:D24)</f>
        <v>100000</v>
      </c>
      <c r="E23" s="29">
        <f t="shared" si="8"/>
        <v>0</v>
      </c>
      <c r="F23" s="29">
        <f t="shared" si="8"/>
        <v>0</v>
      </c>
      <c r="G23" s="29">
        <f t="shared" si="8"/>
        <v>0</v>
      </c>
      <c r="H23" s="29">
        <f t="shared" si="8"/>
        <v>0</v>
      </c>
      <c r="I23" s="29">
        <f t="shared" si="8"/>
        <v>0</v>
      </c>
      <c r="J23" s="29">
        <f t="shared" si="8"/>
        <v>0</v>
      </c>
      <c r="K23" s="29">
        <f t="shared" si="8"/>
        <v>0</v>
      </c>
      <c r="L23" s="29">
        <f t="shared" si="8"/>
        <v>0</v>
      </c>
      <c r="M23" s="29">
        <f t="shared" si="8"/>
        <v>0</v>
      </c>
      <c r="N23" s="29">
        <f t="shared" si="8"/>
        <v>0</v>
      </c>
      <c r="O23" s="29">
        <f t="shared" si="4"/>
        <v>100000</v>
      </c>
      <c r="P23" s="41">
        <f t="shared" si="1"/>
        <v>24.832381425378692</v>
      </c>
      <c r="Q23" s="9"/>
    </row>
    <row r="24" spans="1:120" ht="15.75" thickBot="1">
      <c r="A24" s="12"/>
      <c r="B24" s="42">
        <v>581</v>
      </c>
      <c r="C24" s="19" t="s">
        <v>84</v>
      </c>
      <c r="D24" s="43">
        <v>100000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4"/>
        <v>100000</v>
      </c>
      <c r="P24" s="44">
        <f t="shared" si="1"/>
        <v>24.832381425378692</v>
      </c>
      <c r="Q24" s="9"/>
    </row>
    <row r="25" spans="1:120" ht="16.5" thickBot="1">
      <c r="A25" s="13" t="s">
        <v>10</v>
      </c>
      <c r="B25" s="21"/>
      <c r="C25" s="20"/>
      <c r="D25" s="14">
        <f>SUM(D5,D13,D17,D19,D21,D23)</f>
        <v>3176181</v>
      </c>
      <c r="E25" s="14">
        <f t="shared" ref="E25:N25" si="9">SUM(E5,E13,E17,E19,E21,E23)</f>
        <v>0</v>
      </c>
      <c r="F25" s="14">
        <f t="shared" si="9"/>
        <v>0</v>
      </c>
      <c r="G25" s="14">
        <f t="shared" si="9"/>
        <v>0</v>
      </c>
      <c r="H25" s="14">
        <f t="shared" si="9"/>
        <v>0</v>
      </c>
      <c r="I25" s="14">
        <f t="shared" si="9"/>
        <v>2690098</v>
      </c>
      <c r="J25" s="14">
        <f t="shared" si="9"/>
        <v>0</v>
      </c>
      <c r="K25" s="14">
        <f t="shared" si="9"/>
        <v>0</v>
      </c>
      <c r="L25" s="14">
        <f t="shared" si="9"/>
        <v>0</v>
      </c>
      <c r="M25" s="14">
        <f t="shared" si="9"/>
        <v>0</v>
      </c>
      <c r="N25" s="14">
        <f t="shared" si="9"/>
        <v>0</v>
      </c>
      <c r="O25" s="14">
        <f t="shared" si="4"/>
        <v>5866279</v>
      </c>
      <c r="P25" s="35">
        <f t="shared" si="1"/>
        <v>1456.736776756891</v>
      </c>
      <c r="Q25" s="6"/>
      <c r="R25" s="2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</row>
    <row r="26" spans="1:120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8"/>
    </row>
    <row r="27" spans="1:120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90" t="s">
        <v>85</v>
      </c>
      <c r="N27" s="90"/>
      <c r="O27" s="90"/>
      <c r="P27" s="39">
        <v>4027</v>
      </c>
    </row>
    <row r="28" spans="1:120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3"/>
    </row>
    <row r="29" spans="1:120" ht="15.75" customHeight="1" thickBot="1">
      <c r="A29" s="94" t="s">
        <v>46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6"/>
    </row>
  </sheetData>
  <mergeCells count="10">
    <mergeCell ref="M27:O27"/>
    <mergeCell ref="A28:P28"/>
    <mergeCell ref="A29:P2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801148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801148</v>
      </c>
      <c r="O5" s="30">
        <f t="shared" ref="O5:O27" si="1">(N5/O$29)</f>
        <v>198.40217929668154</v>
      </c>
      <c r="P5" s="6"/>
    </row>
    <row r="6" spans="1:133">
      <c r="A6" s="12"/>
      <c r="B6" s="42">
        <v>511</v>
      </c>
      <c r="C6" s="19" t="s">
        <v>19</v>
      </c>
      <c r="D6" s="43">
        <v>27177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27177</v>
      </c>
      <c r="O6" s="44">
        <f t="shared" si="1"/>
        <v>6.7303120356612185</v>
      </c>
      <c r="P6" s="9"/>
    </row>
    <row r="7" spans="1:133">
      <c r="A7" s="12"/>
      <c r="B7" s="42">
        <v>512</v>
      </c>
      <c r="C7" s="19" t="s">
        <v>20</v>
      </c>
      <c r="D7" s="43">
        <v>85739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85739</v>
      </c>
      <c r="O7" s="44">
        <f t="shared" si="1"/>
        <v>21.233036156513126</v>
      </c>
      <c r="P7" s="9"/>
    </row>
    <row r="8" spans="1:133">
      <c r="A8" s="12"/>
      <c r="B8" s="42">
        <v>513</v>
      </c>
      <c r="C8" s="19" t="s">
        <v>21</v>
      </c>
      <c r="D8" s="43">
        <v>287955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287955</v>
      </c>
      <c r="O8" s="44">
        <f t="shared" si="1"/>
        <v>71.311292719167909</v>
      </c>
      <c r="P8" s="9"/>
    </row>
    <row r="9" spans="1:133">
      <c r="A9" s="12"/>
      <c r="B9" s="42">
        <v>514</v>
      </c>
      <c r="C9" s="19" t="s">
        <v>22</v>
      </c>
      <c r="D9" s="43">
        <v>73895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73895</v>
      </c>
      <c r="O9" s="44">
        <f t="shared" si="1"/>
        <v>18.299900941059931</v>
      </c>
      <c r="P9" s="9"/>
    </row>
    <row r="10" spans="1:133">
      <c r="A10" s="12"/>
      <c r="B10" s="42">
        <v>515</v>
      </c>
      <c r="C10" s="19" t="s">
        <v>23</v>
      </c>
      <c r="D10" s="43">
        <v>7898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7898</v>
      </c>
      <c r="O10" s="44">
        <f t="shared" si="1"/>
        <v>1.9559187716691431</v>
      </c>
      <c r="P10" s="9"/>
    </row>
    <row r="11" spans="1:133">
      <c r="A11" s="12"/>
      <c r="B11" s="42">
        <v>516</v>
      </c>
      <c r="C11" s="19" t="s">
        <v>69</v>
      </c>
      <c r="D11" s="43">
        <v>166200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166200</v>
      </c>
      <c r="O11" s="44">
        <f t="shared" si="1"/>
        <v>41.158989598811296</v>
      </c>
      <c r="P11" s="9"/>
    </row>
    <row r="12" spans="1:133">
      <c r="A12" s="12"/>
      <c r="B12" s="42">
        <v>519</v>
      </c>
      <c r="C12" s="19" t="s">
        <v>56</v>
      </c>
      <c r="D12" s="43">
        <v>152284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152284</v>
      </c>
      <c r="O12" s="44">
        <f t="shared" si="1"/>
        <v>37.712729073798911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1348483</v>
      </c>
      <c r="E13" s="29">
        <f t="shared" si="3"/>
        <v>31800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7" si="4">SUM(D13:M13)</f>
        <v>1380283</v>
      </c>
      <c r="O13" s="41">
        <f t="shared" si="1"/>
        <v>341.82342743932639</v>
      </c>
      <c r="P13" s="10"/>
    </row>
    <row r="14" spans="1:133">
      <c r="A14" s="12"/>
      <c r="B14" s="42">
        <v>521</v>
      </c>
      <c r="C14" s="19" t="s">
        <v>27</v>
      </c>
      <c r="D14" s="43">
        <v>217958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217958</v>
      </c>
      <c r="O14" s="44">
        <f t="shared" si="1"/>
        <v>53.976721149083701</v>
      </c>
      <c r="P14" s="9"/>
    </row>
    <row r="15" spans="1:133">
      <c r="A15" s="12"/>
      <c r="B15" s="42">
        <v>522</v>
      </c>
      <c r="C15" s="19" t="s">
        <v>28</v>
      </c>
      <c r="D15" s="43">
        <v>990914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990914</v>
      </c>
      <c r="O15" s="44">
        <f t="shared" si="1"/>
        <v>245.39722634967805</v>
      </c>
      <c r="P15" s="9"/>
    </row>
    <row r="16" spans="1:133">
      <c r="A16" s="12"/>
      <c r="B16" s="42">
        <v>524</v>
      </c>
      <c r="C16" s="19" t="s">
        <v>29</v>
      </c>
      <c r="D16" s="43">
        <v>139611</v>
      </c>
      <c r="E16" s="43">
        <v>31800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171411</v>
      </c>
      <c r="O16" s="44">
        <f t="shared" si="1"/>
        <v>42.449479940564636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SUM(D18:D18)</f>
        <v>0</v>
      </c>
      <c r="E17" s="29">
        <f t="shared" si="5"/>
        <v>172500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2420334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2592834</v>
      </c>
      <c r="O17" s="41">
        <f t="shared" si="1"/>
        <v>642.10846953937596</v>
      </c>
      <c r="P17" s="10"/>
    </row>
    <row r="18" spans="1:119">
      <c r="A18" s="12"/>
      <c r="B18" s="42">
        <v>536</v>
      </c>
      <c r="C18" s="19" t="s">
        <v>57</v>
      </c>
      <c r="D18" s="43">
        <v>0</v>
      </c>
      <c r="E18" s="43">
        <v>172500</v>
      </c>
      <c r="F18" s="43">
        <v>0</v>
      </c>
      <c r="G18" s="43">
        <v>0</v>
      </c>
      <c r="H18" s="43">
        <v>0</v>
      </c>
      <c r="I18" s="43">
        <v>2420334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2592834</v>
      </c>
      <c r="O18" s="44">
        <f t="shared" si="1"/>
        <v>642.10846953937596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SUM(D20:D20)</f>
        <v>361979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4"/>
        <v>361979</v>
      </c>
      <c r="O19" s="41">
        <f t="shared" si="1"/>
        <v>89.643140168400194</v>
      </c>
      <c r="P19" s="10"/>
    </row>
    <row r="20" spans="1:119">
      <c r="A20" s="12"/>
      <c r="B20" s="42">
        <v>541</v>
      </c>
      <c r="C20" s="19" t="s">
        <v>58</v>
      </c>
      <c r="D20" s="43">
        <v>361979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361979</v>
      </c>
      <c r="O20" s="44">
        <f t="shared" si="1"/>
        <v>89.643140168400194</v>
      </c>
      <c r="P20" s="9"/>
    </row>
    <row r="21" spans="1:119" ht="15.75">
      <c r="A21" s="26" t="s">
        <v>34</v>
      </c>
      <c r="B21" s="27"/>
      <c r="C21" s="28"/>
      <c r="D21" s="29">
        <f t="shared" ref="D21:M21" si="7">SUM(D22:D22)</f>
        <v>1005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4"/>
        <v>1005</v>
      </c>
      <c r="O21" s="41">
        <f t="shared" si="1"/>
        <v>0.24888558692421991</v>
      </c>
      <c r="P21" s="10"/>
    </row>
    <row r="22" spans="1:119">
      <c r="A22" s="12"/>
      <c r="B22" s="42">
        <v>562</v>
      </c>
      <c r="C22" s="19" t="s">
        <v>59</v>
      </c>
      <c r="D22" s="43">
        <v>1005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1005</v>
      </c>
      <c r="O22" s="44">
        <f t="shared" si="1"/>
        <v>0.24888558692421991</v>
      </c>
      <c r="P22" s="9"/>
    </row>
    <row r="23" spans="1:119" ht="15.75">
      <c r="A23" s="26" t="s">
        <v>36</v>
      </c>
      <c r="B23" s="27"/>
      <c r="C23" s="28"/>
      <c r="D23" s="29">
        <f t="shared" ref="D23:M23" si="8">SUM(D24:D24)</f>
        <v>350092</v>
      </c>
      <c r="E23" s="29">
        <f t="shared" si="8"/>
        <v>0</v>
      </c>
      <c r="F23" s="29">
        <f t="shared" si="8"/>
        <v>0</v>
      </c>
      <c r="G23" s="29">
        <f t="shared" si="8"/>
        <v>0</v>
      </c>
      <c r="H23" s="29">
        <f t="shared" si="8"/>
        <v>0</v>
      </c>
      <c r="I23" s="29">
        <f t="shared" si="8"/>
        <v>0</v>
      </c>
      <c r="J23" s="29">
        <f t="shared" si="8"/>
        <v>0</v>
      </c>
      <c r="K23" s="29">
        <f t="shared" si="8"/>
        <v>0</v>
      </c>
      <c r="L23" s="29">
        <f t="shared" si="8"/>
        <v>0</v>
      </c>
      <c r="M23" s="29">
        <f t="shared" si="8"/>
        <v>0</v>
      </c>
      <c r="N23" s="29">
        <f t="shared" si="4"/>
        <v>350092</v>
      </c>
      <c r="O23" s="41">
        <f t="shared" si="1"/>
        <v>86.699356116889547</v>
      </c>
      <c r="P23" s="9"/>
    </row>
    <row r="24" spans="1:119">
      <c r="A24" s="12"/>
      <c r="B24" s="42">
        <v>571</v>
      </c>
      <c r="C24" s="19" t="s">
        <v>37</v>
      </c>
      <c r="D24" s="43">
        <v>350092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350092</v>
      </c>
      <c r="O24" s="44">
        <f t="shared" si="1"/>
        <v>86.699356116889547</v>
      </c>
      <c r="P24" s="9"/>
    </row>
    <row r="25" spans="1:119" ht="15.75">
      <c r="A25" s="26" t="s">
        <v>60</v>
      </c>
      <c r="B25" s="27"/>
      <c r="C25" s="28"/>
      <c r="D25" s="29">
        <f t="shared" ref="D25:M25" si="9">SUM(D26:D26)</f>
        <v>441267</v>
      </c>
      <c r="E25" s="29">
        <f t="shared" si="9"/>
        <v>0</v>
      </c>
      <c r="F25" s="29">
        <f t="shared" si="9"/>
        <v>0</v>
      </c>
      <c r="G25" s="29">
        <f t="shared" si="9"/>
        <v>0</v>
      </c>
      <c r="H25" s="29">
        <f t="shared" si="9"/>
        <v>0</v>
      </c>
      <c r="I25" s="29">
        <f t="shared" si="9"/>
        <v>0</v>
      </c>
      <c r="J25" s="29">
        <f t="shared" si="9"/>
        <v>0</v>
      </c>
      <c r="K25" s="29">
        <f t="shared" si="9"/>
        <v>0</v>
      </c>
      <c r="L25" s="29">
        <f t="shared" si="9"/>
        <v>0</v>
      </c>
      <c r="M25" s="29">
        <f t="shared" si="9"/>
        <v>0</v>
      </c>
      <c r="N25" s="29">
        <f t="shared" si="4"/>
        <v>441267</v>
      </c>
      <c r="O25" s="41">
        <f t="shared" si="1"/>
        <v>109.27860326894502</v>
      </c>
      <c r="P25" s="9"/>
    </row>
    <row r="26" spans="1:119" ht="15.75" thickBot="1">
      <c r="A26" s="12"/>
      <c r="B26" s="42">
        <v>581</v>
      </c>
      <c r="C26" s="19" t="s">
        <v>61</v>
      </c>
      <c r="D26" s="43">
        <v>441267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441267</v>
      </c>
      <c r="O26" s="44">
        <f t="shared" si="1"/>
        <v>109.27860326894502</v>
      </c>
      <c r="P26" s="9"/>
    </row>
    <row r="27" spans="1:119" ht="16.5" thickBot="1">
      <c r="A27" s="13" t="s">
        <v>10</v>
      </c>
      <c r="B27" s="21"/>
      <c r="C27" s="20"/>
      <c r="D27" s="14">
        <f>SUM(D5,D13,D17,D19,D21,D23,D25)</f>
        <v>3303974</v>
      </c>
      <c r="E27" s="14">
        <f t="shared" ref="E27:M27" si="10">SUM(E5,E13,E17,E19,E21,E23,E25)</f>
        <v>204300</v>
      </c>
      <c r="F27" s="14">
        <f t="shared" si="10"/>
        <v>0</v>
      </c>
      <c r="G27" s="14">
        <f t="shared" si="10"/>
        <v>0</v>
      </c>
      <c r="H27" s="14">
        <f t="shared" si="10"/>
        <v>0</v>
      </c>
      <c r="I27" s="14">
        <f t="shared" si="10"/>
        <v>2420334</v>
      </c>
      <c r="J27" s="14">
        <f t="shared" si="10"/>
        <v>0</v>
      </c>
      <c r="K27" s="14">
        <f t="shared" si="10"/>
        <v>0</v>
      </c>
      <c r="L27" s="14">
        <f t="shared" si="10"/>
        <v>0</v>
      </c>
      <c r="M27" s="14">
        <f t="shared" si="10"/>
        <v>0</v>
      </c>
      <c r="N27" s="14">
        <f t="shared" si="4"/>
        <v>5928608</v>
      </c>
      <c r="O27" s="35">
        <f t="shared" si="1"/>
        <v>1468.2040614165428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79</v>
      </c>
      <c r="M29" s="90"/>
      <c r="N29" s="90"/>
      <c r="O29" s="39">
        <v>4038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46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2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786219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786219</v>
      </c>
      <c r="O5" s="30">
        <f t="shared" ref="O5:O26" si="1">(N5/O$28)</f>
        <v>195.91801644654871</v>
      </c>
      <c r="P5" s="6"/>
    </row>
    <row r="6" spans="1:133">
      <c r="A6" s="12"/>
      <c r="B6" s="42">
        <v>511</v>
      </c>
      <c r="C6" s="19" t="s">
        <v>19</v>
      </c>
      <c r="D6" s="43">
        <v>45542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45542</v>
      </c>
      <c r="O6" s="44">
        <f t="shared" si="1"/>
        <v>11.348616994767006</v>
      </c>
      <c r="P6" s="9"/>
    </row>
    <row r="7" spans="1:133">
      <c r="A7" s="12"/>
      <c r="B7" s="42">
        <v>512</v>
      </c>
      <c r="C7" s="19" t="s">
        <v>20</v>
      </c>
      <c r="D7" s="43">
        <v>105484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105484</v>
      </c>
      <c r="O7" s="44">
        <f t="shared" si="1"/>
        <v>26.285571891353101</v>
      </c>
      <c r="P7" s="9"/>
    </row>
    <row r="8" spans="1:133">
      <c r="A8" s="12"/>
      <c r="B8" s="42">
        <v>513</v>
      </c>
      <c r="C8" s="19" t="s">
        <v>21</v>
      </c>
      <c r="D8" s="43">
        <v>255451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255451</v>
      </c>
      <c r="O8" s="44">
        <f t="shared" si="1"/>
        <v>63.655868427610265</v>
      </c>
      <c r="P8" s="9"/>
    </row>
    <row r="9" spans="1:133">
      <c r="A9" s="12"/>
      <c r="B9" s="42">
        <v>514</v>
      </c>
      <c r="C9" s="19" t="s">
        <v>22</v>
      </c>
      <c r="D9" s="43">
        <v>40315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40315</v>
      </c>
      <c r="O9" s="44">
        <f t="shared" si="1"/>
        <v>10.046100174433093</v>
      </c>
      <c r="P9" s="9"/>
    </row>
    <row r="10" spans="1:133">
      <c r="A10" s="12"/>
      <c r="B10" s="42">
        <v>515</v>
      </c>
      <c r="C10" s="19" t="s">
        <v>23</v>
      </c>
      <c r="D10" s="43">
        <v>49388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49388</v>
      </c>
      <c r="O10" s="44">
        <f t="shared" si="1"/>
        <v>12.307002242711189</v>
      </c>
      <c r="P10" s="9"/>
    </row>
    <row r="11" spans="1:133">
      <c r="A11" s="12"/>
      <c r="B11" s="42">
        <v>516</v>
      </c>
      <c r="C11" s="19" t="s">
        <v>69</v>
      </c>
      <c r="D11" s="43">
        <v>129898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129898</v>
      </c>
      <c r="O11" s="44">
        <f t="shared" si="1"/>
        <v>32.369299775728884</v>
      </c>
      <c r="P11" s="9"/>
    </row>
    <row r="12" spans="1:133">
      <c r="A12" s="12"/>
      <c r="B12" s="42">
        <v>519</v>
      </c>
      <c r="C12" s="19" t="s">
        <v>56</v>
      </c>
      <c r="D12" s="43">
        <v>160141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160141</v>
      </c>
      <c r="O12" s="44">
        <f t="shared" si="1"/>
        <v>39.905556939945178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SUM(D14:D17)</f>
        <v>1129059</v>
      </c>
      <c r="E13" s="29">
        <f t="shared" si="3"/>
        <v>35465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6" si="4">SUM(D13:M13)</f>
        <v>1164524</v>
      </c>
      <c r="O13" s="41">
        <f t="shared" si="1"/>
        <v>290.18788935958133</v>
      </c>
      <c r="P13" s="10"/>
    </row>
    <row r="14" spans="1:133">
      <c r="A14" s="12"/>
      <c r="B14" s="42">
        <v>521</v>
      </c>
      <c r="C14" s="19" t="s">
        <v>27</v>
      </c>
      <c r="D14" s="43">
        <v>126413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126413</v>
      </c>
      <c r="O14" s="44">
        <f t="shared" si="1"/>
        <v>31.500872165462248</v>
      </c>
      <c r="P14" s="9"/>
    </row>
    <row r="15" spans="1:133">
      <c r="A15" s="12"/>
      <c r="B15" s="42">
        <v>522</v>
      </c>
      <c r="C15" s="19" t="s">
        <v>28</v>
      </c>
      <c r="D15" s="43">
        <v>872652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872652</v>
      </c>
      <c r="O15" s="44">
        <f t="shared" si="1"/>
        <v>217.45626713182159</v>
      </c>
      <c r="P15" s="9"/>
    </row>
    <row r="16" spans="1:133">
      <c r="A16" s="12"/>
      <c r="B16" s="42">
        <v>524</v>
      </c>
      <c r="C16" s="19" t="s">
        <v>29</v>
      </c>
      <c r="D16" s="43">
        <v>129994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129994</v>
      </c>
      <c r="O16" s="44">
        <f t="shared" si="1"/>
        <v>32.393222028407678</v>
      </c>
      <c r="P16" s="9"/>
    </row>
    <row r="17" spans="1:119">
      <c r="A17" s="12"/>
      <c r="B17" s="42">
        <v>529</v>
      </c>
      <c r="C17" s="19" t="s">
        <v>76</v>
      </c>
      <c r="D17" s="43">
        <v>0</v>
      </c>
      <c r="E17" s="43">
        <v>35465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35465</v>
      </c>
      <c r="O17" s="44">
        <f t="shared" si="1"/>
        <v>8.8375280338898587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SUM(D19:D19)</f>
        <v>0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2345264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2345264</v>
      </c>
      <c r="O18" s="41">
        <f t="shared" si="1"/>
        <v>584.41664590082235</v>
      </c>
      <c r="P18" s="10"/>
    </row>
    <row r="19" spans="1:119">
      <c r="A19" s="12"/>
      <c r="B19" s="42">
        <v>536</v>
      </c>
      <c r="C19" s="19" t="s">
        <v>57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2345264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2345264</v>
      </c>
      <c r="O19" s="44">
        <f t="shared" si="1"/>
        <v>584.41664590082235</v>
      </c>
      <c r="P19" s="9"/>
    </row>
    <row r="20" spans="1:119" ht="15.75">
      <c r="A20" s="26" t="s">
        <v>32</v>
      </c>
      <c r="B20" s="27"/>
      <c r="C20" s="28"/>
      <c r="D20" s="29">
        <f t="shared" ref="D20:M20" si="6">SUM(D21:D21)</f>
        <v>394621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394621</v>
      </c>
      <c r="O20" s="41">
        <f t="shared" si="1"/>
        <v>98.335659107899332</v>
      </c>
      <c r="P20" s="10"/>
    </row>
    <row r="21" spans="1:119">
      <c r="A21" s="12"/>
      <c r="B21" s="42">
        <v>541</v>
      </c>
      <c r="C21" s="19" t="s">
        <v>58</v>
      </c>
      <c r="D21" s="43">
        <v>394621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394621</v>
      </c>
      <c r="O21" s="44">
        <f t="shared" si="1"/>
        <v>98.335659107899332</v>
      </c>
      <c r="P21" s="9"/>
    </row>
    <row r="22" spans="1:119" ht="15.75">
      <c r="A22" s="26" t="s">
        <v>34</v>
      </c>
      <c r="B22" s="27"/>
      <c r="C22" s="28"/>
      <c r="D22" s="29">
        <f t="shared" ref="D22:M22" si="7">SUM(D23:D23)</f>
        <v>4145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4145</v>
      </c>
      <c r="O22" s="41">
        <f t="shared" si="1"/>
        <v>1.0328930974333417</v>
      </c>
      <c r="P22" s="10"/>
    </row>
    <row r="23" spans="1:119">
      <c r="A23" s="12"/>
      <c r="B23" s="42">
        <v>562</v>
      </c>
      <c r="C23" s="19" t="s">
        <v>59</v>
      </c>
      <c r="D23" s="43">
        <v>4145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4145</v>
      </c>
      <c r="O23" s="44">
        <f t="shared" si="1"/>
        <v>1.0328930974333417</v>
      </c>
      <c r="P23" s="9"/>
    </row>
    <row r="24" spans="1:119" ht="15.75">
      <c r="A24" s="26" t="s">
        <v>36</v>
      </c>
      <c r="B24" s="27"/>
      <c r="C24" s="28"/>
      <c r="D24" s="29">
        <f t="shared" ref="D24:M24" si="8">SUM(D25:D25)</f>
        <v>365645</v>
      </c>
      <c r="E24" s="29">
        <f t="shared" si="8"/>
        <v>0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0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4"/>
        <v>365645</v>
      </c>
      <c r="O24" s="41">
        <f t="shared" si="1"/>
        <v>91.115125841016692</v>
      </c>
      <c r="P24" s="9"/>
    </row>
    <row r="25" spans="1:119" ht="15.75" thickBot="1">
      <c r="A25" s="12"/>
      <c r="B25" s="42">
        <v>571</v>
      </c>
      <c r="C25" s="19" t="s">
        <v>37</v>
      </c>
      <c r="D25" s="43">
        <v>365645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365645</v>
      </c>
      <c r="O25" s="44">
        <f t="shared" si="1"/>
        <v>91.115125841016692</v>
      </c>
      <c r="P25" s="9"/>
    </row>
    <row r="26" spans="1:119" ht="16.5" thickBot="1">
      <c r="A26" s="13" t="s">
        <v>10</v>
      </c>
      <c r="B26" s="21"/>
      <c r="C26" s="20"/>
      <c r="D26" s="14">
        <f>SUM(D5,D13,D18,D20,D22,D24)</f>
        <v>2679689</v>
      </c>
      <c r="E26" s="14">
        <f t="shared" ref="E26:M26" si="9">SUM(E5,E13,E18,E20,E22,E24)</f>
        <v>35465</v>
      </c>
      <c r="F26" s="14">
        <f t="shared" si="9"/>
        <v>0</v>
      </c>
      <c r="G26" s="14">
        <f t="shared" si="9"/>
        <v>0</v>
      </c>
      <c r="H26" s="14">
        <f t="shared" si="9"/>
        <v>0</v>
      </c>
      <c r="I26" s="14">
        <f t="shared" si="9"/>
        <v>2345264</v>
      </c>
      <c r="J26" s="14">
        <f t="shared" si="9"/>
        <v>0</v>
      </c>
      <c r="K26" s="14">
        <f t="shared" si="9"/>
        <v>0</v>
      </c>
      <c r="L26" s="14">
        <f t="shared" si="9"/>
        <v>0</v>
      </c>
      <c r="M26" s="14">
        <f t="shared" si="9"/>
        <v>0</v>
      </c>
      <c r="N26" s="14">
        <f t="shared" si="4"/>
        <v>5060418</v>
      </c>
      <c r="O26" s="35">
        <f t="shared" si="1"/>
        <v>1261.0062297533018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0" t="s">
        <v>77</v>
      </c>
      <c r="M28" s="90"/>
      <c r="N28" s="90"/>
      <c r="O28" s="39">
        <v>4013</v>
      </c>
    </row>
    <row r="29" spans="1:119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1:119" ht="15.75" customHeight="1" thickBot="1">
      <c r="A30" s="94" t="s">
        <v>46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662231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662231</v>
      </c>
      <c r="O5" s="30">
        <f t="shared" ref="O5:O24" si="1">(N5/O$26)</f>
        <v>166.7668093679174</v>
      </c>
      <c r="P5" s="6"/>
    </row>
    <row r="6" spans="1:133">
      <c r="A6" s="12"/>
      <c r="B6" s="42">
        <v>511</v>
      </c>
      <c r="C6" s="19" t="s">
        <v>19</v>
      </c>
      <c r="D6" s="43">
        <v>38298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38298</v>
      </c>
      <c r="O6" s="44">
        <f t="shared" si="1"/>
        <v>9.6444220599345254</v>
      </c>
      <c r="P6" s="9"/>
    </row>
    <row r="7" spans="1:133">
      <c r="A7" s="12"/>
      <c r="B7" s="42">
        <v>512</v>
      </c>
      <c r="C7" s="19" t="s">
        <v>20</v>
      </c>
      <c r="D7" s="43">
        <v>92719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92719</v>
      </c>
      <c r="O7" s="44">
        <f t="shared" si="1"/>
        <v>23.349030470914126</v>
      </c>
      <c r="P7" s="9"/>
    </row>
    <row r="8" spans="1:133">
      <c r="A8" s="12"/>
      <c r="B8" s="42">
        <v>513</v>
      </c>
      <c r="C8" s="19" t="s">
        <v>21</v>
      </c>
      <c r="D8" s="43">
        <v>226500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226500</v>
      </c>
      <c r="O8" s="44">
        <f t="shared" si="1"/>
        <v>57.038529337698314</v>
      </c>
      <c r="P8" s="9"/>
    </row>
    <row r="9" spans="1:133">
      <c r="A9" s="12"/>
      <c r="B9" s="42">
        <v>514</v>
      </c>
      <c r="C9" s="19" t="s">
        <v>22</v>
      </c>
      <c r="D9" s="43">
        <v>50195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50195</v>
      </c>
      <c r="O9" s="44">
        <f t="shared" si="1"/>
        <v>12.64039284814908</v>
      </c>
      <c r="P9" s="9"/>
    </row>
    <row r="10" spans="1:133">
      <c r="A10" s="12"/>
      <c r="B10" s="42">
        <v>515</v>
      </c>
      <c r="C10" s="19" t="s">
        <v>23</v>
      </c>
      <c r="D10" s="43">
        <v>29940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29940</v>
      </c>
      <c r="O10" s="44">
        <f t="shared" si="1"/>
        <v>7.5396625535129687</v>
      </c>
      <c r="P10" s="9"/>
    </row>
    <row r="11" spans="1:133">
      <c r="A11" s="12"/>
      <c r="B11" s="42">
        <v>516</v>
      </c>
      <c r="C11" s="19" t="s">
        <v>69</v>
      </c>
      <c r="D11" s="43">
        <v>139923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139923</v>
      </c>
      <c r="O11" s="44">
        <f t="shared" si="1"/>
        <v>35.236212540921684</v>
      </c>
      <c r="P11" s="9"/>
    </row>
    <row r="12" spans="1:133">
      <c r="A12" s="12"/>
      <c r="B12" s="42">
        <v>519</v>
      </c>
      <c r="C12" s="19" t="s">
        <v>56</v>
      </c>
      <c r="D12" s="43">
        <v>84656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84656</v>
      </c>
      <c r="O12" s="44">
        <f t="shared" si="1"/>
        <v>21.318559556786703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SUM(D14:D15)</f>
        <v>1039792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4" si="4">SUM(D13:M13)</f>
        <v>1039792</v>
      </c>
      <c r="O13" s="41">
        <f t="shared" si="1"/>
        <v>261.84638630067991</v>
      </c>
      <c r="P13" s="10"/>
    </row>
    <row r="14" spans="1:133">
      <c r="A14" s="12"/>
      <c r="B14" s="42">
        <v>522</v>
      </c>
      <c r="C14" s="19" t="s">
        <v>28</v>
      </c>
      <c r="D14" s="43">
        <v>918086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918086</v>
      </c>
      <c r="O14" s="44">
        <f t="shared" si="1"/>
        <v>231.19768320322336</v>
      </c>
      <c r="P14" s="9"/>
    </row>
    <row r="15" spans="1:133">
      <c r="A15" s="12"/>
      <c r="B15" s="42">
        <v>524</v>
      </c>
      <c r="C15" s="19" t="s">
        <v>29</v>
      </c>
      <c r="D15" s="43">
        <v>121706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121706</v>
      </c>
      <c r="O15" s="44">
        <f t="shared" si="1"/>
        <v>30.648703097456561</v>
      </c>
      <c r="P15" s="9"/>
    </row>
    <row r="16" spans="1:133" ht="15.75">
      <c r="A16" s="26" t="s">
        <v>30</v>
      </c>
      <c r="B16" s="27"/>
      <c r="C16" s="28"/>
      <c r="D16" s="29">
        <f t="shared" ref="D16:M16" si="5">SUM(D17:D17)</f>
        <v>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2318849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2318849</v>
      </c>
      <c r="O16" s="41">
        <f t="shared" si="1"/>
        <v>583.94585746663313</v>
      </c>
      <c r="P16" s="10"/>
    </row>
    <row r="17" spans="1:119">
      <c r="A17" s="12"/>
      <c r="B17" s="42">
        <v>536</v>
      </c>
      <c r="C17" s="19" t="s">
        <v>57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2318849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2318849</v>
      </c>
      <c r="O17" s="44">
        <f t="shared" si="1"/>
        <v>583.94585746663313</v>
      </c>
      <c r="P17" s="9"/>
    </row>
    <row r="18" spans="1:119" ht="15.75">
      <c r="A18" s="26" t="s">
        <v>32</v>
      </c>
      <c r="B18" s="27"/>
      <c r="C18" s="28"/>
      <c r="D18" s="29">
        <f t="shared" ref="D18:M18" si="6">SUM(D19:D19)</f>
        <v>455308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4"/>
        <v>455308</v>
      </c>
      <c r="O18" s="41">
        <f t="shared" si="1"/>
        <v>114.65827247544699</v>
      </c>
      <c r="P18" s="10"/>
    </row>
    <row r="19" spans="1:119">
      <c r="A19" s="12"/>
      <c r="B19" s="42">
        <v>541</v>
      </c>
      <c r="C19" s="19" t="s">
        <v>58</v>
      </c>
      <c r="D19" s="43">
        <v>455308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455308</v>
      </c>
      <c r="O19" s="44">
        <f t="shared" si="1"/>
        <v>114.65827247544699</v>
      </c>
      <c r="P19" s="9"/>
    </row>
    <row r="20" spans="1:119" ht="15.75">
      <c r="A20" s="26" t="s">
        <v>34</v>
      </c>
      <c r="B20" s="27"/>
      <c r="C20" s="28"/>
      <c r="D20" s="29">
        <f t="shared" ref="D20:M20" si="7">SUM(D21:D21)</f>
        <v>2335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0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4"/>
        <v>2335</v>
      </c>
      <c r="O20" s="41">
        <f t="shared" si="1"/>
        <v>0.58801309493830267</v>
      </c>
      <c r="P20" s="10"/>
    </row>
    <row r="21" spans="1:119">
      <c r="A21" s="12"/>
      <c r="B21" s="42">
        <v>562</v>
      </c>
      <c r="C21" s="19" t="s">
        <v>59</v>
      </c>
      <c r="D21" s="43">
        <v>2335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2335</v>
      </c>
      <c r="O21" s="44">
        <f t="shared" si="1"/>
        <v>0.58801309493830267</v>
      </c>
      <c r="P21" s="9"/>
    </row>
    <row r="22" spans="1:119" ht="15.75">
      <c r="A22" s="26" t="s">
        <v>36</v>
      </c>
      <c r="B22" s="27"/>
      <c r="C22" s="28"/>
      <c r="D22" s="29">
        <f t="shared" ref="D22:M22" si="8">SUM(D23:D23)</f>
        <v>356444</v>
      </c>
      <c r="E22" s="29">
        <f t="shared" si="8"/>
        <v>0</v>
      </c>
      <c r="F22" s="29">
        <f t="shared" si="8"/>
        <v>0</v>
      </c>
      <c r="G22" s="29">
        <f t="shared" si="8"/>
        <v>0</v>
      </c>
      <c r="H22" s="29">
        <f t="shared" si="8"/>
        <v>0</v>
      </c>
      <c r="I22" s="29">
        <f t="shared" si="8"/>
        <v>0</v>
      </c>
      <c r="J22" s="29">
        <f t="shared" si="8"/>
        <v>0</v>
      </c>
      <c r="K22" s="29">
        <f t="shared" si="8"/>
        <v>0</v>
      </c>
      <c r="L22" s="29">
        <f t="shared" si="8"/>
        <v>0</v>
      </c>
      <c r="M22" s="29">
        <f t="shared" si="8"/>
        <v>0</v>
      </c>
      <c r="N22" s="29">
        <f t="shared" si="4"/>
        <v>356444</v>
      </c>
      <c r="O22" s="41">
        <f t="shared" si="1"/>
        <v>89.76177285318559</v>
      </c>
      <c r="P22" s="9"/>
    </row>
    <row r="23" spans="1:119" ht="15.75" thickBot="1">
      <c r="A23" s="12"/>
      <c r="B23" s="42">
        <v>571</v>
      </c>
      <c r="C23" s="19" t="s">
        <v>37</v>
      </c>
      <c r="D23" s="43">
        <v>356444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356444</v>
      </c>
      <c r="O23" s="44">
        <f t="shared" si="1"/>
        <v>89.76177285318559</v>
      </c>
      <c r="P23" s="9"/>
    </row>
    <row r="24" spans="1:119" ht="16.5" thickBot="1">
      <c r="A24" s="13" t="s">
        <v>10</v>
      </c>
      <c r="B24" s="21"/>
      <c r="C24" s="20"/>
      <c r="D24" s="14">
        <f>SUM(D5,D13,D16,D18,D20,D22)</f>
        <v>2516110</v>
      </c>
      <c r="E24" s="14">
        <f t="shared" ref="E24:M24" si="9">SUM(E5,E13,E16,E18,E20,E22)</f>
        <v>0</v>
      </c>
      <c r="F24" s="14">
        <f t="shared" si="9"/>
        <v>0</v>
      </c>
      <c r="G24" s="14">
        <f t="shared" si="9"/>
        <v>0</v>
      </c>
      <c r="H24" s="14">
        <f t="shared" si="9"/>
        <v>0</v>
      </c>
      <c r="I24" s="14">
        <f t="shared" si="9"/>
        <v>2318849</v>
      </c>
      <c r="J24" s="14">
        <f t="shared" si="9"/>
        <v>0</v>
      </c>
      <c r="K24" s="14">
        <f t="shared" si="9"/>
        <v>0</v>
      </c>
      <c r="L24" s="14">
        <f t="shared" si="9"/>
        <v>0</v>
      </c>
      <c r="M24" s="14">
        <f t="shared" si="9"/>
        <v>0</v>
      </c>
      <c r="N24" s="14">
        <f t="shared" si="4"/>
        <v>4834959</v>
      </c>
      <c r="O24" s="35">
        <f t="shared" si="1"/>
        <v>1217.5671115588013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74</v>
      </c>
      <c r="M26" s="90"/>
      <c r="N26" s="90"/>
      <c r="O26" s="39">
        <v>3971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customHeight="1" thickBot="1">
      <c r="A28" s="94" t="s">
        <v>46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619497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619497</v>
      </c>
      <c r="O5" s="30">
        <f t="shared" ref="O5:O25" si="1">(N5/O$27)</f>
        <v>155.92675560030204</v>
      </c>
      <c r="P5" s="6"/>
    </row>
    <row r="6" spans="1:133">
      <c r="A6" s="12"/>
      <c r="B6" s="42">
        <v>511</v>
      </c>
      <c r="C6" s="19" t="s">
        <v>19</v>
      </c>
      <c r="D6" s="43">
        <v>19939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19939</v>
      </c>
      <c r="O6" s="44">
        <f t="shared" si="1"/>
        <v>5.0186257236345329</v>
      </c>
      <c r="P6" s="9"/>
    </row>
    <row r="7" spans="1:133">
      <c r="A7" s="12"/>
      <c r="B7" s="42">
        <v>512</v>
      </c>
      <c r="C7" s="19" t="s">
        <v>20</v>
      </c>
      <c r="D7" s="43">
        <v>133591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133591</v>
      </c>
      <c r="O7" s="44">
        <f t="shared" si="1"/>
        <v>33.624716838660959</v>
      </c>
      <c r="P7" s="9"/>
    </row>
    <row r="8" spans="1:133">
      <c r="A8" s="12"/>
      <c r="B8" s="42">
        <v>513</v>
      </c>
      <c r="C8" s="19" t="s">
        <v>21</v>
      </c>
      <c r="D8" s="43">
        <v>230773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230773</v>
      </c>
      <c r="O8" s="44">
        <f t="shared" si="1"/>
        <v>58.085325950163607</v>
      </c>
      <c r="P8" s="9"/>
    </row>
    <row r="9" spans="1:133">
      <c r="A9" s="12"/>
      <c r="B9" s="42">
        <v>514</v>
      </c>
      <c r="C9" s="19" t="s">
        <v>22</v>
      </c>
      <c r="D9" s="43">
        <v>52059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52059</v>
      </c>
      <c r="O9" s="44">
        <f t="shared" si="1"/>
        <v>13.103196576894035</v>
      </c>
      <c r="P9" s="9"/>
    </row>
    <row r="10" spans="1:133">
      <c r="A10" s="12"/>
      <c r="B10" s="42">
        <v>515</v>
      </c>
      <c r="C10" s="19" t="s">
        <v>23</v>
      </c>
      <c r="D10" s="43">
        <v>2605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2605</v>
      </c>
      <c r="O10" s="44">
        <f t="shared" si="1"/>
        <v>0.65567581172917189</v>
      </c>
      <c r="P10" s="9"/>
    </row>
    <row r="11" spans="1:133">
      <c r="A11" s="12"/>
      <c r="B11" s="42">
        <v>516</v>
      </c>
      <c r="C11" s="19" t="s">
        <v>69</v>
      </c>
      <c r="D11" s="43">
        <v>123456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123456</v>
      </c>
      <c r="O11" s="44">
        <f t="shared" si="1"/>
        <v>31.073747797634031</v>
      </c>
      <c r="P11" s="9"/>
    </row>
    <row r="12" spans="1:133">
      <c r="A12" s="12"/>
      <c r="B12" s="42">
        <v>519</v>
      </c>
      <c r="C12" s="19" t="s">
        <v>56</v>
      </c>
      <c r="D12" s="43">
        <v>57074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57074</v>
      </c>
      <c r="O12" s="44">
        <f t="shared" si="1"/>
        <v>14.365466901585703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1382963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5" si="4">SUM(D13:M13)</f>
        <v>1382963</v>
      </c>
      <c r="O13" s="41">
        <f t="shared" si="1"/>
        <v>348.09035992952431</v>
      </c>
      <c r="P13" s="10"/>
    </row>
    <row r="14" spans="1:133">
      <c r="A14" s="12"/>
      <c r="B14" s="42">
        <v>521</v>
      </c>
      <c r="C14" s="19" t="s">
        <v>27</v>
      </c>
      <c r="D14" s="43">
        <v>385123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385123</v>
      </c>
      <c r="O14" s="44">
        <f t="shared" si="1"/>
        <v>96.935061666247165</v>
      </c>
      <c r="P14" s="9"/>
    </row>
    <row r="15" spans="1:133">
      <c r="A15" s="12"/>
      <c r="B15" s="42">
        <v>522</v>
      </c>
      <c r="C15" s="19" t="s">
        <v>28</v>
      </c>
      <c r="D15" s="43">
        <v>866521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866521</v>
      </c>
      <c r="O15" s="44">
        <f t="shared" si="1"/>
        <v>218.10244147998992</v>
      </c>
      <c r="P15" s="9"/>
    </row>
    <row r="16" spans="1:133">
      <c r="A16" s="12"/>
      <c r="B16" s="42">
        <v>524</v>
      </c>
      <c r="C16" s="19" t="s">
        <v>29</v>
      </c>
      <c r="D16" s="43">
        <v>131319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131319</v>
      </c>
      <c r="O16" s="44">
        <f t="shared" si="1"/>
        <v>33.05285678328719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SUM(D18:D18)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2159179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2159179</v>
      </c>
      <c r="O17" s="41">
        <f t="shared" si="1"/>
        <v>543.46312610118298</v>
      </c>
      <c r="P17" s="10"/>
    </row>
    <row r="18" spans="1:119">
      <c r="A18" s="12"/>
      <c r="B18" s="42">
        <v>536</v>
      </c>
      <c r="C18" s="19" t="s">
        <v>57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2159179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2159179</v>
      </c>
      <c r="O18" s="44">
        <f t="shared" si="1"/>
        <v>543.46312610118298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SUM(D20:D20)</f>
        <v>711172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4"/>
        <v>711172</v>
      </c>
      <c r="O19" s="41">
        <f t="shared" si="1"/>
        <v>179.00125849484016</v>
      </c>
      <c r="P19" s="10"/>
    </row>
    <row r="20" spans="1:119">
      <c r="A20" s="12"/>
      <c r="B20" s="42">
        <v>541</v>
      </c>
      <c r="C20" s="19" t="s">
        <v>58</v>
      </c>
      <c r="D20" s="43">
        <v>711172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711172</v>
      </c>
      <c r="O20" s="44">
        <f t="shared" si="1"/>
        <v>179.00125849484016</v>
      </c>
      <c r="P20" s="9"/>
    </row>
    <row r="21" spans="1:119" ht="15.75">
      <c r="A21" s="26" t="s">
        <v>34</v>
      </c>
      <c r="B21" s="27"/>
      <c r="C21" s="28"/>
      <c r="D21" s="29">
        <f t="shared" ref="D21:M21" si="7">SUM(D22:D22)</f>
        <v>3000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4"/>
        <v>3000</v>
      </c>
      <c r="O21" s="41">
        <f t="shared" si="1"/>
        <v>0.75509690410269314</v>
      </c>
      <c r="P21" s="10"/>
    </row>
    <row r="22" spans="1:119">
      <c r="A22" s="12"/>
      <c r="B22" s="42">
        <v>562</v>
      </c>
      <c r="C22" s="19" t="s">
        <v>59</v>
      </c>
      <c r="D22" s="43">
        <v>3000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3000</v>
      </c>
      <c r="O22" s="44">
        <f t="shared" si="1"/>
        <v>0.75509690410269314</v>
      </c>
      <c r="P22" s="9"/>
    </row>
    <row r="23" spans="1:119" ht="15.75">
      <c r="A23" s="26" t="s">
        <v>36</v>
      </c>
      <c r="B23" s="27"/>
      <c r="C23" s="28"/>
      <c r="D23" s="29">
        <f t="shared" ref="D23:M23" si="8">SUM(D24:D24)</f>
        <v>325642</v>
      </c>
      <c r="E23" s="29">
        <f t="shared" si="8"/>
        <v>0</v>
      </c>
      <c r="F23" s="29">
        <f t="shared" si="8"/>
        <v>0</v>
      </c>
      <c r="G23" s="29">
        <f t="shared" si="8"/>
        <v>0</v>
      </c>
      <c r="H23" s="29">
        <f t="shared" si="8"/>
        <v>0</v>
      </c>
      <c r="I23" s="29">
        <f t="shared" si="8"/>
        <v>0</v>
      </c>
      <c r="J23" s="29">
        <f t="shared" si="8"/>
        <v>0</v>
      </c>
      <c r="K23" s="29">
        <f t="shared" si="8"/>
        <v>0</v>
      </c>
      <c r="L23" s="29">
        <f t="shared" si="8"/>
        <v>0</v>
      </c>
      <c r="M23" s="29">
        <f t="shared" si="8"/>
        <v>0</v>
      </c>
      <c r="N23" s="29">
        <f t="shared" si="4"/>
        <v>325642</v>
      </c>
      <c r="O23" s="41">
        <f t="shared" si="1"/>
        <v>81.963755348603073</v>
      </c>
      <c r="P23" s="9"/>
    </row>
    <row r="24" spans="1:119" ht="15.75" thickBot="1">
      <c r="A24" s="12"/>
      <c r="B24" s="42">
        <v>571</v>
      </c>
      <c r="C24" s="19" t="s">
        <v>37</v>
      </c>
      <c r="D24" s="43">
        <v>325642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325642</v>
      </c>
      <c r="O24" s="44">
        <f t="shared" si="1"/>
        <v>81.963755348603073</v>
      </c>
      <c r="P24" s="9"/>
    </row>
    <row r="25" spans="1:119" ht="16.5" thickBot="1">
      <c r="A25" s="13" t="s">
        <v>10</v>
      </c>
      <c r="B25" s="21"/>
      <c r="C25" s="20"/>
      <c r="D25" s="14">
        <f>SUM(D5,D13,D17,D19,D21,D23)</f>
        <v>3042274</v>
      </c>
      <c r="E25" s="14">
        <f t="shared" ref="E25:M25" si="9">SUM(E5,E13,E17,E19,E21,E23)</f>
        <v>0</v>
      </c>
      <c r="F25" s="14">
        <f t="shared" si="9"/>
        <v>0</v>
      </c>
      <c r="G25" s="14">
        <f t="shared" si="9"/>
        <v>0</v>
      </c>
      <c r="H25" s="14">
        <f t="shared" si="9"/>
        <v>0</v>
      </c>
      <c r="I25" s="14">
        <f t="shared" si="9"/>
        <v>2159179</v>
      </c>
      <c r="J25" s="14">
        <f t="shared" si="9"/>
        <v>0</v>
      </c>
      <c r="K25" s="14">
        <f t="shared" si="9"/>
        <v>0</v>
      </c>
      <c r="L25" s="14">
        <f t="shared" si="9"/>
        <v>0</v>
      </c>
      <c r="M25" s="14">
        <f t="shared" si="9"/>
        <v>0</v>
      </c>
      <c r="N25" s="14">
        <f t="shared" si="4"/>
        <v>5201453</v>
      </c>
      <c r="O25" s="35">
        <f t="shared" si="1"/>
        <v>1309.2003523785552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72</v>
      </c>
      <c r="M27" s="90"/>
      <c r="N27" s="90"/>
      <c r="O27" s="39">
        <v>3973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46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2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623843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38534</v>
      </c>
      <c r="L5" s="24">
        <f t="shared" si="0"/>
        <v>0</v>
      </c>
      <c r="M5" s="24">
        <f t="shared" si="0"/>
        <v>0</v>
      </c>
      <c r="N5" s="25">
        <f>SUM(D5:M5)</f>
        <v>662377</v>
      </c>
      <c r="O5" s="30">
        <f t="shared" ref="O5:O28" si="1">(N5/O$30)</f>
        <v>169.62279129321382</v>
      </c>
      <c r="P5" s="6"/>
    </row>
    <row r="6" spans="1:133">
      <c r="A6" s="12"/>
      <c r="B6" s="42">
        <v>511</v>
      </c>
      <c r="C6" s="19" t="s">
        <v>19</v>
      </c>
      <c r="D6" s="43">
        <v>16386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16386</v>
      </c>
      <c r="O6" s="44">
        <f t="shared" si="1"/>
        <v>4.1961587708066581</v>
      </c>
      <c r="P6" s="9"/>
    </row>
    <row r="7" spans="1:133">
      <c r="A7" s="12"/>
      <c r="B7" s="42">
        <v>512</v>
      </c>
      <c r="C7" s="19" t="s">
        <v>20</v>
      </c>
      <c r="D7" s="43">
        <v>145084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145084</v>
      </c>
      <c r="O7" s="44">
        <f t="shared" si="1"/>
        <v>37.153393085787449</v>
      </c>
      <c r="P7" s="9"/>
    </row>
    <row r="8" spans="1:133">
      <c r="A8" s="12"/>
      <c r="B8" s="42">
        <v>513</v>
      </c>
      <c r="C8" s="19" t="s">
        <v>21</v>
      </c>
      <c r="D8" s="43">
        <v>237755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237755</v>
      </c>
      <c r="O8" s="44">
        <f t="shared" si="1"/>
        <v>60.884763124199743</v>
      </c>
      <c r="P8" s="9"/>
    </row>
    <row r="9" spans="1:133">
      <c r="A9" s="12"/>
      <c r="B9" s="42">
        <v>514</v>
      </c>
      <c r="C9" s="19" t="s">
        <v>22</v>
      </c>
      <c r="D9" s="43">
        <v>65833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65833</v>
      </c>
      <c r="O9" s="44">
        <f t="shared" si="1"/>
        <v>16.858642765685019</v>
      </c>
      <c r="P9" s="9"/>
    </row>
    <row r="10" spans="1:133">
      <c r="A10" s="12"/>
      <c r="B10" s="42">
        <v>515</v>
      </c>
      <c r="C10" s="19" t="s">
        <v>23</v>
      </c>
      <c r="D10" s="43">
        <v>21850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21850</v>
      </c>
      <c r="O10" s="44">
        <f t="shared" si="1"/>
        <v>5.5953905249679901</v>
      </c>
      <c r="P10" s="9"/>
    </row>
    <row r="11" spans="1:133">
      <c r="A11" s="12"/>
      <c r="B11" s="42">
        <v>516</v>
      </c>
      <c r="C11" s="19" t="s">
        <v>69</v>
      </c>
      <c r="D11" s="43">
        <v>90003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90003</v>
      </c>
      <c r="O11" s="44">
        <f t="shared" si="1"/>
        <v>23.048143405889885</v>
      </c>
      <c r="P11" s="9"/>
    </row>
    <row r="12" spans="1:133">
      <c r="A12" s="12"/>
      <c r="B12" s="42">
        <v>518</v>
      </c>
      <c r="C12" s="19" t="s">
        <v>24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38534</v>
      </c>
      <c r="L12" s="43">
        <v>0</v>
      </c>
      <c r="M12" s="43">
        <v>0</v>
      </c>
      <c r="N12" s="43">
        <f t="shared" si="2"/>
        <v>38534</v>
      </c>
      <c r="O12" s="44">
        <f t="shared" si="1"/>
        <v>9.86786171574904</v>
      </c>
      <c r="P12" s="9"/>
    </row>
    <row r="13" spans="1:133">
      <c r="A13" s="12"/>
      <c r="B13" s="42">
        <v>519</v>
      </c>
      <c r="C13" s="19" t="s">
        <v>56</v>
      </c>
      <c r="D13" s="43">
        <v>46932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46932</v>
      </c>
      <c r="O13" s="44">
        <f t="shared" si="1"/>
        <v>12.01843790012804</v>
      </c>
      <c r="P13" s="9"/>
    </row>
    <row r="14" spans="1:133" ht="15.75">
      <c r="A14" s="26" t="s">
        <v>26</v>
      </c>
      <c r="B14" s="27"/>
      <c r="C14" s="28"/>
      <c r="D14" s="29">
        <f t="shared" ref="D14:M14" si="3">SUM(D15:D17)</f>
        <v>1285412</v>
      </c>
      <c r="E14" s="29">
        <f t="shared" si="3"/>
        <v>0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28" si="4">SUM(D14:M14)</f>
        <v>1285412</v>
      </c>
      <c r="O14" s="41">
        <f t="shared" si="1"/>
        <v>329.17080665813063</v>
      </c>
      <c r="P14" s="10"/>
    </row>
    <row r="15" spans="1:133">
      <c r="A15" s="12"/>
      <c r="B15" s="42">
        <v>521</v>
      </c>
      <c r="C15" s="19" t="s">
        <v>27</v>
      </c>
      <c r="D15" s="43">
        <v>374660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374660</v>
      </c>
      <c r="O15" s="44">
        <f t="shared" si="1"/>
        <v>95.943661971830991</v>
      </c>
      <c r="P15" s="9"/>
    </row>
    <row r="16" spans="1:133">
      <c r="A16" s="12"/>
      <c r="B16" s="42">
        <v>522</v>
      </c>
      <c r="C16" s="19" t="s">
        <v>28</v>
      </c>
      <c r="D16" s="43">
        <v>846159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846159</v>
      </c>
      <c r="O16" s="44">
        <f t="shared" si="1"/>
        <v>216.68604353393087</v>
      </c>
      <c r="P16" s="9"/>
    </row>
    <row r="17" spans="1:119">
      <c r="A17" s="12"/>
      <c r="B17" s="42">
        <v>524</v>
      </c>
      <c r="C17" s="19" t="s">
        <v>29</v>
      </c>
      <c r="D17" s="43">
        <v>64593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64593</v>
      </c>
      <c r="O17" s="44">
        <f t="shared" si="1"/>
        <v>16.541101152368757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SUM(D19:D19)</f>
        <v>0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2031425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2031425</v>
      </c>
      <c r="O18" s="41">
        <f t="shared" si="1"/>
        <v>520.21126760563379</v>
      </c>
      <c r="P18" s="10"/>
    </row>
    <row r="19" spans="1:119">
      <c r="A19" s="12"/>
      <c r="B19" s="42">
        <v>536</v>
      </c>
      <c r="C19" s="19" t="s">
        <v>57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2031425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2031425</v>
      </c>
      <c r="O19" s="44">
        <f t="shared" si="1"/>
        <v>520.21126760563379</v>
      </c>
      <c r="P19" s="9"/>
    </row>
    <row r="20" spans="1:119" ht="15.75">
      <c r="A20" s="26" t="s">
        <v>32</v>
      </c>
      <c r="B20" s="27"/>
      <c r="C20" s="28"/>
      <c r="D20" s="29">
        <f t="shared" ref="D20:M20" si="6">SUM(D21:D21)</f>
        <v>1370965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1370965</v>
      </c>
      <c r="O20" s="41">
        <f t="shared" si="1"/>
        <v>351.07938540332907</v>
      </c>
      <c r="P20" s="10"/>
    </row>
    <row r="21" spans="1:119">
      <c r="A21" s="12"/>
      <c r="B21" s="42">
        <v>541</v>
      </c>
      <c r="C21" s="19" t="s">
        <v>58</v>
      </c>
      <c r="D21" s="43">
        <v>1370965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1370965</v>
      </c>
      <c r="O21" s="44">
        <f t="shared" si="1"/>
        <v>351.07938540332907</v>
      </c>
      <c r="P21" s="9"/>
    </row>
    <row r="22" spans="1:119" ht="15.75">
      <c r="A22" s="26" t="s">
        <v>34</v>
      </c>
      <c r="B22" s="27"/>
      <c r="C22" s="28"/>
      <c r="D22" s="29">
        <f t="shared" ref="D22:M22" si="7">SUM(D23:D23)</f>
        <v>2644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2644</v>
      </c>
      <c r="O22" s="41">
        <f t="shared" si="1"/>
        <v>0.67708066581306015</v>
      </c>
      <c r="P22" s="10"/>
    </row>
    <row r="23" spans="1:119">
      <c r="A23" s="12"/>
      <c r="B23" s="42">
        <v>562</v>
      </c>
      <c r="C23" s="19" t="s">
        <v>59</v>
      </c>
      <c r="D23" s="43">
        <v>2644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2644</v>
      </c>
      <c r="O23" s="44">
        <f t="shared" si="1"/>
        <v>0.67708066581306015</v>
      </c>
      <c r="P23" s="9"/>
    </row>
    <row r="24" spans="1:119" ht="15.75">
      <c r="A24" s="26" t="s">
        <v>36</v>
      </c>
      <c r="B24" s="27"/>
      <c r="C24" s="28"/>
      <c r="D24" s="29">
        <f t="shared" ref="D24:M24" si="8">SUM(D25:D25)</f>
        <v>313990</v>
      </c>
      <c r="E24" s="29">
        <f t="shared" si="8"/>
        <v>0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0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4"/>
        <v>313990</v>
      </c>
      <c r="O24" s="41">
        <f t="shared" si="1"/>
        <v>80.407170294494236</v>
      </c>
      <c r="P24" s="9"/>
    </row>
    <row r="25" spans="1:119">
      <c r="A25" s="12"/>
      <c r="B25" s="42">
        <v>571</v>
      </c>
      <c r="C25" s="19" t="s">
        <v>37</v>
      </c>
      <c r="D25" s="43">
        <v>313990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313990</v>
      </c>
      <c r="O25" s="44">
        <f t="shared" si="1"/>
        <v>80.407170294494236</v>
      </c>
      <c r="P25" s="9"/>
    </row>
    <row r="26" spans="1:119" ht="15.75">
      <c r="A26" s="26" t="s">
        <v>60</v>
      </c>
      <c r="B26" s="27"/>
      <c r="C26" s="28"/>
      <c r="D26" s="29">
        <f t="shared" ref="D26:M26" si="9">SUM(D27:D27)</f>
        <v>0</v>
      </c>
      <c r="E26" s="29">
        <f t="shared" si="9"/>
        <v>0</v>
      </c>
      <c r="F26" s="29">
        <f t="shared" si="9"/>
        <v>0</v>
      </c>
      <c r="G26" s="29">
        <f t="shared" si="9"/>
        <v>0</v>
      </c>
      <c r="H26" s="29">
        <f t="shared" si="9"/>
        <v>0</v>
      </c>
      <c r="I26" s="29">
        <f t="shared" si="9"/>
        <v>3295</v>
      </c>
      <c r="J26" s="29">
        <f t="shared" si="9"/>
        <v>0</v>
      </c>
      <c r="K26" s="29">
        <f t="shared" si="9"/>
        <v>0</v>
      </c>
      <c r="L26" s="29">
        <f t="shared" si="9"/>
        <v>0</v>
      </c>
      <c r="M26" s="29">
        <f t="shared" si="9"/>
        <v>0</v>
      </c>
      <c r="N26" s="29">
        <f t="shared" si="4"/>
        <v>3295</v>
      </c>
      <c r="O26" s="41">
        <f t="shared" si="1"/>
        <v>0.84379001280409727</v>
      </c>
      <c r="P26" s="9"/>
    </row>
    <row r="27" spans="1:119" ht="15.75" thickBot="1">
      <c r="A27" s="12"/>
      <c r="B27" s="42">
        <v>581</v>
      </c>
      <c r="C27" s="19" t="s">
        <v>61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3295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3295</v>
      </c>
      <c r="O27" s="44">
        <f t="shared" si="1"/>
        <v>0.84379001280409727</v>
      </c>
      <c r="P27" s="9"/>
    </row>
    <row r="28" spans="1:119" ht="16.5" thickBot="1">
      <c r="A28" s="13" t="s">
        <v>10</v>
      </c>
      <c r="B28" s="21"/>
      <c r="C28" s="20"/>
      <c r="D28" s="14">
        <f>SUM(D5,D14,D18,D20,D22,D24,D26)</f>
        <v>3596854</v>
      </c>
      <c r="E28" s="14">
        <f t="shared" ref="E28:M28" si="10">SUM(E5,E14,E18,E20,E22,E24,E26)</f>
        <v>0</v>
      </c>
      <c r="F28" s="14">
        <f t="shared" si="10"/>
        <v>0</v>
      </c>
      <c r="G28" s="14">
        <f t="shared" si="10"/>
        <v>0</v>
      </c>
      <c r="H28" s="14">
        <f t="shared" si="10"/>
        <v>0</v>
      </c>
      <c r="I28" s="14">
        <f t="shared" si="10"/>
        <v>2034720</v>
      </c>
      <c r="J28" s="14">
        <f t="shared" si="10"/>
        <v>0</v>
      </c>
      <c r="K28" s="14">
        <f t="shared" si="10"/>
        <v>38534</v>
      </c>
      <c r="L28" s="14">
        <f t="shared" si="10"/>
        <v>0</v>
      </c>
      <c r="M28" s="14">
        <f t="shared" si="10"/>
        <v>0</v>
      </c>
      <c r="N28" s="14">
        <f t="shared" si="4"/>
        <v>5670108</v>
      </c>
      <c r="O28" s="35">
        <f t="shared" si="1"/>
        <v>1452.0122919334187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0" t="s">
        <v>70</v>
      </c>
      <c r="M30" s="90"/>
      <c r="N30" s="90"/>
      <c r="O30" s="39">
        <v>3905</v>
      </c>
    </row>
    <row r="31" spans="1:119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3"/>
    </row>
    <row r="32" spans="1:119" ht="15.75" customHeight="1" thickBot="1">
      <c r="A32" s="94" t="s">
        <v>46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3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593055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188950</v>
      </c>
      <c r="L5" s="24">
        <f t="shared" si="0"/>
        <v>0</v>
      </c>
      <c r="M5" s="24">
        <f t="shared" si="0"/>
        <v>0</v>
      </c>
      <c r="N5" s="25">
        <f>SUM(D5:M5)</f>
        <v>782005</v>
      </c>
      <c r="O5" s="30">
        <f t="shared" ref="O5:O27" si="1">(N5/O$29)</f>
        <v>202.64446747862141</v>
      </c>
      <c r="P5" s="6"/>
    </row>
    <row r="6" spans="1:133">
      <c r="A6" s="12"/>
      <c r="B6" s="42">
        <v>511</v>
      </c>
      <c r="C6" s="19" t="s">
        <v>19</v>
      </c>
      <c r="D6" s="43">
        <v>12687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12687</v>
      </c>
      <c r="O6" s="44">
        <f t="shared" si="1"/>
        <v>3.2876392847888054</v>
      </c>
      <c r="P6" s="9"/>
    </row>
    <row r="7" spans="1:133">
      <c r="A7" s="12"/>
      <c r="B7" s="42">
        <v>512</v>
      </c>
      <c r="C7" s="19" t="s">
        <v>20</v>
      </c>
      <c r="D7" s="43">
        <v>77689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77689</v>
      </c>
      <c r="O7" s="44">
        <f t="shared" si="1"/>
        <v>20.131899455817571</v>
      </c>
      <c r="P7" s="9"/>
    </row>
    <row r="8" spans="1:133">
      <c r="A8" s="12"/>
      <c r="B8" s="42">
        <v>513</v>
      </c>
      <c r="C8" s="19" t="s">
        <v>21</v>
      </c>
      <c r="D8" s="43">
        <v>365743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365743</v>
      </c>
      <c r="O8" s="44">
        <f t="shared" si="1"/>
        <v>94.776626068929772</v>
      </c>
      <c r="P8" s="9"/>
    </row>
    <row r="9" spans="1:133">
      <c r="A9" s="12"/>
      <c r="B9" s="42">
        <v>514</v>
      </c>
      <c r="C9" s="19" t="s">
        <v>22</v>
      </c>
      <c r="D9" s="43">
        <v>58268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58268</v>
      </c>
      <c r="O9" s="44">
        <f t="shared" si="1"/>
        <v>15.099248509976677</v>
      </c>
      <c r="P9" s="9"/>
    </row>
    <row r="10" spans="1:133">
      <c r="A10" s="12"/>
      <c r="B10" s="42">
        <v>515</v>
      </c>
      <c r="C10" s="19" t="s">
        <v>23</v>
      </c>
      <c r="D10" s="43">
        <v>14160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14160</v>
      </c>
      <c r="O10" s="44">
        <f t="shared" si="1"/>
        <v>3.6693443897382743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188950</v>
      </c>
      <c r="L11" s="43">
        <v>0</v>
      </c>
      <c r="M11" s="43">
        <v>0</v>
      </c>
      <c r="N11" s="43">
        <f t="shared" si="2"/>
        <v>188950</v>
      </c>
      <c r="O11" s="44">
        <f t="shared" si="1"/>
        <v>48.963462036797097</v>
      </c>
      <c r="P11" s="9"/>
    </row>
    <row r="12" spans="1:133">
      <c r="A12" s="12"/>
      <c r="B12" s="42">
        <v>519</v>
      </c>
      <c r="C12" s="19" t="s">
        <v>56</v>
      </c>
      <c r="D12" s="43">
        <v>64508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64508</v>
      </c>
      <c r="O12" s="44">
        <f t="shared" si="1"/>
        <v>16.716247732573205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1219971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7" si="4">SUM(D13:M13)</f>
        <v>1219971</v>
      </c>
      <c r="O13" s="41">
        <f t="shared" si="1"/>
        <v>316.13656387665196</v>
      </c>
      <c r="P13" s="10"/>
    </row>
    <row r="14" spans="1:133">
      <c r="A14" s="12"/>
      <c r="B14" s="42">
        <v>521</v>
      </c>
      <c r="C14" s="19" t="s">
        <v>27</v>
      </c>
      <c r="D14" s="43">
        <v>368795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368795</v>
      </c>
      <c r="O14" s="44">
        <f t="shared" si="1"/>
        <v>95.567504534853583</v>
      </c>
      <c r="P14" s="9"/>
    </row>
    <row r="15" spans="1:133">
      <c r="A15" s="12"/>
      <c r="B15" s="42">
        <v>522</v>
      </c>
      <c r="C15" s="19" t="s">
        <v>28</v>
      </c>
      <c r="D15" s="43">
        <v>789948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789948</v>
      </c>
      <c r="O15" s="44">
        <f t="shared" si="1"/>
        <v>204.70277273905157</v>
      </c>
      <c r="P15" s="9"/>
    </row>
    <row r="16" spans="1:133">
      <c r="A16" s="12"/>
      <c r="B16" s="42">
        <v>524</v>
      </c>
      <c r="C16" s="19" t="s">
        <v>29</v>
      </c>
      <c r="D16" s="43">
        <v>61228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61228</v>
      </c>
      <c r="O16" s="44">
        <f t="shared" si="1"/>
        <v>15.866286602746825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SUM(D18:D18)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2043507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2043507</v>
      </c>
      <c r="O17" s="41">
        <f t="shared" si="1"/>
        <v>529.54314589271837</v>
      </c>
      <c r="P17" s="10"/>
    </row>
    <row r="18" spans="1:119">
      <c r="A18" s="12"/>
      <c r="B18" s="42">
        <v>536</v>
      </c>
      <c r="C18" s="19" t="s">
        <v>57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2043507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2043507</v>
      </c>
      <c r="O18" s="44">
        <f t="shared" si="1"/>
        <v>529.54314589271837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SUM(D20:D20)</f>
        <v>601586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4"/>
        <v>601586</v>
      </c>
      <c r="O19" s="41">
        <f t="shared" si="1"/>
        <v>155.8916817828453</v>
      </c>
      <c r="P19" s="10"/>
    </row>
    <row r="20" spans="1:119">
      <c r="A20" s="12"/>
      <c r="B20" s="42">
        <v>541</v>
      </c>
      <c r="C20" s="19" t="s">
        <v>58</v>
      </c>
      <c r="D20" s="43">
        <v>601586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601586</v>
      </c>
      <c r="O20" s="44">
        <f t="shared" si="1"/>
        <v>155.8916817828453</v>
      </c>
      <c r="P20" s="9"/>
    </row>
    <row r="21" spans="1:119" ht="15.75">
      <c r="A21" s="26" t="s">
        <v>34</v>
      </c>
      <c r="B21" s="27"/>
      <c r="C21" s="28"/>
      <c r="D21" s="29">
        <f t="shared" ref="D21:M21" si="7">SUM(D22:D22)</f>
        <v>17250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4"/>
        <v>17250</v>
      </c>
      <c r="O21" s="41">
        <f t="shared" si="1"/>
        <v>4.4700699663125159</v>
      </c>
      <c r="P21" s="10"/>
    </row>
    <row r="22" spans="1:119">
      <c r="A22" s="12"/>
      <c r="B22" s="42">
        <v>569</v>
      </c>
      <c r="C22" s="19" t="s">
        <v>64</v>
      </c>
      <c r="D22" s="43">
        <v>17250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17250</v>
      </c>
      <c r="O22" s="44">
        <f t="shared" si="1"/>
        <v>4.4700699663125159</v>
      </c>
      <c r="P22" s="9"/>
    </row>
    <row r="23" spans="1:119" ht="15.75">
      <c r="A23" s="26" t="s">
        <v>36</v>
      </c>
      <c r="B23" s="27"/>
      <c r="C23" s="28"/>
      <c r="D23" s="29">
        <f t="shared" ref="D23:M23" si="8">SUM(D24:D24)</f>
        <v>305013</v>
      </c>
      <c r="E23" s="29">
        <f t="shared" si="8"/>
        <v>0</v>
      </c>
      <c r="F23" s="29">
        <f t="shared" si="8"/>
        <v>0</v>
      </c>
      <c r="G23" s="29">
        <f t="shared" si="8"/>
        <v>0</v>
      </c>
      <c r="H23" s="29">
        <f t="shared" si="8"/>
        <v>0</v>
      </c>
      <c r="I23" s="29">
        <f t="shared" si="8"/>
        <v>0</v>
      </c>
      <c r="J23" s="29">
        <f t="shared" si="8"/>
        <v>0</v>
      </c>
      <c r="K23" s="29">
        <f t="shared" si="8"/>
        <v>0</v>
      </c>
      <c r="L23" s="29">
        <f t="shared" si="8"/>
        <v>0</v>
      </c>
      <c r="M23" s="29">
        <f t="shared" si="8"/>
        <v>0</v>
      </c>
      <c r="N23" s="29">
        <f t="shared" si="4"/>
        <v>305013</v>
      </c>
      <c r="O23" s="41">
        <f t="shared" si="1"/>
        <v>79.039388442601705</v>
      </c>
      <c r="P23" s="9"/>
    </row>
    <row r="24" spans="1:119">
      <c r="A24" s="12"/>
      <c r="B24" s="42">
        <v>571</v>
      </c>
      <c r="C24" s="19" t="s">
        <v>37</v>
      </c>
      <c r="D24" s="43">
        <v>305013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305013</v>
      </c>
      <c r="O24" s="44">
        <f t="shared" si="1"/>
        <v>79.039388442601705</v>
      </c>
      <c r="P24" s="9"/>
    </row>
    <row r="25" spans="1:119" ht="15.75">
      <c r="A25" s="26" t="s">
        <v>60</v>
      </c>
      <c r="B25" s="27"/>
      <c r="C25" s="28"/>
      <c r="D25" s="29">
        <f t="shared" ref="D25:M25" si="9">SUM(D26:D26)</f>
        <v>0</v>
      </c>
      <c r="E25" s="29">
        <f t="shared" si="9"/>
        <v>0</v>
      </c>
      <c r="F25" s="29">
        <f t="shared" si="9"/>
        <v>0</v>
      </c>
      <c r="G25" s="29">
        <f t="shared" si="9"/>
        <v>0</v>
      </c>
      <c r="H25" s="29">
        <f t="shared" si="9"/>
        <v>0</v>
      </c>
      <c r="I25" s="29">
        <f t="shared" si="9"/>
        <v>474268</v>
      </c>
      <c r="J25" s="29">
        <f t="shared" si="9"/>
        <v>0</v>
      </c>
      <c r="K25" s="29">
        <f t="shared" si="9"/>
        <v>0</v>
      </c>
      <c r="L25" s="29">
        <f t="shared" si="9"/>
        <v>0</v>
      </c>
      <c r="M25" s="29">
        <f t="shared" si="9"/>
        <v>0</v>
      </c>
      <c r="N25" s="29">
        <f t="shared" si="4"/>
        <v>474268</v>
      </c>
      <c r="O25" s="41">
        <f t="shared" si="1"/>
        <v>122.89919668307851</v>
      </c>
      <c r="P25" s="9"/>
    </row>
    <row r="26" spans="1:119" ht="15.75" thickBot="1">
      <c r="A26" s="12"/>
      <c r="B26" s="42">
        <v>581</v>
      </c>
      <c r="C26" s="19" t="s">
        <v>61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474268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474268</v>
      </c>
      <c r="O26" s="44">
        <f t="shared" si="1"/>
        <v>122.89919668307851</v>
      </c>
      <c r="P26" s="9"/>
    </row>
    <row r="27" spans="1:119" ht="16.5" thickBot="1">
      <c r="A27" s="13" t="s">
        <v>10</v>
      </c>
      <c r="B27" s="21"/>
      <c r="C27" s="20"/>
      <c r="D27" s="14">
        <f>SUM(D5,D13,D17,D19,D21,D23,D25)</f>
        <v>2736875</v>
      </c>
      <c r="E27" s="14">
        <f t="shared" ref="E27:M27" si="10">SUM(E5,E13,E17,E19,E21,E23,E25)</f>
        <v>0</v>
      </c>
      <c r="F27" s="14">
        <f t="shared" si="10"/>
        <v>0</v>
      </c>
      <c r="G27" s="14">
        <f t="shared" si="10"/>
        <v>0</v>
      </c>
      <c r="H27" s="14">
        <f t="shared" si="10"/>
        <v>0</v>
      </c>
      <c r="I27" s="14">
        <f t="shared" si="10"/>
        <v>2517775</v>
      </c>
      <c r="J27" s="14">
        <f t="shared" si="10"/>
        <v>0</v>
      </c>
      <c r="K27" s="14">
        <f t="shared" si="10"/>
        <v>188950</v>
      </c>
      <c r="L27" s="14">
        <f t="shared" si="10"/>
        <v>0</v>
      </c>
      <c r="M27" s="14">
        <f t="shared" si="10"/>
        <v>0</v>
      </c>
      <c r="N27" s="14">
        <f t="shared" si="4"/>
        <v>5443600</v>
      </c>
      <c r="O27" s="35">
        <f t="shared" si="1"/>
        <v>1410.6245141228299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65</v>
      </c>
      <c r="M29" s="90"/>
      <c r="N29" s="90"/>
      <c r="O29" s="39">
        <v>3859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46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2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42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55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SUM(D6:D11)</f>
        <v>526891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31719</v>
      </c>
      <c r="L5" s="56">
        <f t="shared" si="0"/>
        <v>0</v>
      </c>
      <c r="M5" s="56">
        <f t="shared" si="0"/>
        <v>0</v>
      </c>
      <c r="N5" s="57">
        <f t="shared" ref="N5:N26" si="1">SUM(D5:M5)</f>
        <v>558610</v>
      </c>
      <c r="O5" s="58">
        <f t="shared" ref="O5:O26" si="2">(N5/O$28)</f>
        <v>145.28218465539661</v>
      </c>
      <c r="P5" s="59"/>
    </row>
    <row r="6" spans="1:133">
      <c r="A6" s="61"/>
      <c r="B6" s="62">
        <v>511</v>
      </c>
      <c r="C6" s="63" t="s">
        <v>19</v>
      </c>
      <c r="D6" s="64">
        <v>17350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17350</v>
      </c>
      <c r="O6" s="65">
        <f t="shared" si="2"/>
        <v>4.512353706111834</v>
      </c>
      <c r="P6" s="66"/>
    </row>
    <row r="7" spans="1:133">
      <c r="A7" s="61"/>
      <c r="B7" s="62">
        <v>512</v>
      </c>
      <c r="C7" s="63" t="s">
        <v>20</v>
      </c>
      <c r="D7" s="64">
        <v>76783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76783</v>
      </c>
      <c r="O7" s="65">
        <f t="shared" si="2"/>
        <v>19.969570871261379</v>
      </c>
      <c r="P7" s="66"/>
    </row>
    <row r="8" spans="1:133">
      <c r="A8" s="61"/>
      <c r="B8" s="62">
        <v>513</v>
      </c>
      <c r="C8" s="63" t="s">
        <v>21</v>
      </c>
      <c r="D8" s="64">
        <v>201372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201372</v>
      </c>
      <c r="O8" s="65">
        <f t="shared" si="2"/>
        <v>52.372431729518858</v>
      </c>
      <c r="P8" s="66"/>
    </row>
    <row r="9" spans="1:133">
      <c r="A9" s="61"/>
      <c r="B9" s="62">
        <v>514</v>
      </c>
      <c r="C9" s="63" t="s">
        <v>22</v>
      </c>
      <c r="D9" s="64">
        <v>160241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160241</v>
      </c>
      <c r="O9" s="65">
        <f t="shared" si="2"/>
        <v>41.675162548764632</v>
      </c>
      <c r="P9" s="66"/>
    </row>
    <row r="10" spans="1:133">
      <c r="A10" s="61"/>
      <c r="B10" s="62">
        <v>518</v>
      </c>
      <c r="C10" s="63" t="s">
        <v>24</v>
      </c>
      <c r="D10" s="64">
        <v>0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31719</v>
      </c>
      <c r="L10" s="64">
        <v>0</v>
      </c>
      <c r="M10" s="64">
        <v>0</v>
      </c>
      <c r="N10" s="64">
        <f t="shared" si="1"/>
        <v>31719</v>
      </c>
      <c r="O10" s="65">
        <f t="shared" si="2"/>
        <v>8.2494148244473333</v>
      </c>
      <c r="P10" s="66"/>
    </row>
    <row r="11" spans="1:133">
      <c r="A11" s="61"/>
      <c r="B11" s="62">
        <v>519</v>
      </c>
      <c r="C11" s="63" t="s">
        <v>56</v>
      </c>
      <c r="D11" s="64">
        <v>71145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f t="shared" si="1"/>
        <v>71145</v>
      </c>
      <c r="O11" s="65">
        <f t="shared" si="2"/>
        <v>18.503250975292588</v>
      </c>
      <c r="P11" s="66"/>
    </row>
    <row r="12" spans="1:133" ht="15.75">
      <c r="A12" s="67" t="s">
        <v>26</v>
      </c>
      <c r="B12" s="68"/>
      <c r="C12" s="69"/>
      <c r="D12" s="70">
        <f t="shared" ref="D12:M12" si="3">SUM(D13:D15)</f>
        <v>1969269</v>
      </c>
      <c r="E12" s="70">
        <f t="shared" si="3"/>
        <v>0</v>
      </c>
      <c r="F12" s="70">
        <f t="shared" si="3"/>
        <v>0</v>
      </c>
      <c r="G12" s="70">
        <f t="shared" si="3"/>
        <v>0</v>
      </c>
      <c r="H12" s="70">
        <f t="shared" si="3"/>
        <v>0</v>
      </c>
      <c r="I12" s="70">
        <f t="shared" si="3"/>
        <v>0</v>
      </c>
      <c r="J12" s="70">
        <f t="shared" si="3"/>
        <v>0</v>
      </c>
      <c r="K12" s="70">
        <f t="shared" si="3"/>
        <v>0</v>
      </c>
      <c r="L12" s="70">
        <f t="shared" si="3"/>
        <v>0</v>
      </c>
      <c r="M12" s="70">
        <f t="shared" si="3"/>
        <v>0</v>
      </c>
      <c r="N12" s="71">
        <f t="shared" si="1"/>
        <v>1969269</v>
      </c>
      <c r="O12" s="72">
        <f t="shared" si="2"/>
        <v>512.16358907672304</v>
      </c>
      <c r="P12" s="73"/>
    </row>
    <row r="13" spans="1:133">
      <c r="A13" s="61"/>
      <c r="B13" s="62">
        <v>521</v>
      </c>
      <c r="C13" s="63" t="s">
        <v>27</v>
      </c>
      <c r="D13" s="64">
        <v>366530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366530</v>
      </c>
      <c r="O13" s="65">
        <f t="shared" si="2"/>
        <v>95.326397919375808</v>
      </c>
      <c r="P13" s="66"/>
    </row>
    <row r="14" spans="1:133">
      <c r="A14" s="61"/>
      <c r="B14" s="62">
        <v>522</v>
      </c>
      <c r="C14" s="63" t="s">
        <v>28</v>
      </c>
      <c r="D14" s="64">
        <v>1550276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1550276</v>
      </c>
      <c r="O14" s="65">
        <f t="shared" si="2"/>
        <v>403.19271781534462</v>
      </c>
      <c r="P14" s="66"/>
    </row>
    <row r="15" spans="1:133">
      <c r="A15" s="61"/>
      <c r="B15" s="62">
        <v>524</v>
      </c>
      <c r="C15" s="63" t="s">
        <v>29</v>
      </c>
      <c r="D15" s="64">
        <v>52463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f t="shared" si="1"/>
        <v>52463</v>
      </c>
      <c r="O15" s="65">
        <f t="shared" si="2"/>
        <v>13.6444733420026</v>
      </c>
      <c r="P15" s="66"/>
    </row>
    <row r="16" spans="1:133" ht="15.75">
      <c r="A16" s="67" t="s">
        <v>30</v>
      </c>
      <c r="B16" s="68"/>
      <c r="C16" s="69"/>
      <c r="D16" s="70">
        <f t="shared" ref="D16:M16" si="4">SUM(D17:D17)</f>
        <v>0</v>
      </c>
      <c r="E16" s="70">
        <f t="shared" si="4"/>
        <v>0</v>
      </c>
      <c r="F16" s="70">
        <f t="shared" si="4"/>
        <v>0</v>
      </c>
      <c r="G16" s="70">
        <f t="shared" si="4"/>
        <v>0</v>
      </c>
      <c r="H16" s="70">
        <f t="shared" si="4"/>
        <v>0</v>
      </c>
      <c r="I16" s="70">
        <f t="shared" si="4"/>
        <v>1934716</v>
      </c>
      <c r="J16" s="70">
        <f t="shared" si="4"/>
        <v>0</v>
      </c>
      <c r="K16" s="70">
        <f t="shared" si="4"/>
        <v>0</v>
      </c>
      <c r="L16" s="70">
        <f t="shared" si="4"/>
        <v>0</v>
      </c>
      <c r="M16" s="70">
        <f t="shared" si="4"/>
        <v>0</v>
      </c>
      <c r="N16" s="71">
        <f t="shared" si="1"/>
        <v>1934716</v>
      </c>
      <c r="O16" s="72">
        <f t="shared" si="2"/>
        <v>503.17711313394017</v>
      </c>
      <c r="P16" s="73"/>
    </row>
    <row r="17" spans="1:119">
      <c r="A17" s="61"/>
      <c r="B17" s="62">
        <v>536</v>
      </c>
      <c r="C17" s="63" t="s">
        <v>57</v>
      </c>
      <c r="D17" s="64">
        <v>0</v>
      </c>
      <c r="E17" s="64">
        <v>0</v>
      </c>
      <c r="F17" s="64">
        <v>0</v>
      </c>
      <c r="G17" s="64">
        <v>0</v>
      </c>
      <c r="H17" s="64">
        <v>0</v>
      </c>
      <c r="I17" s="64">
        <v>1934716</v>
      </c>
      <c r="J17" s="64">
        <v>0</v>
      </c>
      <c r="K17" s="64">
        <v>0</v>
      </c>
      <c r="L17" s="64">
        <v>0</v>
      </c>
      <c r="M17" s="64">
        <v>0</v>
      </c>
      <c r="N17" s="64">
        <f t="shared" si="1"/>
        <v>1934716</v>
      </c>
      <c r="O17" s="65">
        <f t="shared" si="2"/>
        <v>503.17711313394017</v>
      </c>
      <c r="P17" s="66"/>
    </row>
    <row r="18" spans="1:119" ht="15.75">
      <c r="A18" s="67" t="s">
        <v>32</v>
      </c>
      <c r="B18" s="68"/>
      <c r="C18" s="69"/>
      <c r="D18" s="70">
        <f t="shared" ref="D18:M18" si="5">SUM(D19:D19)</f>
        <v>400989</v>
      </c>
      <c r="E18" s="70">
        <f t="shared" si="5"/>
        <v>0</v>
      </c>
      <c r="F18" s="70">
        <f t="shared" si="5"/>
        <v>0</v>
      </c>
      <c r="G18" s="70">
        <f t="shared" si="5"/>
        <v>0</v>
      </c>
      <c r="H18" s="70">
        <f t="shared" si="5"/>
        <v>0</v>
      </c>
      <c r="I18" s="70">
        <f t="shared" si="5"/>
        <v>0</v>
      </c>
      <c r="J18" s="70">
        <f t="shared" si="5"/>
        <v>0</v>
      </c>
      <c r="K18" s="70">
        <f t="shared" si="5"/>
        <v>0</v>
      </c>
      <c r="L18" s="70">
        <f t="shared" si="5"/>
        <v>0</v>
      </c>
      <c r="M18" s="70">
        <f t="shared" si="5"/>
        <v>0</v>
      </c>
      <c r="N18" s="70">
        <f t="shared" si="1"/>
        <v>400989</v>
      </c>
      <c r="O18" s="72">
        <f t="shared" si="2"/>
        <v>104.28842652795839</v>
      </c>
      <c r="P18" s="73"/>
    </row>
    <row r="19" spans="1:119">
      <c r="A19" s="61"/>
      <c r="B19" s="62">
        <v>541</v>
      </c>
      <c r="C19" s="63" t="s">
        <v>58</v>
      </c>
      <c r="D19" s="64">
        <v>400989</v>
      </c>
      <c r="E19" s="64">
        <v>0</v>
      </c>
      <c r="F19" s="64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64">
        <f t="shared" si="1"/>
        <v>400989</v>
      </c>
      <c r="O19" s="65">
        <f t="shared" si="2"/>
        <v>104.28842652795839</v>
      </c>
      <c r="P19" s="66"/>
    </row>
    <row r="20" spans="1:119" ht="15.75">
      <c r="A20" s="67" t="s">
        <v>34</v>
      </c>
      <c r="B20" s="68"/>
      <c r="C20" s="69"/>
      <c r="D20" s="70">
        <f t="shared" ref="D20:M20" si="6">SUM(D21:D21)</f>
        <v>16831</v>
      </c>
      <c r="E20" s="70">
        <f t="shared" si="6"/>
        <v>0</v>
      </c>
      <c r="F20" s="70">
        <f t="shared" si="6"/>
        <v>0</v>
      </c>
      <c r="G20" s="70">
        <f t="shared" si="6"/>
        <v>0</v>
      </c>
      <c r="H20" s="70">
        <f t="shared" si="6"/>
        <v>0</v>
      </c>
      <c r="I20" s="70">
        <f t="shared" si="6"/>
        <v>0</v>
      </c>
      <c r="J20" s="70">
        <f t="shared" si="6"/>
        <v>0</v>
      </c>
      <c r="K20" s="70">
        <f t="shared" si="6"/>
        <v>0</v>
      </c>
      <c r="L20" s="70">
        <f t="shared" si="6"/>
        <v>0</v>
      </c>
      <c r="M20" s="70">
        <f t="shared" si="6"/>
        <v>0</v>
      </c>
      <c r="N20" s="70">
        <f t="shared" si="1"/>
        <v>16831</v>
      </c>
      <c r="O20" s="72">
        <f t="shared" si="2"/>
        <v>4.3773732119635893</v>
      </c>
      <c r="P20" s="73"/>
    </row>
    <row r="21" spans="1:119">
      <c r="A21" s="61"/>
      <c r="B21" s="62">
        <v>562</v>
      </c>
      <c r="C21" s="63" t="s">
        <v>59</v>
      </c>
      <c r="D21" s="64">
        <v>16831</v>
      </c>
      <c r="E21" s="64">
        <v>0</v>
      </c>
      <c r="F21" s="64">
        <v>0</v>
      </c>
      <c r="G21" s="64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f t="shared" si="1"/>
        <v>16831</v>
      </c>
      <c r="O21" s="65">
        <f t="shared" si="2"/>
        <v>4.3773732119635893</v>
      </c>
      <c r="P21" s="66"/>
    </row>
    <row r="22" spans="1:119" ht="15.75">
      <c r="A22" s="67" t="s">
        <v>36</v>
      </c>
      <c r="B22" s="68"/>
      <c r="C22" s="69"/>
      <c r="D22" s="70">
        <f t="shared" ref="D22:M22" si="7">SUM(D23:D23)</f>
        <v>298119</v>
      </c>
      <c r="E22" s="70">
        <f t="shared" si="7"/>
        <v>0</v>
      </c>
      <c r="F22" s="70">
        <f t="shared" si="7"/>
        <v>0</v>
      </c>
      <c r="G22" s="70">
        <f t="shared" si="7"/>
        <v>0</v>
      </c>
      <c r="H22" s="70">
        <f t="shared" si="7"/>
        <v>0</v>
      </c>
      <c r="I22" s="70">
        <f t="shared" si="7"/>
        <v>0</v>
      </c>
      <c r="J22" s="70">
        <f t="shared" si="7"/>
        <v>0</v>
      </c>
      <c r="K22" s="70">
        <f t="shared" si="7"/>
        <v>0</v>
      </c>
      <c r="L22" s="70">
        <f t="shared" si="7"/>
        <v>0</v>
      </c>
      <c r="M22" s="70">
        <f t="shared" si="7"/>
        <v>0</v>
      </c>
      <c r="N22" s="70">
        <f t="shared" si="1"/>
        <v>298119</v>
      </c>
      <c r="O22" s="72">
        <f t="shared" si="2"/>
        <v>77.534200260078023</v>
      </c>
      <c r="P22" s="66"/>
    </row>
    <row r="23" spans="1:119">
      <c r="A23" s="61"/>
      <c r="B23" s="62">
        <v>571</v>
      </c>
      <c r="C23" s="63" t="s">
        <v>37</v>
      </c>
      <c r="D23" s="64">
        <v>298119</v>
      </c>
      <c r="E23" s="64">
        <v>0</v>
      </c>
      <c r="F23" s="64">
        <v>0</v>
      </c>
      <c r="G23" s="64">
        <v>0</v>
      </c>
      <c r="H23" s="64">
        <v>0</v>
      </c>
      <c r="I23" s="64">
        <v>0</v>
      </c>
      <c r="J23" s="64">
        <v>0</v>
      </c>
      <c r="K23" s="64">
        <v>0</v>
      </c>
      <c r="L23" s="64">
        <v>0</v>
      </c>
      <c r="M23" s="64">
        <v>0</v>
      </c>
      <c r="N23" s="64">
        <f t="shared" si="1"/>
        <v>298119</v>
      </c>
      <c r="O23" s="65">
        <f t="shared" si="2"/>
        <v>77.534200260078023</v>
      </c>
      <c r="P23" s="66"/>
    </row>
    <row r="24" spans="1:119" ht="15.75">
      <c r="A24" s="67" t="s">
        <v>60</v>
      </c>
      <c r="B24" s="68"/>
      <c r="C24" s="69"/>
      <c r="D24" s="70">
        <f t="shared" ref="D24:M24" si="8">SUM(D25:D25)</f>
        <v>0</v>
      </c>
      <c r="E24" s="70">
        <f t="shared" si="8"/>
        <v>0</v>
      </c>
      <c r="F24" s="70">
        <f t="shared" si="8"/>
        <v>0</v>
      </c>
      <c r="G24" s="70">
        <f t="shared" si="8"/>
        <v>0</v>
      </c>
      <c r="H24" s="70">
        <f t="shared" si="8"/>
        <v>0</v>
      </c>
      <c r="I24" s="70">
        <f t="shared" si="8"/>
        <v>271303</v>
      </c>
      <c r="J24" s="70">
        <f t="shared" si="8"/>
        <v>0</v>
      </c>
      <c r="K24" s="70">
        <f t="shared" si="8"/>
        <v>0</v>
      </c>
      <c r="L24" s="70">
        <f t="shared" si="8"/>
        <v>0</v>
      </c>
      <c r="M24" s="70">
        <f t="shared" si="8"/>
        <v>0</v>
      </c>
      <c r="N24" s="70">
        <f t="shared" si="1"/>
        <v>271303</v>
      </c>
      <c r="O24" s="72">
        <f t="shared" si="2"/>
        <v>70.559947984395322</v>
      </c>
      <c r="P24" s="66"/>
    </row>
    <row r="25" spans="1:119" ht="15.75" thickBot="1">
      <c r="A25" s="61"/>
      <c r="B25" s="62">
        <v>581</v>
      </c>
      <c r="C25" s="63" t="s">
        <v>61</v>
      </c>
      <c r="D25" s="64">
        <v>0</v>
      </c>
      <c r="E25" s="64">
        <v>0</v>
      </c>
      <c r="F25" s="64">
        <v>0</v>
      </c>
      <c r="G25" s="64">
        <v>0</v>
      </c>
      <c r="H25" s="64">
        <v>0</v>
      </c>
      <c r="I25" s="64">
        <v>271303</v>
      </c>
      <c r="J25" s="64">
        <v>0</v>
      </c>
      <c r="K25" s="64">
        <v>0</v>
      </c>
      <c r="L25" s="64">
        <v>0</v>
      </c>
      <c r="M25" s="64">
        <v>0</v>
      </c>
      <c r="N25" s="64">
        <f t="shared" si="1"/>
        <v>271303</v>
      </c>
      <c r="O25" s="65">
        <f t="shared" si="2"/>
        <v>70.559947984395322</v>
      </c>
      <c r="P25" s="66"/>
    </row>
    <row r="26" spans="1:119" ht="16.5" thickBot="1">
      <c r="A26" s="74" t="s">
        <v>10</v>
      </c>
      <c r="B26" s="75"/>
      <c r="C26" s="76"/>
      <c r="D26" s="77">
        <f>SUM(D5,D12,D16,D18,D20,D22,D24)</f>
        <v>3212099</v>
      </c>
      <c r="E26" s="77">
        <f t="shared" ref="E26:M26" si="9">SUM(E5,E12,E16,E18,E20,E22,E24)</f>
        <v>0</v>
      </c>
      <c r="F26" s="77">
        <f t="shared" si="9"/>
        <v>0</v>
      </c>
      <c r="G26" s="77">
        <f t="shared" si="9"/>
        <v>0</v>
      </c>
      <c r="H26" s="77">
        <f t="shared" si="9"/>
        <v>0</v>
      </c>
      <c r="I26" s="77">
        <f t="shared" si="9"/>
        <v>2206019</v>
      </c>
      <c r="J26" s="77">
        <f t="shared" si="9"/>
        <v>0</v>
      </c>
      <c r="K26" s="77">
        <f t="shared" si="9"/>
        <v>31719</v>
      </c>
      <c r="L26" s="77">
        <f t="shared" si="9"/>
        <v>0</v>
      </c>
      <c r="M26" s="77">
        <f t="shared" si="9"/>
        <v>0</v>
      </c>
      <c r="N26" s="77">
        <f t="shared" si="1"/>
        <v>5449837</v>
      </c>
      <c r="O26" s="78">
        <f t="shared" si="2"/>
        <v>1417.3828348504551</v>
      </c>
      <c r="P26" s="59"/>
      <c r="Q26" s="79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  <c r="CA26" s="80"/>
      <c r="CB26" s="80"/>
      <c r="CC26" s="80"/>
      <c r="CD26" s="80"/>
      <c r="CE26" s="80"/>
      <c r="CF26" s="80"/>
      <c r="CG26" s="80"/>
      <c r="CH26" s="80"/>
      <c r="CI26" s="80"/>
      <c r="CJ26" s="80"/>
      <c r="CK26" s="80"/>
      <c r="CL26" s="80"/>
      <c r="CM26" s="80"/>
      <c r="CN26" s="80"/>
      <c r="CO26" s="80"/>
      <c r="CP26" s="80"/>
      <c r="CQ26" s="80"/>
      <c r="CR26" s="80"/>
      <c r="CS26" s="80"/>
      <c r="CT26" s="80"/>
      <c r="CU26" s="80"/>
      <c r="CV26" s="80"/>
      <c r="CW26" s="80"/>
      <c r="CX26" s="80"/>
      <c r="CY26" s="80"/>
      <c r="CZ26" s="80"/>
      <c r="DA26" s="80"/>
      <c r="DB26" s="80"/>
      <c r="DC26" s="80"/>
      <c r="DD26" s="80"/>
      <c r="DE26" s="80"/>
      <c r="DF26" s="80"/>
      <c r="DG26" s="80"/>
      <c r="DH26" s="80"/>
      <c r="DI26" s="80"/>
      <c r="DJ26" s="80"/>
      <c r="DK26" s="80"/>
      <c r="DL26" s="80"/>
      <c r="DM26" s="80"/>
      <c r="DN26" s="80"/>
      <c r="DO26" s="80"/>
    </row>
    <row r="27" spans="1:119">
      <c r="A27" s="81"/>
      <c r="B27" s="82"/>
      <c r="C27" s="82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4"/>
    </row>
    <row r="28" spans="1:119">
      <c r="A28" s="85"/>
      <c r="B28" s="86"/>
      <c r="C28" s="86"/>
      <c r="D28" s="87"/>
      <c r="E28" s="87"/>
      <c r="F28" s="87"/>
      <c r="G28" s="87"/>
      <c r="H28" s="87"/>
      <c r="I28" s="87"/>
      <c r="J28" s="87"/>
      <c r="K28" s="87"/>
      <c r="L28" s="114" t="s">
        <v>62</v>
      </c>
      <c r="M28" s="114"/>
      <c r="N28" s="114"/>
      <c r="O28" s="88">
        <v>3845</v>
      </c>
    </row>
    <row r="29" spans="1:119">
      <c r="A29" s="115"/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7"/>
    </row>
    <row r="30" spans="1:119" ht="15.75" customHeight="1" thickBot="1">
      <c r="A30" s="118" t="s">
        <v>46</v>
      </c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20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2023-05-17T19:37:24Z</cp:lastPrinted>
  <dcterms:created xsi:type="dcterms:W3CDTF">2000-08-31T21:26:31Z</dcterms:created>
  <dcterms:modified xsi:type="dcterms:W3CDTF">2023-05-17T19:37:26Z</dcterms:modified>
</cp:coreProperties>
</file>