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'2008'!$A$1:$O$54</definedName>
    <definedName name="_xlnm.Print_Area" localSheetId="13">'2009'!$A$1:$O$58</definedName>
    <definedName name="_xlnm.Print_Area" localSheetId="12">'2010'!$A$1:$O$55</definedName>
    <definedName name="_xlnm.Print_Area" localSheetId="11">'2011'!$A$1:$O$53</definedName>
    <definedName name="_xlnm.Print_Area" localSheetId="10">'2012'!$A$1:$O$54</definedName>
    <definedName name="_xlnm.Print_Area" localSheetId="9">'2013'!$A$1:$O$56</definedName>
    <definedName name="_xlnm.Print_Area" localSheetId="8">'2014'!$A$1:$O$52</definedName>
    <definedName name="_xlnm.Print_Area" localSheetId="7">'2015'!$A$1:$O$53</definedName>
    <definedName name="_xlnm.Print_Area" localSheetId="6">'2016'!$A$1:$O$55</definedName>
    <definedName name="_xlnm.Print_Area" localSheetId="5">'2017'!$A$1:$O$52</definedName>
    <definedName name="_xlnm.Print_Area" localSheetId="4">'2018'!$A$1:$O$53</definedName>
    <definedName name="_xlnm.Print_Area" localSheetId="3">'2019'!$A$1:$O$55</definedName>
    <definedName name="_xlnm.Print_Area" localSheetId="2">'2020'!$A$1:$O$53</definedName>
    <definedName name="_xlnm.Print_Area" localSheetId="1">'2021'!$A$1:$P$52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37" i="47" l="1"/>
  <c r="P37" i="47"/>
  <c r="M31" i="47"/>
  <c r="N31" i="47"/>
  <c r="K31" i="47"/>
  <c r="D31" i="47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/>
  <c r="O47" i="47"/>
  <c r="P47" i="47"/>
  <c r="O46" i="47"/>
  <c r="P46" i="47"/>
  <c r="O45" i="47"/>
  <c r="P45" i="47"/>
  <c r="O44" i="47"/>
  <c r="P44" i="47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/>
  <c r="O38" i="47"/>
  <c r="P38" i="47"/>
  <c r="O36" i="47"/>
  <c r="P36" i="47"/>
  <c r="O35" i="47"/>
  <c r="P35" i="47"/>
  <c r="O34" i="47"/>
  <c r="P34" i="47"/>
  <c r="O33" i="47"/>
  <c r="P33" i="47"/>
  <c r="O32" i="47"/>
  <c r="P32" i="47"/>
  <c r="L31" i="47"/>
  <c r="J31" i="47"/>
  <c r="I31" i="47"/>
  <c r="G31" i="47"/>
  <c r="F31" i="47"/>
  <c r="E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48" i="46"/>
  <c r="F48" i="46"/>
  <c r="G48" i="46"/>
  <c r="H48" i="46"/>
  <c r="I48" i="46"/>
  <c r="J48" i="46"/>
  <c r="K48" i="46"/>
  <c r="L48" i="46"/>
  <c r="M48" i="46"/>
  <c r="N48" i="46"/>
  <c r="D48" i="46"/>
  <c r="O47" i="46"/>
  <c r="P47" i="46"/>
  <c r="O46" i="46"/>
  <c r="P46" i="46"/>
  <c r="O45" i="46"/>
  <c r="P45" i="46"/>
  <c r="O44" i="46"/>
  <c r="P44" i="46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F49" i="45"/>
  <c r="G49" i="45"/>
  <c r="H49" i="45"/>
  <c r="I49" i="45"/>
  <c r="J49" i="45"/>
  <c r="K49" i="45"/>
  <c r="L49" i="45"/>
  <c r="N48" i="45"/>
  <c r="O48" i="45"/>
  <c r="N47" i="45"/>
  <c r="O47" i="45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N43" i="45"/>
  <c r="O43" i="45"/>
  <c r="D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M49" i="45"/>
  <c r="L5" i="45"/>
  <c r="K5" i="45"/>
  <c r="J5" i="45"/>
  <c r="I5" i="45"/>
  <c r="H5" i="45"/>
  <c r="G5" i="45"/>
  <c r="F5" i="45"/>
  <c r="E5" i="45"/>
  <c r="E49" i="45"/>
  <c r="D5" i="45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N46" i="44"/>
  <c r="O46" i="44"/>
  <c r="N45" i="44"/>
  <c r="O45" i="44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48" i="42"/>
  <c r="F48" i="42"/>
  <c r="G48" i="42"/>
  <c r="H48" i="42"/>
  <c r="I48" i="42"/>
  <c r="J48" i="42"/>
  <c r="K48" i="42"/>
  <c r="L48" i="42"/>
  <c r="M48" i="42"/>
  <c r="D48" i="42"/>
  <c r="N47" i="42"/>
  <c r="O47" i="42"/>
  <c r="N46" i="42"/>
  <c r="O46" i="42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8" i="40"/>
  <c r="O48" i="40"/>
  <c r="M47" i="40"/>
  <c r="L47" i="40"/>
  <c r="K47" i="40"/>
  <c r="J47" i="40"/>
  <c r="I47" i="40"/>
  <c r="H47" i="40"/>
  <c r="G47" i="40"/>
  <c r="F47" i="40"/>
  <c r="E47" i="40"/>
  <c r="D47" i="40"/>
  <c r="N46" i="40"/>
  <c r="O46" i="40"/>
  <c r="N45" i="40"/>
  <c r="O45" i="40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N5" i="39"/>
  <c r="O5" i="39"/>
  <c r="F5" i="39"/>
  <c r="E5" i="39"/>
  <c r="D5" i="39"/>
  <c r="N49" i="38"/>
  <c r="O49" i="38"/>
  <c r="N48" i="38"/>
  <c r="O48" i="38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M36" i="38"/>
  <c r="L36" i="38"/>
  <c r="K36" i="38"/>
  <c r="J36" i="38"/>
  <c r="I36" i="38"/>
  <c r="H36" i="38"/>
  <c r="G36" i="38"/>
  <c r="N36" i="38"/>
  <c r="O36" i="38"/>
  <c r="F36" i="38"/>
  <c r="E36" i="38"/>
  <c r="D36" i="38"/>
  <c r="N35" i="38"/>
  <c r="O35" i="38"/>
  <c r="M34" i="38"/>
  <c r="L34" i="38"/>
  <c r="K34" i="38"/>
  <c r="J34" i="38"/>
  <c r="I34" i="38"/>
  <c r="H34" i="38"/>
  <c r="G34" i="38"/>
  <c r="F34" i="38"/>
  <c r="E34" i="38"/>
  <c r="D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G50" i="38"/>
  <c r="F30" i="38"/>
  <c r="E30" i="38"/>
  <c r="D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K50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N5" i="38"/>
  <c r="O5" i="38"/>
  <c r="D5" i="38"/>
  <c r="N51" i="37"/>
  <c r="O51" i="37"/>
  <c r="M50" i="37"/>
  <c r="L50" i="37"/>
  <c r="K50" i="37"/>
  <c r="J50" i="37"/>
  <c r="I50" i="37"/>
  <c r="H50" i="37"/>
  <c r="G50" i="37"/>
  <c r="F50" i="37"/>
  <c r="E50" i="37"/>
  <c r="D50" i="37"/>
  <c r="N49" i="37"/>
  <c r="O49" i="37"/>
  <c r="N48" i="37"/>
  <c r="O48" i="37"/>
  <c r="N47" i="37"/>
  <c r="O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M33" i="37"/>
  <c r="L33" i="37"/>
  <c r="K33" i="37"/>
  <c r="J33" i="37"/>
  <c r="I33" i="37"/>
  <c r="H33" i="37"/>
  <c r="G33" i="37"/>
  <c r="F33" i="37"/>
  <c r="N33" i="37"/>
  <c r="O33" i="37"/>
  <c r="E33" i="37"/>
  <c r="D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N13" i="37"/>
  <c r="O13" i="37"/>
  <c r="M12" i="37"/>
  <c r="L12" i="37"/>
  <c r="L52" i="37"/>
  <c r="K12" i="37"/>
  <c r="J12" i="37"/>
  <c r="I12" i="37"/>
  <c r="H12" i="37"/>
  <c r="G12" i="37"/>
  <c r="F12" i="37"/>
  <c r="E12" i="37"/>
  <c r="D12" i="37"/>
  <c r="D5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52" i="37"/>
  <c r="L5" i="37"/>
  <c r="K5" i="37"/>
  <c r="J5" i="37"/>
  <c r="I5" i="37"/>
  <c r="H5" i="37"/>
  <c r="G5" i="37"/>
  <c r="F5" i="37"/>
  <c r="F52" i="37"/>
  <c r="E5" i="37"/>
  <c r="D5" i="37"/>
  <c r="N49" i="36"/>
  <c r="O49" i="36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N22" i="36"/>
  <c r="E22" i="36"/>
  <c r="D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J50" i="36"/>
  <c r="I12" i="36"/>
  <c r="H12" i="36"/>
  <c r="G12" i="36"/>
  <c r="F12" i="36"/>
  <c r="F50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50" i="36"/>
  <c r="K5" i="36"/>
  <c r="J5" i="36"/>
  <c r="I5" i="36"/>
  <c r="H5" i="36"/>
  <c r="G5" i="36"/>
  <c r="F5" i="36"/>
  <c r="E5" i="36"/>
  <c r="D5" i="36"/>
  <c r="D50" i="36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/>
  <c r="N44" i="35"/>
  <c r="O44" i="35"/>
  <c r="N43" i="35"/>
  <c r="O43" i="35"/>
  <c r="N42" i="35"/>
  <c r="O42" i="35"/>
  <c r="M41" i="35"/>
  <c r="L41" i="35"/>
  <c r="K41" i="35"/>
  <c r="J41" i="35"/>
  <c r="I41" i="35"/>
  <c r="H41" i="35"/>
  <c r="G41" i="35"/>
  <c r="F41" i="35"/>
  <c r="F49" i="35"/>
  <c r="E41" i="35"/>
  <c r="D41" i="35"/>
  <c r="N40" i="35"/>
  <c r="O40" i="35"/>
  <c r="M39" i="35"/>
  <c r="L39" i="35"/>
  <c r="K39" i="35"/>
  <c r="J39" i="35"/>
  <c r="I39" i="35"/>
  <c r="H39" i="35"/>
  <c r="N39" i="35"/>
  <c r="O39" i="35"/>
  <c r="G39" i="35"/>
  <c r="F39" i="35"/>
  <c r="E39" i="35"/>
  <c r="E49" i="35"/>
  <c r="D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F31" i="35"/>
  <c r="N31" i="35"/>
  <c r="O31" i="35"/>
  <c r="E31" i="35"/>
  <c r="D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M22" i="35"/>
  <c r="M49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D49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49" i="35"/>
  <c r="I5" i="35"/>
  <c r="H5" i="35"/>
  <c r="G5" i="35"/>
  <c r="F5" i="35"/>
  <c r="E5" i="35"/>
  <c r="D5" i="35"/>
  <c r="N50" i="34"/>
  <c r="O50" i="34"/>
  <c r="N49" i="34"/>
  <c r="O49" i="34"/>
  <c r="N48" i="34"/>
  <c r="O48" i="34"/>
  <c r="M47" i="34"/>
  <c r="L47" i="34"/>
  <c r="K47" i="34"/>
  <c r="J47" i="34"/>
  <c r="I47" i="34"/>
  <c r="H47" i="34"/>
  <c r="G47" i="34"/>
  <c r="F47" i="34"/>
  <c r="E47" i="34"/>
  <c r="N47" i="34"/>
  <c r="O47" i="34"/>
  <c r="D47" i="34"/>
  <c r="N46" i="34"/>
  <c r="O46" i="34"/>
  <c r="N45" i="34"/>
  <c r="O45" i="34"/>
  <c r="N44" i="34"/>
  <c r="O44" i="34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/>
  <c r="O42" i="34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N39" i="34"/>
  <c r="O39" i="34"/>
  <c r="D39" i="34"/>
  <c r="N38" i="34"/>
  <c r="O38" i="34"/>
  <c r="N37" i="34"/>
  <c r="O37" i="34"/>
  <c r="N36" i="34"/>
  <c r="O36" i="34"/>
  <c r="N35" i="34"/>
  <c r="O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L51" i="34"/>
  <c r="K23" i="34"/>
  <c r="J23" i="34"/>
  <c r="I23" i="34"/>
  <c r="H23" i="34"/>
  <c r="H51" i="34"/>
  <c r="G23" i="34"/>
  <c r="F23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M51" i="34"/>
  <c r="L15" i="34"/>
  <c r="K15" i="34"/>
  <c r="J15" i="34"/>
  <c r="I15" i="34"/>
  <c r="H15" i="34"/>
  <c r="G15" i="34"/>
  <c r="F15" i="34"/>
  <c r="E15" i="34"/>
  <c r="N15" i="34"/>
  <c r="O15" i="34"/>
  <c r="D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I5" i="34"/>
  <c r="N5" i="34"/>
  <c r="O5" i="34"/>
  <c r="H5" i="34"/>
  <c r="G5" i="34"/>
  <c r="G51" i="34"/>
  <c r="F5" i="34"/>
  <c r="F51" i="34"/>
  <c r="E5" i="34"/>
  <c r="D5" i="34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E38" i="33"/>
  <c r="F38" i="33"/>
  <c r="G38" i="33"/>
  <c r="H38" i="33"/>
  <c r="I38" i="33"/>
  <c r="J38" i="33"/>
  <c r="K38" i="33"/>
  <c r="L38" i="33"/>
  <c r="M38" i="33"/>
  <c r="D38" i="33"/>
  <c r="E24" i="33"/>
  <c r="N24" i="33"/>
  <c r="O24" i="33"/>
  <c r="F24" i="33"/>
  <c r="G24" i="33"/>
  <c r="H24" i="33"/>
  <c r="I24" i="33"/>
  <c r="J24" i="33"/>
  <c r="K24" i="33"/>
  <c r="L24" i="33"/>
  <c r="M24" i="33"/>
  <c r="D24" i="33"/>
  <c r="E14" i="33"/>
  <c r="F14" i="33"/>
  <c r="G14" i="33"/>
  <c r="H14" i="33"/>
  <c r="I14" i="33"/>
  <c r="J14" i="33"/>
  <c r="K14" i="33"/>
  <c r="L14" i="33"/>
  <c r="L54" i="33"/>
  <c r="M14" i="33"/>
  <c r="D14" i="33"/>
  <c r="N14" i="33"/>
  <c r="O14" i="33"/>
  <c r="E5" i="33"/>
  <c r="F5" i="33"/>
  <c r="G5" i="33"/>
  <c r="G54" i="33"/>
  <c r="H5" i="33"/>
  <c r="I5" i="33"/>
  <c r="J5" i="33"/>
  <c r="K5" i="33"/>
  <c r="L5" i="33"/>
  <c r="M5" i="33"/>
  <c r="D5" i="33"/>
  <c r="E52" i="33"/>
  <c r="F52" i="33"/>
  <c r="G52" i="33"/>
  <c r="H52" i="33"/>
  <c r="I52" i="33"/>
  <c r="J52" i="33"/>
  <c r="K52" i="33"/>
  <c r="L52" i="33"/>
  <c r="M52" i="33"/>
  <c r="D52" i="33"/>
  <c r="N53" i="33"/>
  <c r="O53" i="33"/>
  <c r="N50" i="33"/>
  <c r="O50" i="33"/>
  <c r="N51" i="33"/>
  <c r="N49" i="33"/>
  <c r="O49" i="33"/>
  <c r="E48" i="33"/>
  <c r="E54" i="33"/>
  <c r="F48" i="33"/>
  <c r="G48" i="33"/>
  <c r="H48" i="33"/>
  <c r="I48" i="33"/>
  <c r="I54" i="33"/>
  <c r="J48" i="33"/>
  <c r="K48" i="33"/>
  <c r="K54" i="33"/>
  <c r="L48" i="33"/>
  <c r="M48" i="33"/>
  <c r="D48" i="33"/>
  <c r="E46" i="33"/>
  <c r="F46" i="33"/>
  <c r="G46" i="33"/>
  <c r="H46" i="33"/>
  <c r="H54" i="33"/>
  <c r="I46" i="33"/>
  <c r="J46" i="33"/>
  <c r="K46" i="33"/>
  <c r="L46" i="33"/>
  <c r="M46" i="33"/>
  <c r="M54" i="33"/>
  <c r="D46" i="33"/>
  <c r="N46" i="33"/>
  <c r="O46" i="33"/>
  <c r="N47" i="33"/>
  <c r="O47" i="33"/>
  <c r="N19" i="33"/>
  <c r="O19" i="33"/>
  <c r="O51" i="33"/>
  <c r="N16" i="33"/>
  <c r="O16" i="33"/>
  <c r="N17" i="33"/>
  <c r="O17" i="33"/>
  <c r="N18" i="33"/>
  <c r="O18" i="33"/>
  <c r="N20" i="33"/>
  <c r="O20" i="33"/>
  <c r="N21" i="33"/>
  <c r="O21" i="33"/>
  <c r="N22" i="33"/>
  <c r="O22" i="33"/>
  <c r="N23" i="33"/>
  <c r="O23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15" i="33"/>
  <c r="O15" i="33"/>
  <c r="K49" i="35"/>
  <c r="N41" i="35"/>
  <c r="O41" i="35"/>
  <c r="G50" i="36"/>
  <c r="N48" i="36"/>
  <c r="O48" i="36"/>
  <c r="O39" i="36"/>
  <c r="K50" i="36"/>
  <c r="H50" i="36"/>
  <c r="E50" i="36"/>
  <c r="M50" i="36"/>
  <c r="I50" i="36"/>
  <c r="O22" i="36"/>
  <c r="O31" i="36"/>
  <c r="N5" i="36"/>
  <c r="O5" i="36"/>
  <c r="I52" i="37"/>
  <c r="J52" i="37"/>
  <c r="G52" i="37"/>
  <c r="K52" i="37"/>
  <c r="H52" i="37"/>
  <c r="N5" i="37"/>
  <c r="O5" i="37"/>
  <c r="N42" i="37"/>
  <c r="O42" i="37"/>
  <c r="N22" i="37"/>
  <c r="O22" i="37"/>
  <c r="N44" i="37"/>
  <c r="O44" i="37"/>
  <c r="E52" i="37"/>
  <c r="N12" i="37"/>
  <c r="O12" i="37"/>
  <c r="N22" i="35"/>
  <c r="O22" i="35"/>
  <c r="E51" i="34"/>
  <c r="K51" i="34"/>
  <c r="H50" i="38"/>
  <c r="L50" i="38"/>
  <c r="F50" i="38"/>
  <c r="J50" i="38"/>
  <c r="N20" i="38"/>
  <c r="O20" i="38"/>
  <c r="N46" i="38"/>
  <c r="O46" i="38"/>
  <c r="N14" i="38"/>
  <c r="O14" i="38"/>
  <c r="N30" i="38"/>
  <c r="O30" i="38"/>
  <c r="M50" i="38"/>
  <c r="E50" i="38"/>
  <c r="N34" i="38"/>
  <c r="O34" i="38"/>
  <c r="I50" i="38"/>
  <c r="D50" i="38"/>
  <c r="H48" i="39"/>
  <c r="L48" i="39"/>
  <c r="K48" i="39"/>
  <c r="F48" i="39"/>
  <c r="J48" i="39"/>
  <c r="N46" i="39"/>
  <c r="O46" i="39"/>
  <c r="N39" i="39"/>
  <c r="O39" i="39"/>
  <c r="M48" i="39"/>
  <c r="N22" i="39"/>
  <c r="O22" i="39"/>
  <c r="I48" i="39"/>
  <c r="N41" i="39"/>
  <c r="O41" i="39"/>
  <c r="N30" i="39"/>
  <c r="O30" i="39"/>
  <c r="E48" i="39"/>
  <c r="N12" i="39"/>
  <c r="O12" i="39"/>
  <c r="D48" i="39"/>
  <c r="N52" i="37"/>
  <c r="O52" i="37"/>
  <c r="N50" i="38"/>
  <c r="O50" i="38"/>
  <c r="N50" i="36"/>
  <c r="O50" i="36"/>
  <c r="J54" i="33"/>
  <c r="N23" i="34"/>
  <c r="O23" i="34"/>
  <c r="I51" i="34"/>
  <c r="N48" i="33"/>
  <c r="O48" i="33"/>
  <c r="L49" i="35"/>
  <c r="N47" i="35"/>
  <c r="O47" i="35"/>
  <c r="G48" i="39"/>
  <c r="N48" i="39"/>
  <c r="O48" i="39"/>
  <c r="D54" i="33"/>
  <c r="N54" i="33"/>
  <c r="O54" i="33"/>
  <c r="N12" i="35"/>
  <c r="O12" i="35"/>
  <c r="N5" i="33"/>
  <c r="O5" i="33"/>
  <c r="N38" i="33"/>
  <c r="O38" i="33"/>
  <c r="I49" i="35"/>
  <c r="N52" i="33"/>
  <c r="O52" i="33"/>
  <c r="N12" i="36"/>
  <c r="O12" i="36"/>
  <c r="F54" i="33"/>
  <c r="D51" i="34"/>
  <c r="N51" i="34"/>
  <c r="O51" i="34"/>
  <c r="J51" i="34"/>
  <c r="G49" i="35"/>
  <c r="N5" i="35"/>
  <c r="O5" i="35"/>
  <c r="H49" i="35"/>
  <c r="N49" i="35"/>
  <c r="O49" i="35"/>
  <c r="N50" i="37"/>
  <c r="O50" i="37"/>
  <c r="J49" i="40"/>
  <c r="F49" i="40"/>
  <c r="N40" i="40"/>
  <c r="O40" i="40"/>
  <c r="G49" i="40"/>
  <c r="M49" i="40"/>
  <c r="N5" i="40"/>
  <c r="O5" i="40"/>
  <c r="L49" i="40"/>
  <c r="K49" i="40"/>
  <c r="H49" i="40"/>
  <c r="E49" i="40"/>
  <c r="N13" i="40"/>
  <c r="O13" i="40"/>
  <c r="N47" i="40"/>
  <c r="O47" i="40"/>
  <c r="N20" i="40"/>
  <c r="O20" i="40"/>
  <c r="I49" i="40"/>
  <c r="N42" i="40"/>
  <c r="O42" i="40"/>
  <c r="N31" i="40"/>
  <c r="O31" i="40"/>
  <c r="D49" i="40"/>
  <c r="N49" i="40"/>
  <c r="O49" i="40"/>
  <c r="E51" i="41"/>
  <c r="L51" i="41"/>
  <c r="G51" i="41"/>
  <c r="N41" i="41"/>
  <c r="O41" i="41"/>
  <c r="N12" i="41"/>
  <c r="O12" i="41"/>
  <c r="H51" i="41"/>
  <c r="N49" i="41"/>
  <c r="O49" i="41"/>
  <c r="N32" i="41"/>
  <c r="O32" i="41"/>
  <c r="N5" i="41"/>
  <c r="O5" i="41"/>
  <c r="F51" i="41"/>
  <c r="J51" i="41"/>
  <c r="K51" i="41"/>
  <c r="N22" i="41"/>
  <c r="O22" i="41"/>
  <c r="M51" i="41"/>
  <c r="N43" i="41"/>
  <c r="O43" i="41"/>
  <c r="I51" i="41"/>
  <c r="D51" i="41"/>
  <c r="N51" i="41"/>
  <c r="O51" i="41"/>
  <c r="N5" i="42"/>
  <c r="O5" i="42"/>
  <c r="N41" i="42"/>
  <c r="O41" i="42"/>
  <c r="N22" i="42"/>
  <c r="O22" i="42"/>
  <c r="N43" i="42"/>
  <c r="O43" i="42"/>
  <c r="N32" i="42"/>
  <c r="O32" i="42"/>
  <c r="N12" i="42"/>
  <c r="O12" i="42"/>
  <c r="N48" i="42"/>
  <c r="O48" i="42"/>
  <c r="E49" i="43"/>
  <c r="N39" i="43"/>
  <c r="O39" i="43"/>
  <c r="N47" i="43"/>
  <c r="O47" i="43"/>
  <c r="F49" i="43"/>
  <c r="M49" i="43"/>
  <c r="G49" i="43"/>
  <c r="H49" i="43"/>
  <c r="N22" i="43"/>
  <c r="O22" i="43"/>
  <c r="J49" i="43"/>
  <c r="K49" i="43"/>
  <c r="L49" i="43"/>
  <c r="N5" i="43"/>
  <c r="O5" i="43"/>
  <c r="N41" i="43"/>
  <c r="O41" i="43"/>
  <c r="I49" i="43"/>
  <c r="N30" i="43"/>
  <c r="O30" i="43"/>
  <c r="D49" i="43"/>
  <c r="N12" i="43"/>
  <c r="O12" i="43"/>
  <c r="N49" i="43"/>
  <c r="O49" i="43"/>
  <c r="H51" i="44"/>
  <c r="N49" i="44"/>
  <c r="O49" i="44"/>
  <c r="K51" i="44"/>
  <c r="M51" i="44"/>
  <c r="F51" i="44"/>
  <c r="G51" i="44"/>
  <c r="J51" i="44"/>
  <c r="L51" i="44"/>
  <c r="N5" i="44"/>
  <c r="O5" i="44"/>
  <c r="E51" i="44"/>
  <c r="N43" i="44"/>
  <c r="O43" i="44"/>
  <c r="N41" i="44"/>
  <c r="O41" i="44"/>
  <c r="N32" i="44"/>
  <c r="O32" i="44"/>
  <c r="I51" i="44"/>
  <c r="N21" i="44"/>
  <c r="O21" i="44"/>
  <c r="N12" i="44"/>
  <c r="O12" i="44"/>
  <c r="D51" i="44"/>
  <c r="N51" i="44"/>
  <c r="O51" i="44"/>
  <c r="N41" i="45"/>
  <c r="O41" i="45"/>
  <c r="N33" i="45"/>
  <c r="O33" i="45"/>
  <c r="N22" i="45"/>
  <c r="O22" i="45"/>
  <c r="N13" i="45"/>
  <c r="O13" i="45"/>
  <c r="N5" i="45"/>
  <c r="O5" i="45"/>
  <c r="O40" i="46"/>
  <c r="P40" i="46"/>
  <c r="O42" i="46"/>
  <c r="P42" i="46"/>
  <c r="O31" i="46"/>
  <c r="P31" i="46"/>
  <c r="O22" i="46"/>
  <c r="P22" i="46"/>
  <c r="O13" i="46"/>
  <c r="P13" i="46"/>
  <c r="O5" i="46"/>
  <c r="P5" i="46"/>
  <c r="O48" i="46"/>
  <c r="P48" i="46"/>
  <c r="D49" i="45"/>
  <c r="N49" i="45"/>
  <c r="O49" i="45"/>
  <c r="O40" i="47"/>
  <c r="P40" i="47"/>
  <c r="O49" i="47"/>
  <c r="P49" i="47"/>
  <c r="O42" i="47"/>
  <c r="P42" i="47"/>
  <c r="H31" i="47"/>
  <c r="O31" i="47"/>
  <c r="P31" i="47"/>
  <c r="O22" i="47"/>
  <c r="P22" i="47"/>
  <c r="G51" i="47"/>
  <c r="I51" i="47"/>
  <c r="O13" i="47"/>
  <c r="P13" i="47"/>
  <c r="N51" i="47"/>
  <c r="E51" i="47"/>
  <c r="J51" i="47"/>
  <c r="K51" i="47"/>
  <c r="L51" i="47"/>
  <c r="M51" i="47"/>
  <c r="D51" i="47"/>
  <c r="O5" i="47"/>
  <c r="P5" i="47"/>
  <c r="F51" i="47"/>
  <c r="H51" i="47"/>
  <c r="O51" i="47"/>
  <c r="P51" i="47"/>
</calcChain>
</file>

<file path=xl/sharedStrings.xml><?xml version="1.0" encoding="utf-8"?>
<sst xmlns="http://schemas.openxmlformats.org/spreadsheetml/2006/main" count="992" uniqueCount="156">
  <si>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</si>
  <si>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</si>
  <si>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</si>
  <si>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</si>
  <si>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</si>
  <si>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</si>
  <si>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</si>
  <si>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</si>
  <si>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</si>
  <si>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</si>
  <si>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</si>
  <si>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</si>
  <si>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</si>
  <si>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</si>
  <si>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</si>
  <si>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</si>
  <si>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</si>
  <si>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</si>
  <si>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</si>
  <si>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</si>
  <si>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</si>
  <si>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</si>
  <si>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</si>
  <si>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</si>
  <si>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</si>
  <si>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</si>
  <si>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</si>
  <si>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</si>
  <si>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</si>
  <si>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</si>
  <si>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</si>
  <si>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</si>
  <si>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</si>
  <si>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</si>
  <si>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</si>
  <si>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</si>
  <si>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</si>
  <si>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Economic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</si>
  <si>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</si>
  <si>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</si>
  <si>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</si>
  <si>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</si>
  <si>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</si>
  <si>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</si>
  <si>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</si>
  <si>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</si>
  <si>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</si>
  <si>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</si>
  <si>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Public Safety - Fire Protection</t>
  </si>
  <si>
    <t>Physical Environment - Water Utility</t>
  </si>
  <si>
    <t>Physical Environment - Garbage / Solid Waste</t>
  </si>
  <si>
    <t>Physical Environment - Cemetary</t>
  </si>
  <si>
    <t>Physical Environment - Other Physical Environment Charges</t>
  </si>
  <si>
    <t>Transportation (User Fees) - Other Transportation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</si>
  <si>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</si>
  <si>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</si>
  <si>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</si>
  <si>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</si>
  <si>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</si>
  <si>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</si>
  <si>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</si>
  <si>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</si>
  <si>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</si>
  <si>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</si>
  <si>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</si>
  <si>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</si>
  <si>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</si>
  <si>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</si>
  <si>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Mascotte Revenues Reported by Account Code and Fund Type</t>
  </si>
  <si>
    <t>Local Fiscal Year Ended September 30, 2010</t>
  </si>
  <si>
    <t>Utility Service Tax - Propane</t>
  </si>
  <si>
    <t>Special Assessments - Charges for Public Services</t>
  </si>
  <si>
    <t>Federal Grant - Culture / Recreation</t>
  </si>
  <si>
    <t>General Gov't (Not Court-Related) - Internal Service Fund Fees and Charges</t>
  </si>
  <si>
    <t>Fines - Local Ordinance Violations</t>
  </si>
  <si>
    <t>Contributions and Donations from Private Sources</t>
  </si>
  <si>
    <t>Contributions from Enterprise Operations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</si>
  <si>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</si>
  <si>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</si>
  <si>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</si>
  <si>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</si>
  <si>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</si>
  <si>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State Shared Revenues - Physical Environment - Other Physical Environment</t>
  </si>
  <si>
    <t>Grants from Other Local Units - General Government</t>
  </si>
  <si>
    <t>Court-Ordered Judgments and Fines - As Decided by Traffic Court</t>
  </si>
  <si>
    <t>Disposition of Fixed Assets</t>
  </si>
  <si>
    <t>Other Miscellaneous Revenues - Settlements</t>
  </si>
  <si>
    <t>2011 Municipal Population:</t>
  </si>
  <si>
    <t>Local Fiscal Year Ended September 30, 2012</t>
  </si>
  <si>
    <t>Sale of Surplus Materials and Scrap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</si>
  <si>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</si>
  <si>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</si>
  <si>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</si>
  <si>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</si>
  <si>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Other Federal Grants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</si>
  <si>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</si>
  <si>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</si>
  <si>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</si>
  <si>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Public Safety - Firefighter Supplemental Compensation</t>
  </si>
  <si>
    <t>General Government - Internal Service Fund Fees and Charges</t>
  </si>
  <si>
    <t>General Government - Administrative Service Fees</t>
  </si>
  <si>
    <t>Culture / Recreation - Cultural Services</t>
  </si>
  <si>
    <t>Sales - Disposition of Fixed Assets</t>
  </si>
  <si>
    <t>2013 Municipal Population:</t>
  </si>
  <si>
    <t>Local Fiscal Year Ended September 30, 2008</t>
  </si>
  <si>
    <t>Utility Service Tax - Fuel Oil</t>
  </si>
  <si>
    <t>Permits and Franchise Fees</t>
  </si>
  <si>
    <t>Franchise Fee - Telecommunications</t>
  </si>
  <si>
    <t>State Grant - General Government</t>
  </si>
  <si>
    <t>Physical Environment - Water / Sewer Combination Utility</t>
  </si>
  <si>
    <t>Interest and Other Earnings - Gain or Loss on Sale of Investments</t>
  </si>
  <si>
    <t>Impact Fees - Public Safety</t>
  </si>
  <si>
    <t>Impact Fees - Physical Environment</t>
  </si>
  <si>
    <t>Impact Fees - Culture / Recreation</t>
  </si>
  <si>
    <t>Impact Fees - Other</t>
  </si>
  <si>
    <t>Pension Fund Contributions</t>
  </si>
  <si>
    <t>Proceeds - Debt Proceeds</t>
  </si>
  <si>
    <t>Proprietary Non-Operating Sources - Other Non-Operating Sources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</si>
  <si>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</si>
  <si>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</si>
  <si>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</si>
  <si>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</si>
  <si>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</si>
  <si>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Culture / Recreation - Parks and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</si>
  <si>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</si>
  <si>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</si>
  <si>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</si>
  <si>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</si>
  <si>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Culture / Recreation</t>
  </si>
  <si>
    <t>2017 Municipal Population:</t>
  </si>
  <si>
    <t>Local Fiscal Year Ended September 30, 2018</t>
  </si>
  <si>
    <t>State Grant - Physical Environment - Water Supply System</t>
  </si>
  <si>
    <t>Proprietary Non-Operating - Capital Contributions from Other Public Source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</si>
  <si>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</si>
  <si>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</si>
  <si>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</si>
  <si>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</si>
  <si>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</si>
  <si>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</si>
  <si>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</si>
  <si>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</si>
  <si>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</si>
  <si>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</si>
  <si>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</si>
  <si>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</si>
  <si>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</si>
  <si>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</si>
  <si>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</si>
  <si>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</si>
  <si>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</si>
  <si>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</si>
  <si>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</si>
  <si>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2021 Municipal Population:</t>
  </si>
  <si>
    <t>Local Fiscal Year Ended September 30, 2022</t>
  </si>
  <si>
    <t>First Local Option Fuel Tax (1 to 6 Cents Local Option Fuel Tax)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</si>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</sst>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SUM(D6:D12)</f>
        <v>1661643</v>
      </c>
      <c r="E5" s="27">
        <f t="shared" si="0"/>
        <v>1163820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2825463</v>
      </c>
      <c r="P5" s="33">
        <f t="shared" ref="P5:P51" si="1">(O5/P$53)</f>
        <v>351.42574626865672</v>
      </c>
      <c r="Q5" s="6"/>
    </row>
    <row r="6" spans="1:134">
      <c r="A6" s="12"/>
      <c r="B6" s="25">
        <v>311</v>
      </c>
      <c r="C6" s="20" t="s">
        <v>2</v>
      </c>
      <c r="D6" s="46">
        <v>1174021</v>
      </c>
      <c r="E6" s="46">
        <v>381007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1555028</v>
      </c>
      <c r="P6" s="47">
        <f t="shared" si="1"/>
        <v>193.41144278606964</v>
      </c>
      <c r="Q6" s="9"/>
    </row>
    <row r="7" spans="1:134">
      <c r="A7" s="12"/>
      <c r="B7" s="25">
        <v>312.3</v>
      </c>
      <c r="C7" s="20" t="s">
        <v>10</v>
      </c>
      <c r="D7" s="46">
        <v>19617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19617</v>
      </c>
      <c r="P7" s="47">
        <f t="shared" si="1"/>
        <v>2.4399253731343284</v>
      </c>
      <c r="Q7" s="9"/>
    </row>
    <row r="8" spans="1:134">
      <c r="A8" s="12"/>
      <c r="B8" s="25">
        <v>312.41000000000003</v>
      </c>
      <c r="C8" s="20" t="s">
        <v>154</v>
      </c>
      <c r="D8" s="46">
        <v>115860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115860</v>
      </c>
      <c r="P8" s="47">
        <f t="shared" si="1"/>
        <v>14.41044776119403</v>
      </c>
      <c r="Q8" s="9"/>
    </row>
    <row r="9" spans="1:134">
      <c r="A9" s="12"/>
      <c r="B9" s="25">
        <v>312.43</v>
      </c>
      <c r="C9" s="20" t="s">
        <v>145</v>
      </c>
      <c r="D9" s="46">
        <v>0</v>
      </c>
      <c r="E9" s="46">
        <v>782813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782813</v>
      </c>
      <c r="P9" s="47">
        <f t="shared" si="1"/>
        <v>97.364800995024879</v>
      </c>
      <c r="Q9" s="9"/>
    </row>
    <row r="10" spans="1:134">
      <c r="A10" s="12"/>
      <c r="B10" s="25">
        <v>314.10000000000002</v>
      </c>
      <c r="C10" s="20" t="s">
        <v>13</v>
      </c>
      <c r="D10" s="46">
        <v>234758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234758</v>
      </c>
      <c r="P10" s="47">
        <f t="shared" si="1"/>
        <v>29.198756218905473</v>
      </c>
      <c r="Q10" s="9"/>
    </row>
    <row r="11" spans="1:134">
      <c r="A11" s="12"/>
      <c r="B11" s="25">
        <v>314.39999999999998</v>
      </c>
      <c r="C11" s="20" t="s">
        <v>14</v>
      </c>
      <c r="D11" s="46">
        <v>3444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3444</v>
      </c>
      <c r="P11" s="47">
        <f t="shared" si="1"/>
        <v>0.42835820895522386</v>
      </c>
      <c r="Q11" s="9"/>
    </row>
    <row r="12" spans="1:134">
      <c r="A12" s="12"/>
      <c r="B12" s="25">
        <v>315.10000000000002</v>
      </c>
      <c r="C12" s="20" t="s">
        <v>147</v>
      </c>
      <c r="D12" s="46">
        <v>113943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113943</v>
      </c>
      <c r="P12" s="47">
        <f t="shared" si="1"/>
        <v>14.172014925373134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SUM(D14:D21)</f>
        <v>900964</v>
      </c>
      <c r="E13" s="32">
        <f t="shared" si="3"/>
        <v>101499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1002463</v>
      </c>
      <c r="P13" s="45">
        <f t="shared" si="1"/>
        <v>124.68445273631841</v>
      </c>
      <c r="Q13" s="10"/>
    </row>
    <row r="14" spans="1:134">
      <c r="A14" s="12"/>
      <c r="B14" s="25">
        <v>322</v>
      </c>
      <c r="C14" s="20" t="s">
        <v>148</v>
      </c>
      <c r="D14" s="46">
        <v>409563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409563</v>
      </c>
      <c r="P14" s="47">
        <f t="shared" si="1"/>
        <v>50.940671641791042</v>
      </c>
      <c r="Q14" s="9"/>
    </row>
    <row r="15" spans="1:134">
      <c r="A15" s="12"/>
      <c r="B15" s="25">
        <v>323.10000000000002</v>
      </c>
      <c r="C15" s="20" t="s">
        <v>18</v>
      </c>
      <c r="D15" s="46">
        <v>307098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307098</v>
      </c>
      <c r="P15" s="47">
        <f t="shared" si="1"/>
        <v>38.19626865671642</v>
      </c>
      <c r="Q15" s="9"/>
    </row>
    <row r="16" spans="1:134">
      <c r="A16" s="12"/>
      <c r="B16" s="25">
        <v>323.39999999999998</v>
      </c>
      <c r="C16" s="20" t="s">
        <v>19</v>
      </c>
      <c r="D16" s="46">
        <v>4072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4072</v>
      </c>
      <c r="P16" s="47">
        <f t="shared" si="1"/>
        <v>0.50646766169154234</v>
      </c>
      <c r="Q16" s="9"/>
    </row>
    <row r="17" spans="1:17">
      <c r="A17" s="12"/>
      <c r="B17" s="25">
        <v>323.7</v>
      </c>
      <c r="C17" s="20" t="s">
        <v>20</v>
      </c>
      <c r="D17" s="46">
        <v>11751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11751</v>
      </c>
      <c r="P17" s="47">
        <f t="shared" si="1"/>
        <v>1.4615671641791044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61962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61962</v>
      </c>
      <c r="P18" s="47">
        <f t="shared" si="1"/>
        <v>7.7067164179104477</v>
      </c>
      <c r="Q18" s="9"/>
    </row>
    <row r="19" spans="1:17">
      <c r="A19" s="12"/>
      <c r="B19" s="25">
        <v>324.61</v>
      </c>
      <c r="C19" s="20" t="s">
        <v>24</v>
      </c>
      <c r="D19" s="46">
        <v>0</v>
      </c>
      <c r="E19" s="46">
        <v>39537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39537</v>
      </c>
      <c r="P19" s="47">
        <f t="shared" si="1"/>
        <v>4.9175373134328355</v>
      </c>
      <c r="Q19" s="9"/>
    </row>
    <row r="20" spans="1:17">
      <c r="A20" s="12"/>
      <c r="B20" s="25">
        <v>325.2</v>
      </c>
      <c r="C20" s="20" t="s">
        <v>71</v>
      </c>
      <c r="D20" s="46">
        <v>138267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138267</v>
      </c>
      <c r="P20" s="47">
        <f t="shared" si="1"/>
        <v>17.197388059701492</v>
      </c>
      <c r="Q20" s="9"/>
    </row>
    <row r="21" spans="1:17">
      <c r="A21" s="12"/>
      <c r="B21" s="25">
        <v>329.5</v>
      </c>
      <c r="C21" s="20" t="s">
        <v>149</v>
      </c>
      <c r="D21" s="46">
        <v>30213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30213</v>
      </c>
      <c r="P21" s="47">
        <f t="shared" si="1"/>
        <v>3.7578358208955223</v>
      </c>
      <c r="Q21" s="9"/>
    </row>
    <row r="22" spans="1:17" ht="15.75">
      <c r="A22" s="29" t="s">
        <v>150</v>
      </c>
      <c r="B22" s="30"/>
      <c r="C22" s="31"/>
      <c r="D22" s="32">
        <f t="shared" ref="D22:N22" si="5">SUM(D23:D30)</f>
        <v>921842</v>
      </c>
      <c r="E22" s="32">
        <f t="shared" si="5"/>
        <v>51356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922965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ref="O22:O31" si="6">SUM(D22:N22)</f>
        <v>1896163</v>
      </c>
      <c r="P22" s="45">
        <f t="shared" si="1"/>
        <v>235.84116915422885</v>
      </c>
      <c r="Q22" s="10"/>
    </row>
    <row r="23" spans="1:17">
      <c r="A23" s="12"/>
      <c r="B23" s="25">
        <v>331.2</v>
      </c>
      <c r="C23" s="20" t="s">
        <v>26</v>
      </c>
      <c r="D23" s="46">
        <v>0</v>
      </c>
      <c r="E23" s="46">
        <v>51356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51356</v>
      </c>
      <c r="P23" s="47">
        <f t="shared" si="1"/>
        <v>6.3875621890547265</v>
      </c>
      <c r="Q23" s="9"/>
    </row>
    <row r="24" spans="1:17">
      <c r="A24" s="12"/>
      <c r="B24" s="25">
        <v>334.2</v>
      </c>
      <c r="C24" s="20" t="s">
        <v>29</v>
      </c>
      <c r="D24" s="46">
        <v>4814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4814</v>
      </c>
      <c r="P24" s="47">
        <f t="shared" si="1"/>
        <v>0.59875621890547259</v>
      </c>
      <c r="Q24" s="9"/>
    </row>
    <row r="25" spans="1:17">
      <c r="A25" s="12"/>
      <c r="B25" s="25">
        <v>334.31</v>
      </c>
      <c r="C25" s="20" t="s">
        <v>131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922965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922965</v>
      </c>
      <c r="P25" s="47">
        <f t="shared" si="1"/>
        <v>114.79664179104478</v>
      </c>
      <c r="Q25" s="9"/>
    </row>
    <row r="26" spans="1:17">
      <c r="A26" s="12"/>
      <c r="B26" s="25">
        <v>335.125</v>
      </c>
      <c r="C26" s="20" t="s">
        <v>151</v>
      </c>
      <c r="D26" s="46">
        <v>884592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884592</v>
      </c>
      <c r="P26" s="47">
        <f t="shared" si="1"/>
        <v>110.02388059701492</v>
      </c>
      <c r="Q26" s="9"/>
    </row>
    <row r="27" spans="1:17">
      <c r="A27" s="12"/>
      <c r="B27" s="25">
        <v>335.14</v>
      </c>
      <c r="C27" s="20" t="s">
        <v>96</v>
      </c>
      <c r="D27" s="46">
        <v>271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271</v>
      </c>
      <c r="P27" s="47">
        <f t="shared" si="1"/>
        <v>3.3706467661691546E-2</v>
      </c>
      <c r="Q27" s="9"/>
    </row>
    <row r="28" spans="1:17">
      <c r="A28" s="12"/>
      <c r="B28" s="25">
        <v>335.15</v>
      </c>
      <c r="C28" s="20" t="s">
        <v>97</v>
      </c>
      <c r="D28" s="46">
        <v>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664</v>
      </c>
      <c r="P28" s="47">
        <f t="shared" si="1"/>
        <v>8.2587064676616917E-2</v>
      </c>
      <c r="Q28" s="9"/>
    </row>
    <row r="29" spans="1:17">
      <c r="A29" s="12"/>
      <c r="B29" s="25">
        <v>335.38</v>
      </c>
      <c r="C29" s="20" t="s">
        <v>82</v>
      </c>
      <c r="D29" s="46">
        <v>30637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30637</v>
      </c>
      <c r="P29" s="47">
        <f t="shared" si="1"/>
        <v>3.8105721393034826</v>
      </c>
      <c r="Q29" s="9"/>
    </row>
    <row r="30" spans="1:17">
      <c r="A30" s="12"/>
      <c r="B30" s="25">
        <v>337.1</v>
      </c>
      <c r="C30" s="20" t="s">
        <v>83</v>
      </c>
      <c r="D30" s="46">
        <v>864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864</v>
      </c>
      <c r="P30" s="47">
        <f t="shared" si="1"/>
        <v>0.10746268656716418</v>
      </c>
      <c r="Q30" s="9"/>
    </row>
    <row r="31" spans="1:17" ht="15.75">
      <c r="A31" s="29" t="s">
        <v>43</v>
      </c>
      <c r="B31" s="30"/>
      <c r="C31" s="31"/>
      <c r="D31" s="32">
        <f t="shared" ref="D31:N31" si="7">SUM(D32:D39)</f>
        <v>586241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2688125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6"/>
        <v>3274366</v>
      </c>
      <c r="P31" s="45">
        <f t="shared" si="1"/>
        <v>407.25945273631839</v>
      </c>
      <c r="Q31" s="10"/>
    </row>
    <row r="32" spans="1:17">
      <c r="A32" s="12"/>
      <c r="B32" s="25">
        <v>341.2</v>
      </c>
      <c r="C32" s="20" t="s">
        <v>99</v>
      </c>
      <c r="D32" s="46">
        <v>9665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8">SUM(D32:N32)</f>
        <v>9665</v>
      </c>
      <c r="P32" s="47">
        <f t="shared" si="1"/>
        <v>1.2021144278606966</v>
      </c>
      <c r="Q32" s="9"/>
    </row>
    <row r="33" spans="1:17">
      <c r="A33" s="12"/>
      <c r="B33" s="25">
        <v>341.3</v>
      </c>
      <c r="C33" s="20" t="s">
        <v>100</v>
      </c>
      <c r="D33" s="46">
        <v>19999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19999</v>
      </c>
      <c r="P33" s="47">
        <f t="shared" si="1"/>
        <v>2.4874378109452735</v>
      </c>
      <c r="Q33" s="9"/>
    </row>
    <row r="34" spans="1:17">
      <c r="A34" s="12"/>
      <c r="B34" s="25">
        <v>342.2</v>
      </c>
      <c r="C34" s="20" t="s">
        <v>48</v>
      </c>
      <c r="D34" s="46">
        <v>2442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2442</v>
      </c>
      <c r="P34" s="47">
        <f t="shared" si="1"/>
        <v>0.30373134328358209</v>
      </c>
      <c r="Q34" s="9"/>
    </row>
    <row r="35" spans="1:17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2352186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2352186</v>
      </c>
      <c r="P35" s="47">
        <f t="shared" si="1"/>
        <v>292.56044776119404</v>
      </c>
      <c r="Q35" s="9"/>
    </row>
    <row r="36" spans="1:17">
      <c r="A36" s="12"/>
      <c r="B36" s="25">
        <v>343.4</v>
      </c>
      <c r="C36" s="20" t="s">
        <v>50</v>
      </c>
      <c r="D36" s="46">
        <v>553340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553340</v>
      </c>
      <c r="P36" s="47">
        <f t="shared" si="1"/>
        <v>68.823383084577117</v>
      </c>
      <c r="Q36" s="9"/>
    </row>
    <row r="37" spans="1:17">
      <c r="A37" s="12"/>
      <c r="B37" s="25">
        <v>343.8</v>
      </c>
      <c r="C37" s="20" t="s">
        <v>51</v>
      </c>
      <c r="D37" s="46">
        <v>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375</v>
      </c>
      <c r="P37" s="47">
        <f t="shared" si="1"/>
        <v>4.6641791044776122E-2</v>
      </c>
      <c r="Q37" s="9"/>
    </row>
    <row r="38" spans="1:17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335939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335939</v>
      </c>
      <c r="P38" s="47">
        <f t="shared" si="1"/>
        <v>41.783457711442786</v>
      </c>
      <c r="Q38" s="9"/>
    </row>
    <row r="39" spans="1:17">
      <c r="A39" s="12"/>
      <c r="B39" s="25">
        <v>347.3</v>
      </c>
      <c r="C39" s="20" t="s">
        <v>101</v>
      </c>
      <c r="D39" s="46">
        <v>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420</v>
      </c>
      <c r="P39" s="47">
        <f t="shared" si="1"/>
        <v>5.2238805970149252E-2</v>
      </c>
      <c r="Q39" s="9"/>
    </row>
    <row r="40" spans="1:17" ht="15.75">
      <c r="A40" s="29" t="s">
        <v>44</v>
      </c>
      <c r="B40" s="30"/>
      <c r="C40" s="31"/>
      <c r="D40" s="32">
        <f t="shared" ref="D40:N40" si="9">SUM(D41:D41)</f>
        <v>14141</v>
      </c>
      <c r="E40" s="32">
        <f t="shared" si="9"/>
        <v>917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>SUM(D40:N40)</f>
        <v>15058</v>
      </c>
      <c r="P40" s="45">
        <f t="shared" si="1"/>
        <v>1.8728855721393034</v>
      </c>
      <c r="Q40" s="10"/>
    </row>
    <row r="41" spans="1:17">
      <c r="A41" s="13"/>
      <c r="B41" s="39">
        <v>351.5</v>
      </c>
      <c r="C41" s="21" t="s">
        <v>84</v>
      </c>
      <c r="D41" s="46">
        <v>14141</v>
      </c>
      <c r="E41" s="46">
        <v>917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15058</v>
      </c>
      <c r="P41" s="47">
        <f t="shared" si="1"/>
        <v>1.8728855721393034</v>
      </c>
      <c r="Q41" s="9"/>
    </row>
    <row r="42" spans="1:17" ht="15.75">
      <c r="A42" s="29" t="s">
        <v>3</v>
      </c>
      <c r="B42" s="30"/>
      <c r="C42" s="31"/>
      <c r="D42" s="32">
        <f t="shared" ref="D42:N42" si="10">SUM(D43:D48)</f>
        <v>407975</v>
      </c>
      <c r="E42" s="32">
        <f t="shared" si="10"/>
        <v>1387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2392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>SUM(D42:N42)</f>
        <v>411754</v>
      </c>
      <c r="P42" s="45">
        <f t="shared" si="1"/>
        <v>51.213184079601987</v>
      </c>
      <c r="Q42" s="10"/>
    </row>
    <row r="43" spans="1:17">
      <c r="A43" s="12"/>
      <c r="B43" s="25">
        <v>361.1</v>
      </c>
      <c r="C43" s="20" t="s">
        <v>57</v>
      </c>
      <c r="D43" s="46">
        <v>1672</v>
      </c>
      <c r="E43" s="46">
        <v>1387</v>
      </c>
      <c r="F43" s="46">
        <v>0</v>
      </c>
      <c r="G43" s="46">
        <v>0</v>
      </c>
      <c r="H43" s="46">
        <v>0</v>
      </c>
      <c r="I43" s="46">
        <v>2315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5374</v>
      </c>
      <c r="P43" s="47">
        <f t="shared" si="1"/>
        <v>0.66840796019900495</v>
      </c>
      <c r="Q43" s="9"/>
    </row>
    <row r="44" spans="1:17">
      <c r="A44" s="12"/>
      <c r="B44" s="25">
        <v>362</v>
      </c>
      <c r="C44" s="20" t="s">
        <v>58</v>
      </c>
      <c r="D44" s="46">
        <v>17117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0" si="11">SUM(D44:N44)</f>
        <v>17117</v>
      </c>
      <c r="P44" s="47">
        <f t="shared" si="1"/>
        <v>2.1289800995024875</v>
      </c>
      <c r="Q44" s="9"/>
    </row>
    <row r="45" spans="1:17">
      <c r="A45" s="12"/>
      <c r="B45" s="25">
        <v>364</v>
      </c>
      <c r="C45" s="20" t="s">
        <v>102</v>
      </c>
      <c r="D45" s="46">
        <v>200310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200310</v>
      </c>
      <c r="P45" s="47">
        <f t="shared" si="1"/>
        <v>24.914179104477611</v>
      </c>
      <c r="Q45" s="9"/>
    </row>
    <row r="46" spans="1:17">
      <c r="A46" s="12"/>
      <c r="B46" s="25">
        <v>366</v>
      </c>
      <c r="C46" s="20" t="s">
        <v>75</v>
      </c>
      <c r="D46" s="46">
        <v>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500</v>
      </c>
      <c r="P46" s="47">
        <f t="shared" si="1"/>
        <v>6.2189054726368161E-2</v>
      </c>
      <c r="Q46" s="9"/>
    </row>
    <row r="47" spans="1:17">
      <c r="A47" s="12"/>
      <c r="B47" s="25">
        <v>369.3</v>
      </c>
      <c r="C47" s="20" t="s">
        <v>86</v>
      </c>
      <c r="D47" s="46">
        <v>18286</v>
      </c>
      <c r="E47" s="46">
        <v>0</v>
      </c>
      <c r="F47" s="46">
        <v>0</v>
      </c>
      <c r="G47" s="46">
        <v>0</v>
      </c>
      <c r="H47" s="46">
        <v>0</v>
      </c>
      <c r="I47" s="46">
        <v>77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18363</v>
      </c>
      <c r="P47" s="47">
        <f t="shared" si="1"/>
        <v>2.2839552238805969</v>
      </c>
      <c r="Q47" s="9"/>
    </row>
    <row r="48" spans="1:17">
      <c r="A48" s="12"/>
      <c r="B48" s="25">
        <v>369.9</v>
      </c>
      <c r="C48" s="20" t="s">
        <v>59</v>
      </c>
      <c r="D48" s="46">
        <v>170090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170090</v>
      </c>
      <c r="P48" s="47">
        <f t="shared" si="1"/>
        <v>21.155472636815919</v>
      </c>
      <c r="Q48" s="9"/>
    </row>
    <row r="49" spans="1:120" ht="15.75">
      <c r="A49" s="29" t="s">
        <v>45</v>
      </c>
      <c r="B49" s="30"/>
      <c r="C49" s="31"/>
      <c r="D49" s="32">
        <f t="shared" ref="D49:N49" si="12">SUM(D50:D50)</f>
        <v>0</v>
      </c>
      <c r="E49" s="32">
        <f t="shared" si="12"/>
        <v>81605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1"/>
        <v>81605</v>
      </c>
      <c r="P49" s="45">
        <f t="shared" si="1"/>
        <v>10.149875621890548</v>
      </c>
      <c r="Q49" s="9"/>
    </row>
    <row r="50" spans="1:120" ht="15.75" thickBot="1">
      <c r="A50" s="12"/>
      <c r="B50" s="25">
        <v>384</v>
      </c>
      <c r="C50" s="20" t="s">
        <v>116</v>
      </c>
      <c r="D50" s="46">
        <v>0</v>
      </c>
      <c r="E50" s="46">
        <v>81605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81605</v>
      </c>
      <c r="P50" s="47">
        <f t="shared" si="1"/>
        <v>10.149875621890548</v>
      </c>
      <c r="Q50" s="9"/>
    </row>
    <row r="51" spans="1:120" ht="16.5" thickBot="1">
      <c r="A51" s="14" t="s">
        <v>54</v>
      </c>
      <c r="B51" s="23"/>
      <c r="C51" s="22"/>
      <c r="D51" s="15">
        <f t="shared" ref="D51:N51" si="13">SUM(D5,D13,D22,D31,D40,D42,D49)</f>
        <v>4492806</v>
      </c>
      <c r="E51" s="15">
        <f t="shared" si="13"/>
        <v>1400584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3613482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>SUM(D51:N51)</f>
        <v>9506872</v>
      </c>
      <c r="P51" s="38">
        <f t="shared" si="1"/>
        <v>1182.4467661691542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155</v>
      </c>
      <c r="N53" s="48"/>
      <c r="O53" s="48"/>
      <c r="P53" s="43">
        <v>8040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1196626</v>
      </c>
      <c r="E5" s="27">
        <f t="shared" si="0"/>
        <v>408895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1605521</v>
      </c>
      <c r="O5" s="33">
        <f t="shared" ref="O5:O52" si="2">(N5/O$54)</f>
        <v>311.26812718107794</v>
      </c>
      <c r="P5" s="6"/>
    </row>
    <row r="6" spans="1:133">
      <c r="A6" s="12"/>
      <c r="B6" s="25">
        <v>311</v>
      </c>
      <c r="C6" s="20" t="s">
        <v>2</v>
      </c>
      <c r="D6" s="46">
        <v>868779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868779</v>
      </c>
      <c r="O6" s="47">
        <f t="shared" si="2"/>
        <v>168.43330748352074</v>
      </c>
      <c r="P6" s="9"/>
    </row>
    <row r="7" spans="1:133">
      <c r="A7" s="12"/>
      <c r="B7" s="25">
        <v>312.10000000000002</v>
      </c>
      <c r="C7" s="20" t="s">
        <v>81</v>
      </c>
      <c r="D7" s="46">
        <v>79593</v>
      </c>
      <c r="E7" s="46">
        <v>408895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488488</v>
      </c>
      <c r="O7" s="47">
        <f t="shared" si="2"/>
        <v>94.704924389298171</v>
      </c>
      <c r="P7" s="9"/>
    </row>
    <row r="8" spans="1:133">
      <c r="A8" s="12"/>
      <c r="B8" s="25">
        <v>314.10000000000002</v>
      </c>
      <c r="C8" s="20" t="s">
        <v>13</v>
      </c>
      <c r="D8" s="46">
        <v>133066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133066</v>
      </c>
      <c r="O8" s="47">
        <f t="shared" si="2"/>
        <v>25.79798371461807</v>
      </c>
      <c r="P8" s="9"/>
    </row>
    <row r="9" spans="1:133">
      <c r="A9" s="12"/>
      <c r="B9" s="25">
        <v>314.39999999999998</v>
      </c>
      <c r="C9" s="20" t="s">
        <v>14</v>
      </c>
      <c r="D9" s="46">
        <v>2900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2900</v>
      </c>
      <c r="O9" s="47">
        <f t="shared" si="2"/>
        <v>0.56223342380767738</v>
      </c>
      <c r="P9" s="9"/>
    </row>
    <row r="10" spans="1:133">
      <c r="A10" s="12"/>
      <c r="B10" s="25">
        <v>315</v>
      </c>
      <c r="C10" s="20" t="s">
        <v>92</v>
      </c>
      <c r="D10" s="46">
        <v>98435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98435</v>
      </c>
      <c r="O10" s="47">
        <f t="shared" si="2"/>
        <v>19.083947266382317</v>
      </c>
      <c r="P10" s="9"/>
    </row>
    <row r="11" spans="1:133">
      <c r="A11" s="12"/>
      <c r="B11" s="25">
        <v>316</v>
      </c>
      <c r="C11" s="20" t="s">
        <v>93</v>
      </c>
      <c r="D11" s="46">
        <v>13853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13853</v>
      </c>
      <c r="O11" s="47">
        <f t="shared" si="2"/>
        <v>2.68573090345095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529114</v>
      </c>
      <c r="E12" s="32">
        <f t="shared" si="3"/>
        <v>41851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570965</v>
      </c>
      <c r="O12" s="45">
        <f t="shared" si="2"/>
        <v>110.69503683598293</v>
      </c>
      <c r="P12" s="10"/>
    </row>
    <row r="13" spans="1:133">
      <c r="A13" s="12"/>
      <c r="B13" s="25">
        <v>322</v>
      </c>
      <c r="C13" s="20" t="s">
        <v>0</v>
      </c>
      <c r="D13" s="46">
        <v>99213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99213</v>
      </c>
      <c r="O13" s="47">
        <f t="shared" si="2"/>
        <v>19.234780922838308</v>
      </c>
      <c r="P13" s="9"/>
    </row>
    <row r="14" spans="1:133">
      <c r="A14" s="12"/>
      <c r="B14" s="25">
        <v>323.10000000000002</v>
      </c>
      <c r="C14" s="20" t="s">
        <v>18</v>
      </c>
      <c r="D14" s="46">
        <v>178907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178907</v>
      </c>
      <c r="O14" s="47">
        <f t="shared" si="2"/>
        <v>34.685343156262114</v>
      </c>
      <c r="P14" s="9"/>
    </row>
    <row r="15" spans="1:133">
      <c r="A15" s="12"/>
      <c r="B15" s="25">
        <v>323.39999999999998</v>
      </c>
      <c r="C15" s="20" t="s">
        <v>19</v>
      </c>
      <c r="D15" s="46">
        <v>3204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3204</v>
      </c>
      <c r="O15" s="47">
        <f t="shared" si="2"/>
        <v>0.6211709965102753</v>
      </c>
      <c r="P15" s="9"/>
    </row>
    <row r="16" spans="1:133">
      <c r="A16" s="12"/>
      <c r="B16" s="25">
        <v>323.7</v>
      </c>
      <c r="C16" s="20" t="s">
        <v>20</v>
      </c>
      <c r="D16" s="46">
        <v>10915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10915</v>
      </c>
      <c r="O16" s="47">
        <f t="shared" si="2"/>
        <v>2.116130283055448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23929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23929</v>
      </c>
      <c r="O17" s="47">
        <f t="shared" si="2"/>
        <v>4.6392012407910039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10600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10600</v>
      </c>
      <c r="O18" s="47">
        <f t="shared" si="2"/>
        <v>2.055060100814269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7322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7322</v>
      </c>
      <c r="O19" s="47">
        <f t="shared" si="2"/>
        <v>1.4195424583171772</v>
      </c>
      <c r="P19" s="9"/>
    </row>
    <row r="20" spans="1:16">
      <c r="A20" s="12"/>
      <c r="B20" s="25">
        <v>325.2</v>
      </c>
      <c r="C20" s="20" t="s">
        <v>71</v>
      </c>
      <c r="D20" s="46">
        <v>226675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226675</v>
      </c>
      <c r="O20" s="47">
        <f t="shared" si="2"/>
        <v>43.946297014346648</v>
      </c>
      <c r="P20" s="9"/>
    </row>
    <row r="21" spans="1:16">
      <c r="A21" s="12"/>
      <c r="B21" s="25">
        <v>329</v>
      </c>
      <c r="C21" s="20" t="s">
        <v>25</v>
      </c>
      <c r="D21" s="46">
        <v>10200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5">SUM(D21:M21)</f>
        <v>10200</v>
      </c>
      <c r="O21" s="47">
        <f t="shared" si="2"/>
        <v>1.9775106630476929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SUM(D23:D32)</f>
        <v>494407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494407</v>
      </c>
      <c r="O22" s="45">
        <f t="shared" si="2"/>
        <v>95.852462194649092</v>
      </c>
      <c r="P22" s="10"/>
    </row>
    <row r="23" spans="1:16">
      <c r="A23" s="12"/>
      <c r="B23" s="25">
        <v>331.2</v>
      </c>
      <c r="C23" s="20" t="s">
        <v>26</v>
      </c>
      <c r="D23" s="46">
        <v>9987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9987</v>
      </c>
      <c r="O23" s="47">
        <f t="shared" si="2"/>
        <v>1.9362155874369911</v>
      </c>
      <c r="P23" s="9"/>
    </row>
    <row r="24" spans="1:16">
      <c r="A24" s="12"/>
      <c r="B24" s="25">
        <v>331.5</v>
      </c>
      <c r="C24" s="20" t="s">
        <v>28</v>
      </c>
      <c r="D24" s="46">
        <v>20919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20919</v>
      </c>
      <c r="O24" s="47">
        <f t="shared" si="2"/>
        <v>4.0556417215975182</v>
      </c>
      <c r="P24" s="9"/>
    </row>
    <row r="25" spans="1:16">
      <c r="A25" s="12"/>
      <c r="B25" s="25">
        <v>331.9</v>
      </c>
      <c r="C25" s="20" t="s">
        <v>94</v>
      </c>
      <c r="D25" s="46">
        <v>46906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46906</v>
      </c>
      <c r="O25" s="47">
        <f t="shared" si="2"/>
        <v>9.0938348196975571</v>
      </c>
      <c r="P25" s="9"/>
    </row>
    <row r="26" spans="1:16">
      <c r="A26" s="12"/>
      <c r="B26" s="25">
        <v>334.2</v>
      </c>
      <c r="C26" s="20" t="s">
        <v>29</v>
      </c>
      <c r="D26" s="46">
        <v>2174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2174</v>
      </c>
      <c r="O26" s="47">
        <f t="shared" si="2"/>
        <v>0.42148119426134162</v>
      </c>
      <c r="P26" s="9"/>
    </row>
    <row r="27" spans="1:16">
      <c r="A27" s="12"/>
      <c r="B27" s="25">
        <v>335.12</v>
      </c>
      <c r="C27" s="20" t="s">
        <v>95</v>
      </c>
      <c r="D27" s="46">
        <v>403577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403577</v>
      </c>
      <c r="O27" s="47">
        <f t="shared" si="2"/>
        <v>78.242923613803796</v>
      </c>
      <c r="P27" s="9"/>
    </row>
    <row r="28" spans="1:16">
      <c r="A28" s="12"/>
      <c r="B28" s="25">
        <v>335.14</v>
      </c>
      <c r="C28" s="20" t="s">
        <v>96</v>
      </c>
      <c r="D28" s="46">
        <v>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196</v>
      </c>
      <c r="O28" s="47">
        <f t="shared" si="2"/>
        <v>3.7999224505622334E-2</v>
      </c>
      <c r="P28" s="9"/>
    </row>
    <row r="29" spans="1:16">
      <c r="A29" s="12"/>
      <c r="B29" s="25">
        <v>335.15</v>
      </c>
      <c r="C29" s="20" t="s">
        <v>97</v>
      </c>
      <c r="D29" s="46">
        <v>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392</v>
      </c>
      <c r="O29" s="47">
        <f t="shared" si="2"/>
        <v>7.5998449011244668E-2</v>
      </c>
      <c r="P29" s="9"/>
    </row>
    <row r="30" spans="1:16">
      <c r="A30" s="12"/>
      <c r="B30" s="25">
        <v>335.21</v>
      </c>
      <c r="C30" s="20" t="s">
        <v>98</v>
      </c>
      <c r="D30" s="46">
        <v>606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606</v>
      </c>
      <c r="O30" s="47">
        <f t="shared" si="2"/>
        <v>0.11748739821636293</v>
      </c>
      <c r="P30" s="9"/>
    </row>
    <row r="31" spans="1:16">
      <c r="A31" s="12"/>
      <c r="B31" s="25">
        <v>335.39</v>
      </c>
      <c r="C31" s="20" t="s">
        <v>82</v>
      </c>
      <c r="D31" s="46">
        <v>4126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4126</v>
      </c>
      <c r="O31" s="47">
        <f t="shared" si="2"/>
        <v>0.79992245056223343</v>
      </c>
      <c r="P31" s="9"/>
    </row>
    <row r="32" spans="1:16">
      <c r="A32" s="12"/>
      <c r="B32" s="25">
        <v>338</v>
      </c>
      <c r="C32" s="20" t="s">
        <v>38</v>
      </c>
      <c r="D32" s="46">
        <v>5524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5524</v>
      </c>
      <c r="O32" s="47">
        <f t="shared" si="2"/>
        <v>1.0709577355564173</v>
      </c>
      <c r="P32" s="9"/>
    </row>
    <row r="33" spans="1:16" ht="15.75">
      <c r="A33" s="29" t="s">
        <v>43</v>
      </c>
      <c r="B33" s="30"/>
      <c r="C33" s="31"/>
      <c r="D33" s="32">
        <f t="shared" ref="D33:M33" si="7">SUM(D34:D41)</f>
        <v>33804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1737599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1771403</v>
      </c>
      <c r="O33" s="45">
        <f t="shared" si="2"/>
        <v>343.42826677006593</v>
      </c>
      <c r="P33" s="10"/>
    </row>
    <row r="34" spans="1:16">
      <c r="A34" s="12"/>
      <c r="B34" s="25">
        <v>341.2</v>
      </c>
      <c r="C34" s="20" t="s">
        <v>99</v>
      </c>
      <c r="D34" s="46">
        <v>8751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8751</v>
      </c>
      <c r="O34" s="47">
        <f t="shared" si="2"/>
        <v>1.6965878247382706</v>
      </c>
      <c r="P34" s="9"/>
    </row>
    <row r="35" spans="1:16">
      <c r="A35" s="12"/>
      <c r="B35" s="25">
        <v>341.3</v>
      </c>
      <c r="C35" s="20" t="s">
        <v>100</v>
      </c>
      <c r="D35" s="46">
        <v>2045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2045</v>
      </c>
      <c r="O35" s="47">
        <f t="shared" si="2"/>
        <v>0.39647150058162078</v>
      </c>
      <c r="P35" s="9"/>
    </row>
    <row r="36" spans="1:16">
      <c r="A36" s="12"/>
      <c r="B36" s="25">
        <v>342.2</v>
      </c>
      <c r="C36" s="20" t="s">
        <v>48</v>
      </c>
      <c r="D36" s="46">
        <v>15129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15129</v>
      </c>
      <c r="O36" s="47">
        <f t="shared" si="2"/>
        <v>2.9331136099263282</v>
      </c>
      <c r="P36" s="9"/>
    </row>
    <row r="37" spans="1:16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1161653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1161653</v>
      </c>
      <c r="O37" s="47">
        <f t="shared" si="2"/>
        <v>225.21384257464135</v>
      </c>
      <c r="P37" s="9"/>
    </row>
    <row r="38" spans="1:16">
      <c r="A38" s="12"/>
      <c r="B38" s="25">
        <v>343.4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400510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400510</v>
      </c>
      <c r="O38" s="47">
        <f t="shared" si="2"/>
        <v>77.648313299728571</v>
      </c>
      <c r="P38" s="9"/>
    </row>
    <row r="39" spans="1:16">
      <c r="A39" s="12"/>
      <c r="B39" s="25">
        <v>343.8</v>
      </c>
      <c r="C39" s="20" t="s">
        <v>51</v>
      </c>
      <c r="D39" s="46">
        <v>2810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2810</v>
      </c>
      <c r="O39" s="47">
        <f t="shared" si="2"/>
        <v>0.54478480031019771</v>
      </c>
      <c r="P39" s="9"/>
    </row>
    <row r="40" spans="1:16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175436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175436</v>
      </c>
      <c r="O40" s="47">
        <f t="shared" si="2"/>
        <v>34.012407910042654</v>
      </c>
      <c r="P40" s="9"/>
    </row>
    <row r="41" spans="1:16">
      <c r="A41" s="12"/>
      <c r="B41" s="25">
        <v>347.3</v>
      </c>
      <c r="C41" s="20" t="s">
        <v>101</v>
      </c>
      <c r="D41" s="46">
        <v>5069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5069</v>
      </c>
      <c r="O41" s="47">
        <f t="shared" si="2"/>
        <v>0.98274525009693681</v>
      </c>
      <c r="P41" s="9"/>
    </row>
    <row r="42" spans="1:16" ht="15.75">
      <c r="A42" s="29" t="s">
        <v>44</v>
      </c>
      <c r="B42" s="30"/>
      <c r="C42" s="31"/>
      <c r="D42" s="32">
        <f t="shared" ref="D42:M42" si="9">SUM(D43:D43)</f>
        <v>10067</v>
      </c>
      <c r="E42" s="32">
        <f t="shared" si="9"/>
        <v>1266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2" si="10">SUM(D42:M42)</f>
        <v>11333</v>
      </c>
      <c r="O42" s="45">
        <f t="shared" si="2"/>
        <v>2.1971694455215198</v>
      </c>
      <c r="P42" s="10"/>
    </row>
    <row r="43" spans="1:16">
      <c r="A43" s="13"/>
      <c r="B43" s="39">
        <v>351.5</v>
      </c>
      <c r="C43" s="21" t="s">
        <v>84</v>
      </c>
      <c r="D43" s="46">
        <v>10067</v>
      </c>
      <c r="E43" s="46">
        <v>1266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11333</v>
      </c>
      <c r="O43" s="47">
        <f t="shared" si="2"/>
        <v>2.1971694455215198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261536</v>
      </c>
      <c r="E44" s="32">
        <f t="shared" si="11"/>
        <v>5616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5551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318</v>
      </c>
      <c r="N44" s="32">
        <f t="shared" si="10"/>
        <v>273021</v>
      </c>
      <c r="O44" s="45">
        <f t="shared" si="2"/>
        <v>52.931562621170997</v>
      </c>
      <c r="P44" s="10"/>
    </row>
    <row r="45" spans="1:16">
      <c r="A45" s="12"/>
      <c r="B45" s="25">
        <v>361.1</v>
      </c>
      <c r="C45" s="20" t="s">
        <v>57</v>
      </c>
      <c r="D45" s="46">
        <v>7956</v>
      </c>
      <c r="E45" s="46">
        <v>5616</v>
      </c>
      <c r="F45" s="46">
        <v>0</v>
      </c>
      <c r="G45" s="46">
        <v>0</v>
      </c>
      <c r="H45" s="46">
        <v>0</v>
      </c>
      <c r="I45" s="46">
        <v>5551</v>
      </c>
      <c r="J45" s="46">
        <v>0</v>
      </c>
      <c r="K45" s="46">
        <v>0</v>
      </c>
      <c r="L45" s="46">
        <v>0</v>
      </c>
      <c r="M45" s="46">
        <v>318</v>
      </c>
      <c r="N45" s="46">
        <f t="shared" si="10"/>
        <v>19441</v>
      </c>
      <c r="O45" s="47">
        <f t="shared" si="2"/>
        <v>3.7690965490500195</v>
      </c>
      <c r="P45" s="9"/>
    </row>
    <row r="46" spans="1:16">
      <c r="A46" s="12"/>
      <c r="B46" s="25">
        <v>362</v>
      </c>
      <c r="C46" s="20" t="s">
        <v>58</v>
      </c>
      <c r="D46" s="46">
        <v>190612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190612</v>
      </c>
      <c r="O46" s="47">
        <f t="shared" si="2"/>
        <v>36.954633578906552</v>
      </c>
      <c r="P46" s="9"/>
    </row>
    <row r="47" spans="1:16">
      <c r="A47" s="12"/>
      <c r="B47" s="25">
        <v>364</v>
      </c>
      <c r="C47" s="20" t="s">
        <v>102</v>
      </c>
      <c r="D47" s="46">
        <v>2805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2805</v>
      </c>
      <c r="O47" s="47">
        <f t="shared" si="2"/>
        <v>0.54381543233811558</v>
      </c>
      <c r="P47" s="9"/>
    </row>
    <row r="48" spans="1:16">
      <c r="A48" s="12"/>
      <c r="B48" s="25">
        <v>369.3</v>
      </c>
      <c r="C48" s="20" t="s">
        <v>86</v>
      </c>
      <c r="D48" s="46">
        <v>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62</v>
      </c>
      <c r="O48" s="47">
        <f t="shared" si="2"/>
        <v>1.202016285381931E-2</v>
      </c>
      <c r="P48" s="9"/>
    </row>
    <row r="49" spans="1:119">
      <c r="A49" s="12"/>
      <c r="B49" s="25">
        <v>369.9</v>
      </c>
      <c r="C49" s="20" t="s">
        <v>59</v>
      </c>
      <c r="D49" s="46">
        <v>60101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60101</v>
      </c>
      <c r="O49" s="47">
        <f t="shared" si="2"/>
        <v>11.651996898022489</v>
      </c>
      <c r="P49" s="9"/>
    </row>
    <row r="50" spans="1:119" ht="15.75">
      <c r="A50" s="29" t="s">
        <v>45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290637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290637</v>
      </c>
      <c r="O50" s="45">
        <f t="shared" si="2"/>
        <v>56.346839860411009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290637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290637</v>
      </c>
      <c r="O51" s="47">
        <f t="shared" si="2"/>
        <v>56.346839860411009</v>
      </c>
      <c r="P51" s="9"/>
    </row>
    <row r="52" spans="1:119" ht="16.5" thickBot="1">
      <c r="A52" s="14" t="s">
        <v>54</v>
      </c>
      <c r="B52" s="23"/>
      <c r="C52" s="22"/>
      <c r="D52" s="15">
        <f t="shared" ref="D52:M52" si="13">SUM(D5,D12,D22,D33,D42,D44,D50)</f>
        <v>2525554</v>
      </c>
      <c r="E52" s="15">
        <f t="shared" si="13"/>
        <v>457628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2033787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318</v>
      </c>
      <c r="N52" s="15">
        <f t="shared" si="10"/>
        <v>5017287</v>
      </c>
      <c r="O52" s="38">
        <f t="shared" si="2"/>
        <v>972.71946490887944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103</v>
      </c>
      <c r="M54" s="48"/>
      <c r="N54" s="48"/>
      <c r="O54" s="43">
        <v>5158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1362771</v>
      </c>
      <c r="E5" s="27">
        <f t="shared" si="0"/>
        <v>371456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18923</v>
      </c>
      <c r="N5" s="28">
        <f t="shared" ref="N5:N13" si="1">SUM(D5:M5)</f>
        <v>1753150</v>
      </c>
      <c r="O5" s="33">
        <f t="shared" ref="O5:O50" si="2">(N5/O$52)</f>
        <v>341.94460698264095</v>
      </c>
      <c r="P5" s="6"/>
    </row>
    <row r="6" spans="1:133">
      <c r="A6" s="12"/>
      <c r="B6" s="25">
        <v>311</v>
      </c>
      <c r="C6" s="20" t="s">
        <v>2</v>
      </c>
      <c r="D6" s="46">
        <v>1040761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18923</v>
      </c>
      <c r="N6" s="46">
        <f t="shared" si="1"/>
        <v>1059684</v>
      </c>
      <c r="O6" s="47">
        <f t="shared" si="2"/>
        <v>206.6869514335869</v>
      </c>
      <c r="P6" s="9"/>
    </row>
    <row r="7" spans="1:133">
      <c r="A7" s="12"/>
      <c r="B7" s="25">
        <v>312.10000000000002</v>
      </c>
      <c r="C7" s="20" t="s">
        <v>81</v>
      </c>
      <c r="D7" s="46">
        <v>83375</v>
      </c>
      <c r="E7" s="46">
        <v>371456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454831</v>
      </c>
      <c r="O7" s="47">
        <f t="shared" si="2"/>
        <v>88.712892529744494</v>
      </c>
      <c r="P7" s="9"/>
    </row>
    <row r="8" spans="1:133">
      <c r="A8" s="12"/>
      <c r="B8" s="25">
        <v>314.10000000000002</v>
      </c>
      <c r="C8" s="20" t="s">
        <v>13</v>
      </c>
      <c r="D8" s="46">
        <v>125758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125758</v>
      </c>
      <c r="O8" s="47">
        <f t="shared" si="2"/>
        <v>24.528574214940512</v>
      </c>
      <c r="P8" s="9"/>
    </row>
    <row r="9" spans="1:133">
      <c r="A9" s="12"/>
      <c r="B9" s="25">
        <v>314.39999999999998</v>
      </c>
      <c r="C9" s="20" t="s">
        <v>14</v>
      </c>
      <c r="D9" s="46">
        <v>2565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2565</v>
      </c>
      <c r="O9" s="47">
        <f t="shared" si="2"/>
        <v>0.50029256875365713</v>
      </c>
      <c r="P9" s="9"/>
    </row>
    <row r="10" spans="1:133">
      <c r="A10" s="12"/>
      <c r="B10" s="25">
        <v>315</v>
      </c>
      <c r="C10" s="20" t="s">
        <v>15</v>
      </c>
      <c r="D10" s="46">
        <v>97828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97828</v>
      </c>
      <c r="O10" s="47">
        <f t="shared" si="2"/>
        <v>19.080944021845134</v>
      </c>
      <c r="P10" s="9"/>
    </row>
    <row r="11" spans="1:133">
      <c r="A11" s="12"/>
      <c r="B11" s="25">
        <v>316</v>
      </c>
      <c r="C11" s="20" t="s">
        <v>16</v>
      </c>
      <c r="D11" s="46">
        <v>12484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12484</v>
      </c>
      <c r="O11" s="47">
        <f t="shared" si="2"/>
        <v>2.4349522137702362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401419</v>
      </c>
      <c r="E12" s="32">
        <f t="shared" si="3"/>
        <v>9359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410778</v>
      </c>
      <c r="O12" s="45">
        <f t="shared" si="2"/>
        <v>80.120538326506733</v>
      </c>
      <c r="P12" s="10"/>
    </row>
    <row r="13" spans="1:133">
      <c r="A13" s="12"/>
      <c r="B13" s="25">
        <v>322</v>
      </c>
      <c r="C13" s="20" t="s">
        <v>0</v>
      </c>
      <c r="D13" s="46">
        <v>55744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55744</v>
      </c>
      <c r="O13" s="47">
        <f t="shared" si="2"/>
        <v>10.872635069241271</v>
      </c>
      <c r="P13" s="9"/>
    </row>
    <row r="14" spans="1:133">
      <c r="A14" s="12"/>
      <c r="B14" s="25">
        <v>323.10000000000002</v>
      </c>
      <c r="C14" s="20" t="s">
        <v>18</v>
      </c>
      <c r="D14" s="46">
        <v>180958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180958</v>
      </c>
      <c r="O14" s="47">
        <f t="shared" si="2"/>
        <v>35.295104349522134</v>
      </c>
      <c r="P14" s="9"/>
    </row>
    <row r="15" spans="1:133">
      <c r="A15" s="12"/>
      <c r="B15" s="25">
        <v>323.39999999999998</v>
      </c>
      <c r="C15" s="20" t="s">
        <v>19</v>
      </c>
      <c r="D15" s="46">
        <v>2622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2622</v>
      </c>
      <c r="O15" s="47">
        <f t="shared" si="2"/>
        <v>0.51141018139262728</v>
      </c>
      <c r="P15" s="9"/>
    </row>
    <row r="16" spans="1:133">
      <c r="A16" s="12"/>
      <c r="B16" s="25">
        <v>323.7</v>
      </c>
      <c r="C16" s="20" t="s">
        <v>20</v>
      </c>
      <c r="D16" s="46">
        <v>12693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12693</v>
      </c>
      <c r="O16" s="47">
        <f t="shared" si="2"/>
        <v>2.4757167934464599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4244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4244</v>
      </c>
      <c r="O17" s="47">
        <f t="shared" si="2"/>
        <v>0.82777452701384824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2500</v>
      </c>
      <c r="O18" s="47">
        <f t="shared" si="2"/>
        <v>0.48761458942851571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2615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2615</v>
      </c>
      <c r="O19" s="47">
        <f t="shared" si="2"/>
        <v>0.51004486054222742</v>
      </c>
      <c r="P19" s="9"/>
    </row>
    <row r="20" spans="1:16">
      <c r="A20" s="12"/>
      <c r="B20" s="25">
        <v>325.2</v>
      </c>
      <c r="C20" s="20" t="s">
        <v>71</v>
      </c>
      <c r="D20" s="46">
        <v>139903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139903</v>
      </c>
      <c r="O20" s="47">
        <f t="shared" si="2"/>
        <v>27.287497561927054</v>
      </c>
      <c r="P20" s="9"/>
    </row>
    <row r="21" spans="1:16">
      <c r="A21" s="12"/>
      <c r="B21" s="25">
        <v>329</v>
      </c>
      <c r="C21" s="20" t="s">
        <v>25</v>
      </c>
      <c r="D21" s="46">
        <v>9499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9499</v>
      </c>
      <c r="O21" s="47">
        <f t="shared" si="2"/>
        <v>1.8527403939925882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SUM(D23:D30)</f>
        <v>559416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559416</v>
      </c>
      <c r="O22" s="45">
        <f t="shared" si="2"/>
        <v>109.11176126389702</v>
      </c>
      <c r="P22" s="10"/>
    </row>
    <row r="23" spans="1:16">
      <c r="A23" s="12"/>
      <c r="B23" s="25">
        <v>331.2</v>
      </c>
      <c r="C23" s="20" t="s">
        <v>26</v>
      </c>
      <c r="D23" s="46">
        <v>162770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162770</v>
      </c>
      <c r="O23" s="47">
        <f t="shared" si="2"/>
        <v>31.747610688511799</v>
      </c>
      <c r="P23" s="9"/>
    </row>
    <row r="24" spans="1:16">
      <c r="A24" s="12"/>
      <c r="B24" s="25">
        <v>334.2</v>
      </c>
      <c r="C24" s="20" t="s">
        <v>29</v>
      </c>
      <c r="D24" s="46">
        <v>5722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5722</v>
      </c>
      <c r="O24" s="47">
        <f t="shared" si="2"/>
        <v>1.1160522722839867</v>
      </c>
      <c r="P24" s="9"/>
    </row>
    <row r="25" spans="1:16">
      <c r="A25" s="12"/>
      <c r="B25" s="25">
        <v>335.12</v>
      </c>
      <c r="C25" s="20" t="s">
        <v>33</v>
      </c>
      <c r="D25" s="46">
        <v>358111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358111</v>
      </c>
      <c r="O25" s="47">
        <f t="shared" si="2"/>
        <v>69.848059293934071</v>
      </c>
      <c r="P25" s="9"/>
    </row>
    <row r="26" spans="1:16">
      <c r="A26" s="12"/>
      <c r="B26" s="25">
        <v>335.14</v>
      </c>
      <c r="C26" s="20" t="s">
        <v>34</v>
      </c>
      <c r="D26" s="46">
        <v>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181</v>
      </c>
      <c r="O26" s="47">
        <f t="shared" si="2"/>
        <v>3.5303296274624536E-2</v>
      </c>
      <c r="P26" s="9"/>
    </row>
    <row r="27" spans="1:16">
      <c r="A27" s="12"/>
      <c r="B27" s="25">
        <v>335.15</v>
      </c>
      <c r="C27" s="20" t="s">
        <v>35</v>
      </c>
      <c r="D27" s="46">
        <v>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98</v>
      </c>
      <c r="O27" s="47">
        <f t="shared" si="2"/>
        <v>1.9114491905597816E-2</v>
      </c>
      <c r="P27" s="9"/>
    </row>
    <row r="28" spans="1:16">
      <c r="A28" s="12"/>
      <c r="B28" s="25">
        <v>335.39</v>
      </c>
      <c r="C28" s="20" t="s">
        <v>82</v>
      </c>
      <c r="D28" s="46">
        <v>15132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15132</v>
      </c>
      <c r="O28" s="47">
        <f t="shared" si="2"/>
        <v>2.9514335868929198</v>
      </c>
      <c r="P28" s="9"/>
    </row>
    <row r="29" spans="1:16">
      <c r="A29" s="12"/>
      <c r="B29" s="25">
        <v>337.1</v>
      </c>
      <c r="C29" s="20" t="s">
        <v>83</v>
      </c>
      <c r="D29" s="46">
        <v>12123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12123</v>
      </c>
      <c r="O29" s="47">
        <f t="shared" si="2"/>
        <v>2.3645406670567581</v>
      </c>
      <c r="P29" s="9"/>
    </row>
    <row r="30" spans="1:16">
      <c r="A30" s="12"/>
      <c r="B30" s="25">
        <v>338</v>
      </c>
      <c r="C30" s="20" t="s">
        <v>38</v>
      </c>
      <c r="D30" s="46">
        <v>5279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5279</v>
      </c>
      <c r="O30" s="47">
        <f t="shared" si="2"/>
        <v>1.0296469670372537</v>
      </c>
      <c r="P30" s="9"/>
    </row>
    <row r="31" spans="1:16" ht="15.75">
      <c r="A31" s="29" t="s">
        <v>43</v>
      </c>
      <c r="B31" s="30"/>
      <c r="C31" s="31"/>
      <c r="D31" s="32">
        <f t="shared" ref="D31:M31" si="7">SUM(D32:D38)</f>
        <v>104716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1723838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1828554</v>
      </c>
      <c r="O31" s="45">
        <f t="shared" si="2"/>
        <v>356.65184318314806</v>
      </c>
      <c r="P31" s="10"/>
    </row>
    <row r="32" spans="1:16">
      <c r="A32" s="12"/>
      <c r="B32" s="25">
        <v>341.2</v>
      </c>
      <c r="C32" s="20" t="s">
        <v>73</v>
      </c>
      <c r="D32" s="46">
        <v>9836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9836</v>
      </c>
      <c r="O32" s="47">
        <f t="shared" si="2"/>
        <v>1.9184708406475521</v>
      </c>
      <c r="P32" s="9"/>
    </row>
    <row r="33" spans="1:16">
      <c r="A33" s="12"/>
      <c r="B33" s="25">
        <v>341.3</v>
      </c>
      <c r="C33" s="20" t="s">
        <v>47</v>
      </c>
      <c r="D33" s="46">
        <v>1703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1703</v>
      </c>
      <c r="O33" s="47">
        <f t="shared" si="2"/>
        <v>0.33216305831870491</v>
      </c>
      <c r="P33" s="9"/>
    </row>
    <row r="34" spans="1:16">
      <c r="A34" s="12"/>
      <c r="B34" s="25">
        <v>342.2</v>
      </c>
      <c r="C34" s="20" t="s">
        <v>48</v>
      </c>
      <c r="D34" s="46">
        <v>89487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89487</v>
      </c>
      <c r="O34" s="47">
        <f t="shared" si="2"/>
        <v>17.454066705675835</v>
      </c>
      <c r="P34" s="9"/>
    </row>
    <row r="35" spans="1:16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1157873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1157873</v>
      </c>
      <c r="O35" s="47">
        <f t="shared" si="2"/>
        <v>225.83830700214551</v>
      </c>
      <c r="P35" s="9"/>
    </row>
    <row r="36" spans="1:16">
      <c r="A36" s="12"/>
      <c r="B36" s="25">
        <v>343.4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409408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409408</v>
      </c>
      <c r="O36" s="47">
        <f t="shared" si="2"/>
        <v>79.853325531499905</v>
      </c>
      <c r="P36" s="9"/>
    </row>
    <row r="37" spans="1:16">
      <c r="A37" s="12"/>
      <c r="B37" s="25">
        <v>343.8</v>
      </c>
      <c r="C37" s="20" t="s">
        <v>51</v>
      </c>
      <c r="D37" s="46">
        <v>3690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3690</v>
      </c>
      <c r="O37" s="47">
        <f t="shared" si="2"/>
        <v>0.71971913399648912</v>
      </c>
      <c r="P37" s="9"/>
    </row>
    <row r="38" spans="1:16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156557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156557</v>
      </c>
      <c r="O38" s="47">
        <f t="shared" si="2"/>
        <v>30.535790910864051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SUM(D40:D40)</f>
        <v>22614</v>
      </c>
      <c r="E39" s="32">
        <f t="shared" si="9"/>
        <v>13459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36073</v>
      </c>
      <c r="O39" s="45">
        <f t="shared" si="2"/>
        <v>7.0358884337819392</v>
      </c>
      <c r="P39" s="10"/>
    </row>
    <row r="40" spans="1:16">
      <c r="A40" s="13"/>
      <c r="B40" s="39">
        <v>351.5</v>
      </c>
      <c r="C40" s="21" t="s">
        <v>84</v>
      </c>
      <c r="D40" s="46">
        <v>22614</v>
      </c>
      <c r="E40" s="46">
        <v>13459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36073</v>
      </c>
      <c r="O40" s="47">
        <f t="shared" si="2"/>
        <v>7.0358884337819392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42936</v>
      </c>
      <c r="E41" s="32">
        <f t="shared" si="11"/>
        <v>282312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9562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270</v>
      </c>
      <c r="N41" s="32">
        <f t="shared" si="10"/>
        <v>335080</v>
      </c>
      <c r="O41" s="45">
        <f t="shared" si="2"/>
        <v>65.355958650282815</v>
      </c>
      <c r="P41" s="10"/>
    </row>
    <row r="42" spans="1:16">
      <c r="A42" s="12"/>
      <c r="B42" s="25">
        <v>361.1</v>
      </c>
      <c r="C42" s="20" t="s">
        <v>57</v>
      </c>
      <c r="D42" s="46">
        <v>4862</v>
      </c>
      <c r="E42" s="46">
        <v>5142</v>
      </c>
      <c r="F42" s="46">
        <v>0</v>
      </c>
      <c r="G42" s="46">
        <v>0</v>
      </c>
      <c r="H42" s="46">
        <v>0</v>
      </c>
      <c r="I42" s="46">
        <v>2562</v>
      </c>
      <c r="J42" s="46">
        <v>0</v>
      </c>
      <c r="K42" s="46">
        <v>0</v>
      </c>
      <c r="L42" s="46">
        <v>0</v>
      </c>
      <c r="M42" s="46">
        <v>270</v>
      </c>
      <c r="N42" s="46">
        <f t="shared" si="10"/>
        <v>12836</v>
      </c>
      <c r="O42" s="47">
        <f t="shared" si="2"/>
        <v>2.5036083479617712</v>
      </c>
      <c r="P42" s="9"/>
    </row>
    <row r="43" spans="1:16">
      <c r="A43" s="12"/>
      <c r="B43" s="25">
        <v>362</v>
      </c>
      <c r="C43" s="20" t="s">
        <v>58</v>
      </c>
      <c r="D43" s="46">
        <v>17409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17409</v>
      </c>
      <c r="O43" s="47">
        <f t="shared" si="2"/>
        <v>3.3955529549444119</v>
      </c>
      <c r="P43" s="9"/>
    </row>
    <row r="44" spans="1:16">
      <c r="A44" s="12"/>
      <c r="B44" s="25">
        <v>364</v>
      </c>
      <c r="C44" s="20" t="s">
        <v>85</v>
      </c>
      <c r="D44" s="46">
        <v>10196</v>
      </c>
      <c r="E44" s="46">
        <v>277170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287366</v>
      </c>
      <c r="O44" s="47">
        <f t="shared" si="2"/>
        <v>56.049541642285938</v>
      </c>
      <c r="P44" s="9"/>
    </row>
    <row r="45" spans="1:16">
      <c r="A45" s="12"/>
      <c r="B45" s="25">
        <v>365</v>
      </c>
      <c r="C45" s="20" t="s">
        <v>89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7000</v>
      </c>
      <c r="O45" s="47">
        <f t="shared" si="2"/>
        <v>1.365320850399844</v>
      </c>
      <c r="P45" s="9"/>
    </row>
    <row r="46" spans="1:16">
      <c r="A46" s="12"/>
      <c r="B46" s="25">
        <v>369.3</v>
      </c>
      <c r="C46" s="20" t="s">
        <v>86</v>
      </c>
      <c r="D46" s="46">
        <v>1711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1711</v>
      </c>
      <c r="O46" s="47">
        <f t="shared" si="2"/>
        <v>0.33372342500487617</v>
      </c>
      <c r="P46" s="9"/>
    </row>
    <row r="47" spans="1:16">
      <c r="A47" s="12"/>
      <c r="B47" s="25">
        <v>369.9</v>
      </c>
      <c r="C47" s="20" t="s">
        <v>59</v>
      </c>
      <c r="D47" s="46">
        <v>8758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8758</v>
      </c>
      <c r="O47" s="47">
        <f t="shared" si="2"/>
        <v>1.7082114296859763</v>
      </c>
      <c r="P47" s="9"/>
    </row>
    <row r="48" spans="1:16" ht="15.75">
      <c r="A48" s="29" t="s">
        <v>45</v>
      </c>
      <c r="B48" s="30"/>
      <c r="C48" s="31"/>
      <c r="D48" s="32">
        <f t="shared" ref="D48:M48" si="12">SUM(D49:D49)</f>
        <v>195000</v>
      </c>
      <c r="E48" s="32">
        <f t="shared" si="12"/>
        <v>63500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258500</v>
      </c>
      <c r="O48" s="45">
        <f t="shared" si="2"/>
        <v>50.419348546908523</v>
      </c>
      <c r="P48" s="9"/>
    </row>
    <row r="49" spans="1:119" ht="15.75" thickBot="1">
      <c r="A49" s="12"/>
      <c r="B49" s="25">
        <v>381</v>
      </c>
      <c r="C49" s="20" t="s">
        <v>60</v>
      </c>
      <c r="D49" s="46">
        <v>195000</v>
      </c>
      <c r="E49" s="46">
        <v>63500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258500</v>
      </c>
      <c r="O49" s="47">
        <f t="shared" si="2"/>
        <v>50.419348546908523</v>
      </c>
      <c r="P49" s="9"/>
    </row>
    <row r="50" spans="1:119" ht="16.5" thickBot="1">
      <c r="A50" s="14" t="s">
        <v>54</v>
      </c>
      <c r="B50" s="23"/>
      <c r="C50" s="22"/>
      <c r="D50" s="15">
        <f t="shared" ref="D50:M50" si="13">SUM(D5,D12,D22,D31,D39,D41,D48)</f>
        <v>2688872</v>
      </c>
      <c r="E50" s="15">
        <f t="shared" si="13"/>
        <v>740086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1733400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19193</v>
      </c>
      <c r="N50" s="15">
        <f t="shared" si="10"/>
        <v>5181551</v>
      </c>
      <c r="O50" s="38">
        <f t="shared" si="2"/>
        <v>1010.639945387166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90</v>
      </c>
      <c r="M52" s="48"/>
      <c r="N52" s="48"/>
      <c r="O52" s="43">
        <v>5127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1358284</v>
      </c>
      <c r="E5" s="27">
        <f t="shared" si="0"/>
        <v>427563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1785847</v>
      </c>
      <c r="O5" s="33">
        <f t="shared" ref="O5:O49" si="2">(N5/O$51)</f>
        <v>350.78511098016105</v>
      </c>
      <c r="P5" s="6"/>
    </row>
    <row r="6" spans="1:133">
      <c r="A6" s="12"/>
      <c r="B6" s="25">
        <v>311</v>
      </c>
      <c r="C6" s="20" t="s">
        <v>2</v>
      </c>
      <c r="D6" s="46">
        <v>1026890</v>
      </c>
      <c r="E6" s="46">
        <v>75852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1102742</v>
      </c>
      <c r="O6" s="47">
        <f t="shared" si="2"/>
        <v>216.60616774700452</v>
      </c>
      <c r="P6" s="9"/>
    </row>
    <row r="7" spans="1:133">
      <c r="A7" s="12"/>
      <c r="B7" s="25">
        <v>312.10000000000002</v>
      </c>
      <c r="C7" s="20" t="s">
        <v>81</v>
      </c>
      <c r="D7" s="46">
        <v>84658</v>
      </c>
      <c r="E7" s="46">
        <v>351711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436369</v>
      </c>
      <c r="O7" s="47">
        <f t="shared" si="2"/>
        <v>85.713808681987828</v>
      </c>
      <c r="P7" s="9"/>
    </row>
    <row r="8" spans="1:133">
      <c r="A8" s="12"/>
      <c r="B8" s="25">
        <v>314.10000000000002</v>
      </c>
      <c r="C8" s="20" t="s">
        <v>13</v>
      </c>
      <c r="D8" s="46">
        <v>134054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134054</v>
      </c>
      <c r="O8" s="47">
        <f t="shared" si="2"/>
        <v>26.331565507758789</v>
      </c>
      <c r="P8" s="9"/>
    </row>
    <row r="9" spans="1:133">
      <c r="A9" s="12"/>
      <c r="B9" s="25">
        <v>314.39999999999998</v>
      </c>
      <c r="C9" s="20" t="s">
        <v>14</v>
      </c>
      <c r="D9" s="46">
        <v>3343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3343</v>
      </c>
      <c r="O9" s="47">
        <f t="shared" si="2"/>
        <v>0.65664898841092123</v>
      </c>
      <c r="P9" s="9"/>
    </row>
    <row r="10" spans="1:133">
      <c r="A10" s="12"/>
      <c r="B10" s="25">
        <v>315</v>
      </c>
      <c r="C10" s="20" t="s">
        <v>15</v>
      </c>
      <c r="D10" s="46">
        <v>99098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99098</v>
      </c>
      <c r="O10" s="47">
        <f t="shared" si="2"/>
        <v>19.465330976232568</v>
      </c>
      <c r="P10" s="9"/>
    </row>
    <row r="11" spans="1:133">
      <c r="A11" s="12"/>
      <c r="B11" s="25">
        <v>316</v>
      </c>
      <c r="C11" s="20" t="s">
        <v>16</v>
      </c>
      <c r="D11" s="46">
        <v>10241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10241</v>
      </c>
      <c r="O11" s="47">
        <f t="shared" si="2"/>
        <v>2.0115890787664505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393956</v>
      </c>
      <c r="E12" s="32">
        <f t="shared" si="3"/>
        <v>3242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397198</v>
      </c>
      <c r="O12" s="45">
        <f t="shared" si="2"/>
        <v>78.019642506383818</v>
      </c>
      <c r="P12" s="10"/>
    </row>
    <row r="13" spans="1:133">
      <c r="A13" s="12"/>
      <c r="B13" s="25">
        <v>322</v>
      </c>
      <c r="C13" s="20" t="s">
        <v>0</v>
      </c>
      <c r="D13" s="46">
        <v>33334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33334</v>
      </c>
      <c r="O13" s="47">
        <f t="shared" si="2"/>
        <v>6.5476330779807501</v>
      </c>
      <c r="P13" s="9"/>
    </row>
    <row r="14" spans="1:133">
      <c r="A14" s="12"/>
      <c r="B14" s="25">
        <v>323.10000000000002</v>
      </c>
      <c r="C14" s="20" t="s">
        <v>18</v>
      </c>
      <c r="D14" s="46">
        <v>195880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195880</v>
      </c>
      <c r="O14" s="47">
        <f t="shared" si="2"/>
        <v>38.475741504615989</v>
      </c>
      <c r="P14" s="9"/>
    </row>
    <row r="15" spans="1:133">
      <c r="A15" s="12"/>
      <c r="B15" s="25">
        <v>323.39999999999998</v>
      </c>
      <c r="C15" s="20" t="s">
        <v>19</v>
      </c>
      <c r="D15" s="46">
        <v>2794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2794</v>
      </c>
      <c r="O15" s="47">
        <f t="shared" si="2"/>
        <v>0.54881162836377917</v>
      </c>
      <c r="P15" s="9"/>
    </row>
    <row r="16" spans="1:133">
      <c r="A16" s="12"/>
      <c r="B16" s="25">
        <v>323.7</v>
      </c>
      <c r="C16" s="20" t="s">
        <v>20</v>
      </c>
      <c r="D16" s="46">
        <v>11830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11830</v>
      </c>
      <c r="O16" s="47">
        <f t="shared" si="2"/>
        <v>2.3237085052052642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1196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1196</v>
      </c>
      <c r="O17" s="47">
        <f t="shared" si="2"/>
        <v>0.23492437635042232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2"/>
        <v>0.19642506383814576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1046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1046</v>
      </c>
      <c r="O19" s="47">
        <f t="shared" si="2"/>
        <v>0.20546061677470046</v>
      </c>
      <c r="P19" s="9"/>
    </row>
    <row r="20" spans="1:16">
      <c r="A20" s="12"/>
      <c r="B20" s="25">
        <v>325.2</v>
      </c>
      <c r="C20" s="20" t="s">
        <v>71</v>
      </c>
      <c r="D20" s="46">
        <v>122631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122631</v>
      </c>
      <c r="O20" s="47">
        <f t="shared" si="2"/>
        <v>24.08780200353565</v>
      </c>
      <c r="P20" s="9"/>
    </row>
    <row r="21" spans="1:16">
      <c r="A21" s="12"/>
      <c r="B21" s="25">
        <v>329</v>
      </c>
      <c r="C21" s="20" t="s">
        <v>25</v>
      </c>
      <c r="D21" s="46">
        <v>27487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27487</v>
      </c>
      <c r="O21" s="47">
        <f t="shared" si="2"/>
        <v>5.399135729719112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SUM(D23:D30)</f>
        <v>509513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509513</v>
      </c>
      <c r="O22" s="45">
        <f t="shared" si="2"/>
        <v>100.08112355136515</v>
      </c>
      <c r="P22" s="10"/>
    </row>
    <row r="23" spans="1:16">
      <c r="A23" s="12"/>
      <c r="B23" s="25">
        <v>331.2</v>
      </c>
      <c r="C23" s="20" t="s">
        <v>26</v>
      </c>
      <c r="D23" s="46">
        <v>155197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155197</v>
      </c>
      <c r="O23" s="47">
        <f t="shared" si="2"/>
        <v>30.484580632488704</v>
      </c>
      <c r="P23" s="9"/>
    </row>
    <row r="24" spans="1:16">
      <c r="A24" s="12"/>
      <c r="B24" s="25">
        <v>334.2</v>
      </c>
      <c r="C24" s="20" t="s">
        <v>29</v>
      </c>
      <c r="D24" s="46">
        <v>8414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8414</v>
      </c>
      <c r="O24" s="47">
        <f t="shared" si="2"/>
        <v>1.6527204871341583</v>
      </c>
      <c r="P24" s="9"/>
    </row>
    <row r="25" spans="1:16">
      <c r="A25" s="12"/>
      <c r="B25" s="25">
        <v>335.12</v>
      </c>
      <c r="C25" s="20" t="s">
        <v>33</v>
      </c>
      <c r="D25" s="46">
        <v>320497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320497</v>
      </c>
      <c r="O25" s="47">
        <f t="shared" si="2"/>
        <v>62.9536436849342</v>
      </c>
      <c r="P25" s="9"/>
    </row>
    <row r="26" spans="1:16">
      <c r="A26" s="12"/>
      <c r="B26" s="25">
        <v>335.14</v>
      </c>
      <c r="C26" s="20" t="s">
        <v>34</v>
      </c>
      <c r="D26" s="46">
        <v>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231</v>
      </c>
      <c r="O26" s="47">
        <f t="shared" si="2"/>
        <v>4.5374189746611671E-2</v>
      </c>
      <c r="P26" s="9"/>
    </row>
    <row r="27" spans="1:16">
      <c r="A27" s="12"/>
      <c r="B27" s="25">
        <v>335.15</v>
      </c>
      <c r="C27" s="20" t="s">
        <v>35</v>
      </c>
      <c r="D27" s="46">
        <v>392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392</v>
      </c>
      <c r="O27" s="47">
        <f t="shared" si="2"/>
        <v>7.6998625024553138E-2</v>
      </c>
      <c r="P27" s="9"/>
    </row>
    <row r="28" spans="1:16">
      <c r="A28" s="12"/>
      <c r="B28" s="25">
        <v>335.39</v>
      </c>
      <c r="C28" s="20" t="s">
        <v>82</v>
      </c>
      <c r="D28" s="46">
        <v>12703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12703</v>
      </c>
      <c r="O28" s="47">
        <f t="shared" si="2"/>
        <v>2.4951875859359656</v>
      </c>
      <c r="P28" s="9"/>
    </row>
    <row r="29" spans="1:16">
      <c r="A29" s="12"/>
      <c r="B29" s="25">
        <v>337.1</v>
      </c>
      <c r="C29" s="20" t="s">
        <v>83</v>
      </c>
      <c r="D29" s="46">
        <v>8337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8337</v>
      </c>
      <c r="O29" s="47">
        <f t="shared" si="2"/>
        <v>1.6375957572186211</v>
      </c>
      <c r="P29" s="9"/>
    </row>
    <row r="30" spans="1:16">
      <c r="A30" s="12"/>
      <c r="B30" s="25">
        <v>338</v>
      </c>
      <c r="C30" s="20" t="s">
        <v>38</v>
      </c>
      <c r="D30" s="46">
        <v>3742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3742</v>
      </c>
      <c r="O30" s="47">
        <f t="shared" si="2"/>
        <v>0.7350225888823414</v>
      </c>
      <c r="P30" s="9"/>
    </row>
    <row r="31" spans="1:16" ht="15.75">
      <c r="A31" s="29" t="s">
        <v>43</v>
      </c>
      <c r="B31" s="30"/>
      <c r="C31" s="31"/>
      <c r="D31" s="32">
        <f t="shared" ref="D31:M31" si="7">SUM(D32:D38)</f>
        <v>145145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1475782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1620927</v>
      </c>
      <c r="O31" s="45">
        <f t="shared" si="2"/>
        <v>318.39068945197408</v>
      </c>
      <c r="P31" s="10"/>
    </row>
    <row r="32" spans="1:16">
      <c r="A32" s="12"/>
      <c r="B32" s="25">
        <v>341.2</v>
      </c>
      <c r="C32" s="20" t="s">
        <v>73</v>
      </c>
      <c r="D32" s="46">
        <v>10369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10369</v>
      </c>
      <c r="O32" s="47">
        <f t="shared" si="2"/>
        <v>2.0367314869377333</v>
      </c>
      <c r="P32" s="9"/>
    </row>
    <row r="33" spans="1:16">
      <c r="A33" s="12"/>
      <c r="B33" s="25">
        <v>341.3</v>
      </c>
      <c r="C33" s="20" t="s">
        <v>47</v>
      </c>
      <c r="D33" s="46">
        <v>2290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2290</v>
      </c>
      <c r="O33" s="47">
        <f t="shared" si="2"/>
        <v>0.44981339618935379</v>
      </c>
      <c r="P33" s="9"/>
    </row>
    <row r="34" spans="1:16">
      <c r="A34" s="12"/>
      <c r="B34" s="25">
        <v>342.2</v>
      </c>
      <c r="C34" s="20" t="s">
        <v>48</v>
      </c>
      <c r="D34" s="46">
        <v>124632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124632</v>
      </c>
      <c r="O34" s="47">
        <f t="shared" si="2"/>
        <v>24.480848556275781</v>
      </c>
      <c r="P34" s="9"/>
    </row>
    <row r="35" spans="1:16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917426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917426</v>
      </c>
      <c r="O35" s="47">
        <f t="shared" si="2"/>
        <v>180.2054606167747</v>
      </c>
      <c r="P35" s="9"/>
    </row>
    <row r="36" spans="1:16">
      <c r="A36" s="12"/>
      <c r="B36" s="25">
        <v>343.4</v>
      </c>
      <c r="C36" s="20" t="s">
        <v>50</v>
      </c>
      <c r="D36" s="46">
        <v>-138</v>
      </c>
      <c r="E36" s="46">
        <v>0</v>
      </c>
      <c r="F36" s="46">
        <v>0</v>
      </c>
      <c r="G36" s="46">
        <v>0</v>
      </c>
      <c r="H36" s="46">
        <v>0</v>
      </c>
      <c r="I36" s="46">
        <v>394538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394400</v>
      </c>
      <c r="O36" s="47">
        <f t="shared" si="2"/>
        <v>77.470045177764689</v>
      </c>
      <c r="P36" s="9"/>
    </row>
    <row r="37" spans="1:16">
      <c r="A37" s="12"/>
      <c r="B37" s="25">
        <v>343.8</v>
      </c>
      <c r="C37" s="20" t="s">
        <v>51</v>
      </c>
      <c r="D37" s="46">
        <v>7992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7992</v>
      </c>
      <c r="O37" s="47">
        <f t="shared" si="2"/>
        <v>1.5698291101944608</v>
      </c>
      <c r="P37" s="9"/>
    </row>
    <row r="38" spans="1:16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163818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163818</v>
      </c>
      <c r="O38" s="47">
        <f t="shared" si="2"/>
        <v>32.177961107837362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SUM(D40:D40)</f>
        <v>40509</v>
      </c>
      <c r="E39" s="32">
        <f t="shared" si="9"/>
        <v>17375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57884</v>
      </c>
      <c r="O39" s="45">
        <f t="shared" si="2"/>
        <v>11.369868395207229</v>
      </c>
      <c r="P39" s="10"/>
    </row>
    <row r="40" spans="1:16">
      <c r="A40" s="13"/>
      <c r="B40" s="39">
        <v>351.5</v>
      </c>
      <c r="C40" s="21" t="s">
        <v>84</v>
      </c>
      <c r="D40" s="46">
        <v>40509</v>
      </c>
      <c r="E40" s="46">
        <v>17375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57884</v>
      </c>
      <c r="O40" s="47">
        <f t="shared" si="2"/>
        <v>11.369868395207229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SUM(D42:D46)</f>
        <v>17241</v>
      </c>
      <c r="E41" s="32">
        <f t="shared" si="11"/>
        <v>3411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2329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22981</v>
      </c>
      <c r="O41" s="45">
        <f t="shared" si="2"/>
        <v>4.5140443920644273</v>
      </c>
      <c r="P41" s="10"/>
    </row>
    <row r="42" spans="1:16">
      <c r="A42" s="12"/>
      <c r="B42" s="25">
        <v>361.1</v>
      </c>
      <c r="C42" s="20" t="s">
        <v>57</v>
      </c>
      <c r="D42" s="46">
        <v>4860</v>
      </c>
      <c r="E42" s="46">
        <v>2937</v>
      </c>
      <c r="F42" s="46">
        <v>0</v>
      </c>
      <c r="G42" s="46">
        <v>0</v>
      </c>
      <c r="H42" s="46">
        <v>0</v>
      </c>
      <c r="I42" s="46">
        <v>2329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10126</v>
      </c>
      <c r="O42" s="47">
        <f t="shared" si="2"/>
        <v>1.9890001964250639</v>
      </c>
      <c r="P42" s="9"/>
    </row>
    <row r="43" spans="1:16">
      <c r="A43" s="12"/>
      <c r="B43" s="25">
        <v>362</v>
      </c>
      <c r="C43" s="20" t="s">
        <v>58</v>
      </c>
      <c r="D43" s="46">
        <v>17998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17998</v>
      </c>
      <c r="O43" s="47">
        <f t="shared" si="2"/>
        <v>3.5352582989589472</v>
      </c>
      <c r="P43" s="9"/>
    </row>
    <row r="44" spans="1:16">
      <c r="A44" s="12"/>
      <c r="B44" s="25">
        <v>364</v>
      </c>
      <c r="C44" s="20" t="s">
        <v>85</v>
      </c>
      <c r="D44" s="46">
        <v>3010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3010</v>
      </c>
      <c r="O44" s="47">
        <f t="shared" si="2"/>
        <v>0.59123944215281865</v>
      </c>
      <c r="P44" s="9"/>
    </row>
    <row r="45" spans="1:16">
      <c r="A45" s="12"/>
      <c r="B45" s="25">
        <v>369.3</v>
      </c>
      <c r="C45" s="20" t="s">
        <v>86</v>
      </c>
      <c r="D45" s="46">
        <v>-2392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-2392</v>
      </c>
      <c r="O45" s="47">
        <f t="shared" si="2"/>
        <v>-0.46984875270084464</v>
      </c>
      <c r="P45" s="9"/>
    </row>
    <row r="46" spans="1:16">
      <c r="A46" s="12"/>
      <c r="B46" s="25">
        <v>369.9</v>
      </c>
      <c r="C46" s="20" t="s">
        <v>59</v>
      </c>
      <c r="D46" s="46">
        <v>-6235</v>
      </c>
      <c r="E46" s="46">
        <v>474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-5761</v>
      </c>
      <c r="O46" s="47">
        <f t="shared" si="2"/>
        <v>-1.1316047927715576</v>
      </c>
      <c r="P46" s="9"/>
    </row>
    <row r="47" spans="1:16" ht="15.75">
      <c r="A47" s="29" t="s">
        <v>45</v>
      </c>
      <c r="B47" s="30"/>
      <c r="C47" s="31"/>
      <c r="D47" s="32">
        <f t="shared" ref="D47:M47" si="12">SUM(D48:D48)</f>
        <v>100130</v>
      </c>
      <c r="E47" s="32">
        <f t="shared" si="12"/>
        <v>89736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208084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397950</v>
      </c>
      <c r="O47" s="45">
        <f t="shared" si="2"/>
        <v>78.167354154390097</v>
      </c>
      <c r="P47" s="9"/>
    </row>
    <row r="48" spans="1:16" ht="15.75" thickBot="1">
      <c r="A48" s="12"/>
      <c r="B48" s="25">
        <v>381</v>
      </c>
      <c r="C48" s="20" t="s">
        <v>60</v>
      </c>
      <c r="D48" s="46">
        <v>100130</v>
      </c>
      <c r="E48" s="46">
        <v>89736</v>
      </c>
      <c r="F48" s="46">
        <v>0</v>
      </c>
      <c r="G48" s="46">
        <v>0</v>
      </c>
      <c r="H48" s="46">
        <v>0</v>
      </c>
      <c r="I48" s="46">
        <v>208084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397950</v>
      </c>
      <c r="O48" s="47">
        <f t="shared" si="2"/>
        <v>78.167354154390097</v>
      </c>
      <c r="P48" s="9"/>
    </row>
    <row r="49" spans="1:119" ht="16.5" thickBot="1">
      <c r="A49" s="14" t="s">
        <v>54</v>
      </c>
      <c r="B49" s="23"/>
      <c r="C49" s="22"/>
      <c r="D49" s="15">
        <f t="shared" ref="D49:M49" si="13">SUM(D5,D12,D22,D31,D39,D41,D47)</f>
        <v>2564778</v>
      </c>
      <c r="E49" s="15">
        <f t="shared" si="13"/>
        <v>541327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1686195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4792300</v>
      </c>
      <c r="O49" s="38">
        <f t="shared" si="2"/>
        <v>941.32783343154586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87</v>
      </c>
      <c r="M51" s="48"/>
      <c r="N51" s="48"/>
      <c r="O51" s="43">
        <v>5091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1420398</v>
      </c>
      <c r="E5" s="27">
        <f t="shared" si="0"/>
        <v>333693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161792</v>
      </c>
      <c r="N5" s="28">
        <f>SUM(D5:M5)</f>
        <v>1915883</v>
      </c>
      <c r="O5" s="33">
        <f t="shared" ref="O5:O51" si="1">(N5/O$53)</f>
        <v>375.58968829641248</v>
      </c>
      <c r="P5" s="6"/>
    </row>
    <row r="6" spans="1:133">
      <c r="A6" s="12"/>
      <c r="B6" s="25">
        <v>311</v>
      </c>
      <c r="C6" s="20" t="s">
        <v>2</v>
      </c>
      <c r="D6" s="46">
        <v>1074358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161792</v>
      </c>
      <c r="N6" s="46">
        <f>SUM(D6:M6)</f>
        <v>1236150</v>
      </c>
      <c r="O6" s="47">
        <f t="shared" si="1"/>
        <v>242.33483630660655</v>
      </c>
      <c r="P6" s="9"/>
    </row>
    <row r="7" spans="1:133">
      <c r="A7" s="12"/>
      <c r="B7" s="25">
        <v>312.3</v>
      </c>
      <c r="C7" s="20" t="s">
        <v>10</v>
      </c>
      <c r="D7" s="46">
        <v>16533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16533</v>
      </c>
      <c r="O7" s="47">
        <f t="shared" si="1"/>
        <v>3.2411291903548323</v>
      </c>
      <c r="P7" s="9"/>
    </row>
    <row r="8" spans="1:133">
      <c r="A8" s="12"/>
      <c r="B8" s="25">
        <v>312.41000000000003</v>
      </c>
      <c r="C8" s="20" t="s">
        <v>11</v>
      </c>
      <c r="D8" s="46">
        <v>74336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74336</v>
      </c>
      <c r="O8" s="47">
        <f t="shared" si="1"/>
        <v>14.572828857086845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333693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333693</v>
      </c>
      <c r="O9" s="47">
        <f t="shared" si="1"/>
        <v>65.417173103313075</v>
      </c>
      <c r="P9" s="9"/>
    </row>
    <row r="10" spans="1:133">
      <c r="A10" s="12"/>
      <c r="B10" s="25">
        <v>314.10000000000002</v>
      </c>
      <c r="C10" s="20" t="s">
        <v>13</v>
      </c>
      <c r="D10" s="46">
        <v>134398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134398</v>
      </c>
      <c r="O10" s="47">
        <f t="shared" si="1"/>
        <v>26.347382866104684</v>
      </c>
      <c r="P10" s="9"/>
    </row>
    <row r="11" spans="1:133">
      <c r="A11" s="12"/>
      <c r="B11" s="25">
        <v>314.39999999999998</v>
      </c>
      <c r="C11" s="20" t="s">
        <v>14</v>
      </c>
      <c r="D11" s="46">
        <v>3101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3101</v>
      </c>
      <c r="O11" s="47">
        <f t="shared" si="1"/>
        <v>0.60792001568319942</v>
      </c>
      <c r="P11" s="9"/>
    </row>
    <row r="12" spans="1:133">
      <c r="A12" s="12"/>
      <c r="B12" s="25">
        <v>314.8</v>
      </c>
      <c r="C12" s="20" t="s">
        <v>70</v>
      </c>
      <c r="D12" s="46">
        <v>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</v>
      </c>
      <c r="O12" s="47">
        <f t="shared" si="1"/>
        <v>1.5683199372672025E-3</v>
      </c>
      <c r="P12" s="9"/>
    </row>
    <row r="13" spans="1:133">
      <c r="A13" s="12"/>
      <c r="B13" s="25">
        <v>315</v>
      </c>
      <c r="C13" s="20" t="s">
        <v>15</v>
      </c>
      <c r="D13" s="46">
        <v>108105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108105</v>
      </c>
      <c r="O13" s="47">
        <f t="shared" si="1"/>
        <v>21.192903352283867</v>
      </c>
      <c r="P13" s="9"/>
    </row>
    <row r="14" spans="1:133">
      <c r="A14" s="12"/>
      <c r="B14" s="25">
        <v>316</v>
      </c>
      <c r="C14" s="20" t="s">
        <v>16</v>
      </c>
      <c r="D14" s="46">
        <v>9559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9559</v>
      </c>
      <c r="O14" s="47">
        <f t="shared" si="1"/>
        <v>1.8739462850421487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387003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-30000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51" si="4">SUM(D15:M15)</f>
        <v>357003</v>
      </c>
      <c r="O15" s="45">
        <f t="shared" si="1"/>
        <v>69.986865320525382</v>
      </c>
      <c r="P15" s="10"/>
    </row>
    <row r="16" spans="1:133">
      <c r="A16" s="12"/>
      <c r="B16" s="25">
        <v>322</v>
      </c>
      <c r="C16" s="20" t="s">
        <v>0</v>
      </c>
      <c r="D16" s="46">
        <v>22095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22095</v>
      </c>
      <c r="O16" s="47">
        <f t="shared" si="1"/>
        <v>4.3315036267398552</v>
      </c>
      <c r="P16" s="9"/>
    </row>
    <row r="17" spans="1:16">
      <c r="A17" s="12"/>
      <c r="B17" s="25">
        <v>323.10000000000002</v>
      </c>
      <c r="C17" s="20" t="s">
        <v>18</v>
      </c>
      <c r="D17" s="46">
        <v>203607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203607</v>
      </c>
      <c r="O17" s="47">
        <f t="shared" si="1"/>
        <v>39.915114683395416</v>
      </c>
      <c r="P17" s="9"/>
    </row>
    <row r="18" spans="1:16">
      <c r="A18" s="12"/>
      <c r="B18" s="25">
        <v>323.39999999999998</v>
      </c>
      <c r="C18" s="20" t="s">
        <v>19</v>
      </c>
      <c r="D18" s="46">
        <v>2959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2959</v>
      </c>
      <c r="O18" s="47">
        <f t="shared" si="1"/>
        <v>0.58008233679670651</v>
      </c>
      <c r="P18" s="9"/>
    </row>
    <row r="19" spans="1:16">
      <c r="A19" s="12"/>
      <c r="B19" s="25">
        <v>323.7</v>
      </c>
      <c r="C19" s="20" t="s">
        <v>20</v>
      </c>
      <c r="D19" s="46">
        <v>15462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15462</v>
      </c>
      <c r="O19" s="47">
        <f t="shared" si="1"/>
        <v>3.0311703587531857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-30000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-30000</v>
      </c>
      <c r="O20" s="47">
        <f t="shared" si="1"/>
        <v>-5.8811997647520098</v>
      </c>
      <c r="P20" s="9"/>
    </row>
    <row r="21" spans="1:16">
      <c r="A21" s="12"/>
      <c r="B21" s="25">
        <v>325.2</v>
      </c>
      <c r="C21" s="20" t="s">
        <v>71</v>
      </c>
      <c r="D21" s="46">
        <v>119037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119037</v>
      </c>
      <c r="O21" s="47">
        <f t="shared" si="1"/>
        <v>23.336012546559498</v>
      </c>
      <c r="P21" s="9"/>
    </row>
    <row r="22" spans="1:16">
      <c r="A22" s="12"/>
      <c r="B22" s="25">
        <v>329</v>
      </c>
      <c r="C22" s="20" t="s">
        <v>25</v>
      </c>
      <c r="D22" s="46">
        <v>23843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23843</v>
      </c>
      <c r="O22" s="47">
        <f t="shared" si="1"/>
        <v>4.6741815330327388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SUM(D24:D32)</f>
        <v>734766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734766</v>
      </c>
      <c r="O23" s="45">
        <f t="shared" si="1"/>
        <v>144.04352087825916</v>
      </c>
      <c r="P23" s="10"/>
    </row>
    <row r="24" spans="1:16">
      <c r="A24" s="12"/>
      <c r="B24" s="25">
        <v>331.2</v>
      </c>
      <c r="C24" s="20" t="s">
        <v>26</v>
      </c>
      <c r="D24" s="46">
        <v>221301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221301</v>
      </c>
      <c r="O24" s="47">
        <f t="shared" si="1"/>
        <v>43.383846304646148</v>
      </c>
      <c r="P24" s="9"/>
    </row>
    <row r="25" spans="1:16">
      <c r="A25" s="12"/>
      <c r="B25" s="25">
        <v>331.7</v>
      </c>
      <c r="C25" s="20" t="s">
        <v>72</v>
      </c>
      <c r="D25" s="46">
        <v>19475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19475</v>
      </c>
      <c r="O25" s="47">
        <f t="shared" si="1"/>
        <v>3.8178788472848462</v>
      </c>
      <c r="P25" s="9"/>
    </row>
    <row r="26" spans="1:16">
      <c r="A26" s="12"/>
      <c r="B26" s="25">
        <v>334.2</v>
      </c>
      <c r="C26" s="20" t="s">
        <v>29</v>
      </c>
      <c r="D26" s="46">
        <v>91268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91268</v>
      </c>
      <c r="O26" s="47">
        <f t="shared" si="1"/>
        <v>17.892178004312878</v>
      </c>
      <c r="P26" s="9"/>
    </row>
    <row r="27" spans="1:16">
      <c r="A27" s="12"/>
      <c r="B27" s="25">
        <v>334.5</v>
      </c>
      <c r="C27" s="20" t="s">
        <v>31</v>
      </c>
      <c r="D27" s="46">
        <v>78884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78884</v>
      </c>
      <c r="O27" s="47">
        <f t="shared" si="1"/>
        <v>15.46441874142325</v>
      </c>
      <c r="P27" s="9"/>
    </row>
    <row r="28" spans="1:16">
      <c r="A28" s="12"/>
      <c r="B28" s="25">
        <v>335.12</v>
      </c>
      <c r="C28" s="20" t="s">
        <v>33</v>
      </c>
      <c r="D28" s="46">
        <v>116763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116763</v>
      </c>
      <c r="O28" s="47">
        <f t="shared" si="1"/>
        <v>22.890217604391296</v>
      </c>
      <c r="P28" s="9"/>
    </row>
    <row r="29" spans="1:16">
      <c r="A29" s="12"/>
      <c r="B29" s="25">
        <v>335.14</v>
      </c>
      <c r="C29" s="20" t="s">
        <v>34</v>
      </c>
      <c r="D29" s="46">
        <v>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</v>
      </c>
      <c r="O29" s="47">
        <f t="shared" si="1"/>
        <v>2.2348559106057635E-2</v>
      </c>
      <c r="P29" s="9"/>
    </row>
    <row r="30" spans="1:16">
      <c r="A30" s="12"/>
      <c r="B30" s="25">
        <v>335.15</v>
      </c>
      <c r="C30" s="20" t="s">
        <v>35</v>
      </c>
      <c r="D30" s="46">
        <v>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294</v>
      </c>
      <c r="O30" s="47">
        <f t="shared" si="1"/>
        <v>5.7635757694569689E-2</v>
      </c>
      <c r="P30" s="9"/>
    </row>
    <row r="31" spans="1:16">
      <c r="A31" s="12"/>
      <c r="B31" s="25">
        <v>335.18</v>
      </c>
      <c r="C31" s="20" t="s">
        <v>36</v>
      </c>
      <c r="D31" s="46">
        <v>201814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201814</v>
      </c>
      <c r="O31" s="47">
        <f t="shared" si="1"/>
        <v>39.563614977455401</v>
      </c>
      <c r="P31" s="9"/>
    </row>
    <row r="32" spans="1:16">
      <c r="A32" s="12"/>
      <c r="B32" s="25">
        <v>338</v>
      </c>
      <c r="C32" s="20" t="s">
        <v>38</v>
      </c>
      <c r="D32" s="46">
        <v>4853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4853</v>
      </c>
      <c r="O32" s="47">
        <f t="shared" si="1"/>
        <v>0.95138208194471674</v>
      </c>
      <c r="P32" s="9"/>
    </row>
    <row r="33" spans="1:16" ht="15.75">
      <c r="A33" s="29" t="s">
        <v>43</v>
      </c>
      <c r="B33" s="30"/>
      <c r="C33" s="31"/>
      <c r="D33" s="32">
        <f t="shared" ref="D33:M33" si="6">SUM(D34:D38)</f>
        <v>155169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1336350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1491519</v>
      </c>
      <c r="O33" s="45">
        <f t="shared" si="1"/>
        <v>292.39737306410507</v>
      </c>
      <c r="P33" s="10"/>
    </row>
    <row r="34" spans="1:16">
      <c r="A34" s="12"/>
      <c r="B34" s="25">
        <v>341.2</v>
      </c>
      <c r="C34" s="20" t="s">
        <v>73</v>
      </c>
      <c r="D34" s="46">
        <v>22246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22246</v>
      </c>
      <c r="O34" s="47">
        <f t="shared" si="1"/>
        <v>4.3611056655557734</v>
      </c>
      <c r="P34" s="9"/>
    </row>
    <row r="35" spans="1:16">
      <c r="A35" s="12"/>
      <c r="B35" s="25">
        <v>341.3</v>
      </c>
      <c r="C35" s="20" t="s">
        <v>47</v>
      </c>
      <c r="D35" s="46">
        <v>256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256</v>
      </c>
      <c r="O35" s="47">
        <f t="shared" si="1"/>
        <v>5.0186237992550481E-2</v>
      </c>
      <c r="P35" s="9"/>
    </row>
    <row r="36" spans="1:16">
      <c r="A36" s="12"/>
      <c r="B36" s="25">
        <v>342.2</v>
      </c>
      <c r="C36" s="20" t="s">
        <v>48</v>
      </c>
      <c r="D36" s="46">
        <v>104517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104517</v>
      </c>
      <c r="O36" s="47">
        <f t="shared" si="1"/>
        <v>20.489511860419526</v>
      </c>
      <c r="P36" s="9"/>
    </row>
    <row r="37" spans="1:16">
      <c r="A37" s="12"/>
      <c r="B37" s="25">
        <v>343.3</v>
      </c>
      <c r="C37" s="20" t="s">
        <v>49</v>
      </c>
      <c r="D37" s="46">
        <v>3695</v>
      </c>
      <c r="E37" s="46">
        <v>0</v>
      </c>
      <c r="F37" s="46">
        <v>0</v>
      </c>
      <c r="G37" s="46">
        <v>0</v>
      </c>
      <c r="H37" s="46">
        <v>0</v>
      </c>
      <c r="I37" s="46">
        <v>1336350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1340045</v>
      </c>
      <c r="O37" s="47">
        <f t="shared" si="1"/>
        <v>262.70241129190356</v>
      </c>
      <c r="P37" s="9"/>
    </row>
    <row r="38" spans="1:16">
      <c r="A38" s="12"/>
      <c r="B38" s="25">
        <v>343.9</v>
      </c>
      <c r="C38" s="20" t="s">
        <v>52</v>
      </c>
      <c r="D38" s="46">
        <v>24455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24455</v>
      </c>
      <c r="O38" s="47">
        <f t="shared" si="1"/>
        <v>4.7941580082336799</v>
      </c>
      <c r="P38" s="9"/>
    </row>
    <row r="39" spans="1:16" ht="15.75">
      <c r="A39" s="29" t="s">
        <v>44</v>
      </c>
      <c r="B39" s="30"/>
      <c r="C39" s="31"/>
      <c r="D39" s="32">
        <f t="shared" ref="D39:M39" si="7">SUM(D40:D41)</f>
        <v>51457</v>
      </c>
      <c r="E39" s="32">
        <f t="shared" si="7"/>
        <v>22693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0</v>
      </c>
      <c r="J39" s="32">
        <f t="shared" si="7"/>
        <v>0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 t="shared" si="4"/>
        <v>74150</v>
      </c>
      <c r="O39" s="45">
        <f t="shared" si="1"/>
        <v>14.536365418545383</v>
      </c>
      <c r="P39" s="10"/>
    </row>
    <row r="40" spans="1:16">
      <c r="A40" s="13"/>
      <c r="B40" s="39">
        <v>351.9</v>
      </c>
      <c r="C40" s="21" t="s">
        <v>56</v>
      </c>
      <c r="D40" s="46">
        <v>45413</v>
      </c>
      <c r="E40" s="46">
        <v>22693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68106</v>
      </c>
      <c r="O40" s="47">
        <f t="shared" si="1"/>
        <v>13.351499705940011</v>
      </c>
      <c r="P40" s="9"/>
    </row>
    <row r="41" spans="1:16">
      <c r="A41" s="13"/>
      <c r="B41" s="39">
        <v>354</v>
      </c>
      <c r="C41" s="21" t="s">
        <v>74</v>
      </c>
      <c r="D41" s="46">
        <v>6044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6044</v>
      </c>
      <c r="O41" s="47">
        <f t="shared" si="1"/>
        <v>1.1848657126053714</v>
      </c>
      <c r="P41" s="9"/>
    </row>
    <row r="42" spans="1:16" ht="15.75">
      <c r="A42" s="29" t="s">
        <v>3</v>
      </c>
      <c r="B42" s="30"/>
      <c r="C42" s="31"/>
      <c r="D42" s="32">
        <f t="shared" ref="D42:M42" si="8">SUM(D43:D46)</f>
        <v>56804</v>
      </c>
      <c r="E42" s="32">
        <f t="shared" si="8"/>
        <v>654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1723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57</v>
      </c>
      <c r="N42" s="32">
        <f t="shared" si="4"/>
        <v>59238</v>
      </c>
      <c r="O42" s="45">
        <f t="shared" si="1"/>
        <v>11.613017055479318</v>
      </c>
      <c r="P42" s="10"/>
    </row>
    <row r="43" spans="1:16">
      <c r="A43" s="12"/>
      <c r="B43" s="25">
        <v>361.1</v>
      </c>
      <c r="C43" s="20" t="s">
        <v>57</v>
      </c>
      <c r="D43" s="46">
        <v>16498</v>
      </c>
      <c r="E43" s="46">
        <v>654</v>
      </c>
      <c r="F43" s="46">
        <v>0</v>
      </c>
      <c r="G43" s="46">
        <v>0</v>
      </c>
      <c r="H43" s="46">
        <v>0</v>
      </c>
      <c r="I43" s="46">
        <v>106</v>
      </c>
      <c r="J43" s="46">
        <v>0</v>
      </c>
      <c r="K43" s="46">
        <v>0</v>
      </c>
      <c r="L43" s="46">
        <v>0</v>
      </c>
      <c r="M43" s="46">
        <v>57</v>
      </c>
      <c r="N43" s="46">
        <f t="shared" si="4"/>
        <v>17315</v>
      </c>
      <c r="O43" s="47">
        <f t="shared" si="1"/>
        <v>3.3944324642227013</v>
      </c>
      <c r="P43" s="9"/>
    </row>
    <row r="44" spans="1:16">
      <c r="A44" s="12"/>
      <c r="B44" s="25">
        <v>362</v>
      </c>
      <c r="C44" s="20" t="s">
        <v>58</v>
      </c>
      <c r="D44" s="46">
        <v>20745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20745</v>
      </c>
      <c r="O44" s="47">
        <f t="shared" si="1"/>
        <v>4.0668496373260146</v>
      </c>
      <c r="P44" s="9"/>
    </row>
    <row r="45" spans="1:16">
      <c r="A45" s="12"/>
      <c r="B45" s="25">
        <v>366</v>
      </c>
      <c r="C45" s="20" t="s">
        <v>75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1000</v>
      </c>
      <c r="O45" s="47">
        <f t="shared" si="1"/>
        <v>0.19603999215840032</v>
      </c>
      <c r="P45" s="9"/>
    </row>
    <row r="46" spans="1:16">
      <c r="A46" s="12"/>
      <c r="B46" s="25">
        <v>369.9</v>
      </c>
      <c r="C46" s="20" t="s">
        <v>59</v>
      </c>
      <c r="D46" s="46">
        <v>18561</v>
      </c>
      <c r="E46" s="46">
        <v>0</v>
      </c>
      <c r="F46" s="46">
        <v>0</v>
      </c>
      <c r="G46" s="46">
        <v>0</v>
      </c>
      <c r="H46" s="46">
        <v>0</v>
      </c>
      <c r="I46" s="46">
        <v>1617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20178</v>
      </c>
      <c r="O46" s="47">
        <f t="shared" si="1"/>
        <v>3.9556949617722017</v>
      </c>
      <c r="P46" s="9"/>
    </row>
    <row r="47" spans="1:16" ht="15.75">
      <c r="A47" s="29" t="s">
        <v>45</v>
      </c>
      <c r="B47" s="30"/>
      <c r="C47" s="31"/>
      <c r="D47" s="32">
        <f t="shared" ref="D47:M47" si="9">SUM(D48:D50)</f>
        <v>221800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703650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4"/>
        <v>925450</v>
      </c>
      <c r="O47" s="45">
        <f t="shared" si="1"/>
        <v>181.42521074299157</v>
      </c>
      <c r="P47" s="9"/>
    </row>
    <row r="48" spans="1:16">
      <c r="A48" s="12"/>
      <c r="B48" s="25">
        <v>381</v>
      </c>
      <c r="C48" s="20" t="s">
        <v>60</v>
      </c>
      <c r="D48" s="46">
        <v>6800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6800</v>
      </c>
      <c r="O48" s="47">
        <f t="shared" si="1"/>
        <v>1.3330719466771221</v>
      </c>
      <c r="P48" s="9"/>
    </row>
    <row r="49" spans="1:119">
      <c r="A49" s="12"/>
      <c r="B49" s="25">
        <v>382</v>
      </c>
      <c r="C49" s="20" t="s">
        <v>76</v>
      </c>
      <c r="D49" s="46">
        <v>215000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4"/>
        <v>215000</v>
      </c>
      <c r="O49" s="47">
        <f t="shared" si="1"/>
        <v>42.148598314056066</v>
      </c>
      <c r="P49" s="9"/>
    </row>
    <row r="50" spans="1:119" ht="15.75" thickBot="1">
      <c r="A50" s="12"/>
      <c r="B50" s="25">
        <v>389.8</v>
      </c>
      <c r="C50" s="20" t="s">
        <v>77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703650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4"/>
        <v>703650</v>
      </c>
      <c r="O50" s="47">
        <f t="shared" si="1"/>
        <v>137.94354048225838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0">SUM(D5,D15,D23,D33,D39,D42,D47)</f>
        <v>3027397</v>
      </c>
      <c r="E51" s="15">
        <f t="shared" si="10"/>
        <v>357040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2011723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161849</v>
      </c>
      <c r="N51" s="15">
        <f t="shared" si="4"/>
        <v>5558009</v>
      </c>
      <c r="O51" s="38">
        <f t="shared" si="1"/>
        <v>1089.5920407763183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78</v>
      </c>
      <c r="M53" s="48"/>
      <c r="N53" s="48"/>
      <c r="O53" s="43">
        <v>5101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1345246</v>
      </c>
      <c r="E5" s="27">
        <f t="shared" si="0"/>
        <v>344061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102760</v>
      </c>
      <c r="N5" s="28">
        <f>SUM(D5:M5)</f>
        <v>1792067</v>
      </c>
      <c r="O5" s="33">
        <f t="shared" ref="O5:O36" si="1">(N5/O$56)</f>
        <v>400.37243074173369</v>
      </c>
      <c r="P5" s="6"/>
    </row>
    <row r="6" spans="1:133">
      <c r="A6" s="12"/>
      <c r="B6" s="25">
        <v>311</v>
      </c>
      <c r="C6" s="20" t="s">
        <v>2</v>
      </c>
      <c r="D6" s="46">
        <v>994873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102760</v>
      </c>
      <c r="N6" s="46">
        <f>SUM(D6:M6)</f>
        <v>1097633</v>
      </c>
      <c r="O6" s="47">
        <f t="shared" si="1"/>
        <v>245.22631814119751</v>
      </c>
      <c r="P6" s="9"/>
    </row>
    <row r="7" spans="1:133">
      <c r="A7" s="12"/>
      <c r="B7" s="25">
        <v>312.3</v>
      </c>
      <c r="C7" s="20" t="s">
        <v>10</v>
      </c>
      <c r="D7" s="46">
        <v>16183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16183</v>
      </c>
      <c r="O7" s="47">
        <f t="shared" si="1"/>
        <v>3.6155049151027705</v>
      </c>
      <c r="P7" s="9"/>
    </row>
    <row r="8" spans="1:133">
      <c r="A8" s="12"/>
      <c r="B8" s="25">
        <v>312.41000000000003</v>
      </c>
      <c r="C8" s="20" t="s">
        <v>11</v>
      </c>
      <c r="D8" s="46">
        <v>75924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75924</v>
      </c>
      <c r="O8" s="47">
        <f t="shared" si="1"/>
        <v>16.962466487935657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344061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344061</v>
      </c>
      <c r="O9" s="47">
        <f t="shared" si="1"/>
        <v>76.867962466487938</v>
      </c>
      <c r="P9" s="9"/>
    </row>
    <row r="10" spans="1:133">
      <c r="A10" s="12"/>
      <c r="B10" s="25">
        <v>314.10000000000002</v>
      </c>
      <c r="C10" s="20" t="s">
        <v>13</v>
      </c>
      <c r="D10" s="46">
        <v>118656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118656</v>
      </c>
      <c r="O10" s="47">
        <f t="shared" si="1"/>
        <v>26.509383378016086</v>
      </c>
      <c r="P10" s="9"/>
    </row>
    <row r="11" spans="1:133">
      <c r="A11" s="12"/>
      <c r="B11" s="25">
        <v>314.39999999999998</v>
      </c>
      <c r="C11" s="20" t="s">
        <v>14</v>
      </c>
      <c r="D11" s="46">
        <v>3090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3090</v>
      </c>
      <c r="O11" s="47">
        <f t="shared" si="1"/>
        <v>0.69034852546916892</v>
      </c>
      <c r="P11" s="9"/>
    </row>
    <row r="12" spans="1:133">
      <c r="A12" s="12"/>
      <c r="B12" s="25">
        <v>315</v>
      </c>
      <c r="C12" s="20" t="s">
        <v>15</v>
      </c>
      <c r="D12" s="46">
        <v>128566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128566</v>
      </c>
      <c r="O12" s="47">
        <f t="shared" si="1"/>
        <v>28.723413762287755</v>
      </c>
      <c r="P12" s="9"/>
    </row>
    <row r="13" spans="1:133">
      <c r="A13" s="12"/>
      <c r="B13" s="25">
        <v>316</v>
      </c>
      <c r="C13" s="20" t="s">
        <v>16</v>
      </c>
      <c r="D13" s="46">
        <v>7954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7954</v>
      </c>
      <c r="O13" s="47">
        <f t="shared" si="1"/>
        <v>1.7770330652368187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259170</v>
      </c>
      <c r="E14" s="32">
        <f t="shared" si="3"/>
        <v>3840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7041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270051</v>
      </c>
      <c r="O14" s="45">
        <f t="shared" si="1"/>
        <v>60.333109919571044</v>
      </c>
      <c r="P14" s="10"/>
    </row>
    <row r="15" spans="1:133">
      <c r="A15" s="12"/>
      <c r="B15" s="25">
        <v>322</v>
      </c>
      <c r="C15" s="20" t="s">
        <v>0</v>
      </c>
      <c r="D15" s="46">
        <v>42796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42796</v>
      </c>
      <c r="O15" s="47">
        <f t="shared" si="1"/>
        <v>9.5612153708668455</v>
      </c>
      <c r="P15" s="9"/>
    </row>
    <row r="16" spans="1:133">
      <c r="A16" s="12"/>
      <c r="B16" s="25">
        <v>323.10000000000002</v>
      </c>
      <c r="C16" s="20" t="s">
        <v>18</v>
      </c>
      <c r="D16" s="46">
        <v>189378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189378</v>
      </c>
      <c r="O16" s="47">
        <f t="shared" si="1"/>
        <v>42.309651474530831</v>
      </c>
      <c r="P16" s="9"/>
    </row>
    <row r="17" spans="1:16">
      <c r="A17" s="12"/>
      <c r="B17" s="25">
        <v>323.39999999999998</v>
      </c>
      <c r="C17" s="20" t="s">
        <v>19</v>
      </c>
      <c r="D17" s="46">
        <v>4114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4114</v>
      </c>
      <c r="O17" s="47">
        <f t="shared" si="1"/>
        <v>0.91912421805183198</v>
      </c>
      <c r="P17" s="9"/>
    </row>
    <row r="18" spans="1:16">
      <c r="A18" s="12"/>
      <c r="B18" s="25">
        <v>323.7</v>
      </c>
      <c r="C18" s="20" t="s">
        <v>20</v>
      </c>
      <c r="D18" s="46">
        <v>15232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15232</v>
      </c>
      <c r="O18" s="47">
        <f t="shared" si="1"/>
        <v>3.4030384271671137</v>
      </c>
      <c r="P18" s="9"/>
    </row>
    <row r="19" spans="1:16">
      <c r="A19" s="12"/>
      <c r="B19" s="25">
        <v>324.07</v>
      </c>
      <c r="C19" s="20" t="s">
        <v>24</v>
      </c>
      <c r="D19" s="46">
        <v>0</v>
      </c>
      <c r="E19" s="46">
        <v>1143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1143</v>
      </c>
      <c r="O19" s="47">
        <f t="shared" si="1"/>
        <v>0.25536193029490617</v>
      </c>
      <c r="P19" s="9"/>
    </row>
    <row r="20" spans="1:16">
      <c r="A20" s="12"/>
      <c r="B20" s="25">
        <v>324.11</v>
      </c>
      <c r="C20" s="20" t="s">
        <v>21</v>
      </c>
      <c r="D20" s="46">
        <v>0</v>
      </c>
      <c r="E20" s="46">
        <v>1697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1697</v>
      </c>
      <c r="O20" s="47">
        <f t="shared" si="1"/>
        <v>0.3791331546023235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7041</v>
      </c>
      <c r="O21" s="47">
        <f t="shared" si="1"/>
        <v>1.5730563002680966</v>
      </c>
      <c r="P21" s="9"/>
    </row>
    <row r="22" spans="1:16">
      <c r="A22" s="12"/>
      <c r="B22" s="25">
        <v>324.31</v>
      </c>
      <c r="C22" s="20" t="s">
        <v>23</v>
      </c>
      <c r="D22" s="46">
        <v>0</v>
      </c>
      <c r="E22" s="46">
        <v>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0.22341376228775692</v>
      </c>
      <c r="P22" s="9"/>
    </row>
    <row r="23" spans="1:16">
      <c r="A23" s="12"/>
      <c r="B23" s="25">
        <v>329</v>
      </c>
      <c r="C23" s="20" t="s">
        <v>25</v>
      </c>
      <c r="D23" s="46">
        <v>7650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7650</v>
      </c>
      <c r="O23" s="47">
        <f t="shared" si="1"/>
        <v>1.7091152815013404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SUM(D25:D37)</f>
        <v>1160498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90673</v>
      </c>
      <c r="N24" s="44">
        <f>SUM(D24:M24)</f>
        <v>1251171</v>
      </c>
      <c r="O24" s="45">
        <f t="shared" si="1"/>
        <v>279.5288203753351</v>
      </c>
      <c r="P24" s="10"/>
    </row>
    <row r="25" spans="1:16">
      <c r="A25" s="12"/>
      <c r="B25" s="25">
        <v>331.2</v>
      </c>
      <c r="C25" s="20" t="s">
        <v>26</v>
      </c>
      <c r="D25" s="46">
        <v>200995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6">SUM(D25:M25)</f>
        <v>200995</v>
      </c>
      <c r="O25" s="47">
        <f t="shared" si="1"/>
        <v>44.905049151027704</v>
      </c>
      <c r="P25" s="9"/>
    </row>
    <row r="26" spans="1:16">
      <c r="A26" s="12"/>
      <c r="B26" s="25">
        <v>331.39</v>
      </c>
      <c r="C26" s="20" t="s">
        <v>30</v>
      </c>
      <c r="D26" s="46">
        <v>22715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22715</v>
      </c>
      <c r="O26" s="47">
        <f t="shared" si="1"/>
        <v>5.0748436103663987</v>
      </c>
      <c r="P26" s="9"/>
    </row>
    <row r="27" spans="1:16">
      <c r="A27" s="12"/>
      <c r="B27" s="25">
        <v>331.5</v>
      </c>
      <c r="C27" s="20" t="s">
        <v>28</v>
      </c>
      <c r="D27" s="46">
        <v>48283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48283</v>
      </c>
      <c r="O27" s="47">
        <f t="shared" si="1"/>
        <v>10.787086684539767</v>
      </c>
      <c r="P27" s="9"/>
    </row>
    <row r="28" spans="1:16">
      <c r="A28" s="12"/>
      <c r="B28" s="25">
        <v>334.2</v>
      </c>
      <c r="C28" s="20" t="s">
        <v>29</v>
      </c>
      <c r="D28" s="46">
        <v>6000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6000</v>
      </c>
      <c r="O28" s="47">
        <f t="shared" si="1"/>
        <v>1.3404825737265416</v>
      </c>
      <c r="P28" s="9"/>
    </row>
    <row r="29" spans="1:16">
      <c r="A29" s="12"/>
      <c r="B29" s="25">
        <v>334.5</v>
      </c>
      <c r="C29" s="20" t="s">
        <v>31</v>
      </c>
      <c r="D29" s="46">
        <v>544014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544014</v>
      </c>
      <c r="O29" s="47">
        <f t="shared" si="1"/>
        <v>121.54021447721179</v>
      </c>
      <c r="P29" s="9"/>
    </row>
    <row r="30" spans="1:16">
      <c r="A30" s="12"/>
      <c r="B30" s="25">
        <v>334.9</v>
      </c>
      <c r="C30" s="20" t="s">
        <v>32</v>
      </c>
      <c r="D30" s="46">
        <v>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720</v>
      </c>
      <c r="O30" s="47">
        <f t="shared" si="1"/>
        <v>0.16085790884718498</v>
      </c>
      <c r="P30" s="9"/>
    </row>
    <row r="31" spans="1:16">
      <c r="A31" s="12"/>
      <c r="B31" s="25">
        <v>335.12</v>
      </c>
      <c r="C31" s="20" t="s">
        <v>33</v>
      </c>
      <c r="D31" s="46">
        <v>108535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108535</v>
      </c>
      <c r="O31" s="47">
        <f t="shared" si="1"/>
        <v>24.248212689901699</v>
      </c>
      <c r="P31" s="9"/>
    </row>
    <row r="32" spans="1:16">
      <c r="A32" s="12"/>
      <c r="B32" s="25">
        <v>335.14</v>
      </c>
      <c r="C32" s="20" t="s">
        <v>34</v>
      </c>
      <c r="D32" s="46">
        <v>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182</v>
      </c>
      <c r="O32" s="47">
        <f t="shared" si="1"/>
        <v>4.0661304736371758E-2</v>
      </c>
      <c r="P32" s="9"/>
    </row>
    <row r="33" spans="1:16">
      <c r="A33" s="12"/>
      <c r="B33" s="25">
        <v>335.15</v>
      </c>
      <c r="C33" s="20" t="s">
        <v>35</v>
      </c>
      <c r="D33" s="46">
        <v>469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469</v>
      </c>
      <c r="O33" s="47">
        <f t="shared" si="1"/>
        <v>0.10478105451295799</v>
      </c>
      <c r="P33" s="9"/>
    </row>
    <row r="34" spans="1:16">
      <c r="A34" s="12"/>
      <c r="B34" s="25">
        <v>335.18</v>
      </c>
      <c r="C34" s="20" t="s">
        <v>36</v>
      </c>
      <c r="D34" s="46">
        <v>201869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201869</v>
      </c>
      <c r="O34" s="47">
        <f t="shared" si="1"/>
        <v>45.100312779267206</v>
      </c>
      <c r="P34" s="9"/>
    </row>
    <row r="35" spans="1:16">
      <c r="A35" s="12"/>
      <c r="B35" s="25">
        <v>335.19</v>
      </c>
      <c r="C35" s="20" t="s">
        <v>46</v>
      </c>
      <c r="D35" s="46">
        <v>13364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13364</v>
      </c>
      <c r="O35" s="47">
        <f t="shared" si="1"/>
        <v>2.9857015192135834</v>
      </c>
      <c r="P35" s="9"/>
    </row>
    <row r="36" spans="1:16">
      <c r="A36" s="12"/>
      <c r="B36" s="25">
        <v>337.5</v>
      </c>
      <c r="C36" s="20" t="s">
        <v>37</v>
      </c>
      <c r="D36" s="46">
        <v>6793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6793</v>
      </c>
      <c r="O36" s="47">
        <f t="shared" si="1"/>
        <v>1.5176496872207328</v>
      </c>
      <c r="P36" s="9"/>
    </row>
    <row r="37" spans="1:16">
      <c r="A37" s="12"/>
      <c r="B37" s="25">
        <v>338</v>
      </c>
      <c r="C37" s="20" t="s">
        <v>38</v>
      </c>
      <c r="D37" s="46">
        <v>6559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90673</v>
      </c>
      <c r="N37" s="46">
        <f>SUM(D37:M37)</f>
        <v>97232</v>
      </c>
      <c r="O37" s="47">
        <f t="shared" ref="O37:O54" si="7">(N37/O$56)</f>
        <v>21.722966934763182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SUM(D39:D45)</f>
        <v>150468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1258127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1408595</v>
      </c>
      <c r="O38" s="45">
        <f t="shared" si="7"/>
        <v>314.69950848972297</v>
      </c>
      <c r="P38" s="10"/>
    </row>
    <row r="39" spans="1:16">
      <c r="A39" s="12"/>
      <c r="B39" s="25">
        <v>341.3</v>
      </c>
      <c r="C39" s="20" t="s">
        <v>47</v>
      </c>
      <c r="D39" s="46">
        <v>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37</v>
      </c>
      <c r="O39" s="47">
        <f t="shared" si="7"/>
        <v>8.2663092046470054E-3</v>
      </c>
      <c r="P39" s="9"/>
    </row>
    <row r="40" spans="1:16">
      <c r="A40" s="12"/>
      <c r="B40" s="25">
        <v>342.2</v>
      </c>
      <c r="C40" s="20" t="s">
        <v>48</v>
      </c>
      <c r="D40" s="46">
        <v>104517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104517</v>
      </c>
      <c r="O40" s="47">
        <f t="shared" si="7"/>
        <v>23.350536193029491</v>
      </c>
      <c r="P40" s="9"/>
    </row>
    <row r="41" spans="1:16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715186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715186</v>
      </c>
      <c r="O41" s="47">
        <f t="shared" si="7"/>
        <v>159.78239499553172</v>
      </c>
      <c r="P41" s="9"/>
    </row>
    <row r="42" spans="1:16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429721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429721</v>
      </c>
      <c r="O42" s="47">
        <f t="shared" si="7"/>
        <v>96.005585344057195</v>
      </c>
      <c r="P42" s="9"/>
    </row>
    <row r="43" spans="1:16">
      <c r="A43" s="12"/>
      <c r="B43" s="25">
        <v>343.8</v>
      </c>
      <c r="C43" s="20" t="s">
        <v>51</v>
      </c>
      <c r="D43" s="46">
        <v>4625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4625</v>
      </c>
      <c r="O43" s="47">
        <f t="shared" si="7"/>
        <v>1.0332886505808758</v>
      </c>
      <c r="P43" s="9"/>
    </row>
    <row r="44" spans="1:16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113220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113220</v>
      </c>
      <c r="O44" s="47">
        <f t="shared" si="7"/>
        <v>25.294906166219839</v>
      </c>
      <c r="P44" s="9"/>
    </row>
    <row r="45" spans="1:16">
      <c r="A45" s="12"/>
      <c r="B45" s="25">
        <v>344.9</v>
      </c>
      <c r="C45" s="20" t="s">
        <v>53</v>
      </c>
      <c r="D45" s="46">
        <v>41289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41289</v>
      </c>
      <c r="O45" s="47">
        <f t="shared" si="7"/>
        <v>9.2245308310991962</v>
      </c>
      <c r="P45" s="9"/>
    </row>
    <row r="46" spans="1:16" ht="15.75">
      <c r="A46" s="29" t="s">
        <v>44</v>
      </c>
      <c r="B46" s="30"/>
      <c r="C46" s="31"/>
      <c r="D46" s="32">
        <f t="shared" ref="D46:M46" si="10">SUM(D47:D47)</f>
        <v>40277</v>
      </c>
      <c r="E46" s="32">
        <f t="shared" si="10"/>
        <v>17564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4" si="11">SUM(D46:M46)</f>
        <v>57841</v>
      </c>
      <c r="O46" s="45">
        <f t="shared" si="7"/>
        <v>12.922475424486148</v>
      </c>
      <c r="P46" s="10"/>
    </row>
    <row r="47" spans="1:16">
      <c r="A47" s="13"/>
      <c r="B47" s="39">
        <v>351.9</v>
      </c>
      <c r="C47" s="21" t="s">
        <v>56</v>
      </c>
      <c r="D47" s="46">
        <v>40277</v>
      </c>
      <c r="E47" s="46">
        <v>17564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57841</v>
      </c>
      <c r="O47" s="47">
        <f t="shared" si="7"/>
        <v>12.922475424486148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SUM(D49:D51)</f>
        <v>55071</v>
      </c>
      <c r="E48" s="32">
        <f t="shared" si="12"/>
        <v>5619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2634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635</v>
      </c>
      <c r="N48" s="32">
        <f t="shared" si="11"/>
        <v>63959</v>
      </c>
      <c r="O48" s="45">
        <f t="shared" si="7"/>
        <v>14.289320822162646</v>
      </c>
      <c r="P48" s="10"/>
    </row>
    <row r="49" spans="1:119">
      <c r="A49" s="12"/>
      <c r="B49" s="25">
        <v>361.1</v>
      </c>
      <c r="C49" s="20" t="s">
        <v>57</v>
      </c>
      <c r="D49" s="46">
        <v>16391</v>
      </c>
      <c r="E49" s="46">
        <v>5619</v>
      </c>
      <c r="F49" s="46">
        <v>0</v>
      </c>
      <c r="G49" s="46">
        <v>0</v>
      </c>
      <c r="H49" s="46">
        <v>0</v>
      </c>
      <c r="I49" s="46">
        <v>492</v>
      </c>
      <c r="J49" s="46">
        <v>0</v>
      </c>
      <c r="K49" s="46">
        <v>0</v>
      </c>
      <c r="L49" s="46">
        <v>0</v>
      </c>
      <c r="M49" s="46">
        <v>635</v>
      </c>
      <c r="N49" s="46">
        <f t="shared" si="11"/>
        <v>23137</v>
      </c>
      <c r="O49" s="47">
        <f t="shared" si="7"/>
        <v>5.1691242180518318</v>
      </c>
      <c r="P49" s="9"/>
    </row>
    <row r="50" spans="1:119">
      <c r="A50" s="12"/>
      <c r="B50" s="25">
        <v>362</v>
      </c>
      <c r="C50" s="20" t="s">
        <v>58</v>
      </c>
      <c r="D50" s="46">
        <v>15204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15204</v>
      </c>
      <c r="O50" s="47">
        <f t="shared" si="7"/>
        <v>3.3967828418230561</v>
      </c>
      <c r="P50" s="9"/>
    </row>
    <row r="51" spans="1:119">
      <c r="A51" s="12"/>
      <c r="B51" s="25">
        <v>369.9</v>
      </c>
      <c r="C51" s="20" t="s">
        <v>59</v>
      </c>
      <c r="D51" s="46">
        <v>23476</v>
      </c>
      <c r="E51" s="46">
        <v>0</v>
      </c>
      <c r="F51" s="46">
        <v>0</v>
      </c>
      <c r="G51" s="46">
        <v>0</v>
      </c>
      <c r="H51" s="46">
        <v>0</v>
      </c>
      <c r="I51" s="46">
        <v>2142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25618</v>
      </c>
      <c r="O51" s="47">
        <f t="shared" si="7"/>
        <v>5.7234137622877572</v>
      </c>
      <c r="P51" s="9"/>
    </row>
    <row r="52" spans="1:119" ht="15.75">
      <c r="A52" s="29" t="s">
        <v>45</v>
      </c>
      <c r="B52" s="30"/>
      <c r="C52" s="31"/>
      <c r="D52" s="32">
        <f t="shared" ref="D52:M52" si="13">SUM(D53:D53)</f>
        <v>435966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219250</v>
      </c>
      <c r="N52" s="32">
        <f t="shared" si="11"/>
        <v>655216</v>
      </c>
      <c r="O52" s="45">
        <f t="shared" si="7"/>
        <v>146.38427167113494</v>
      </c>
      <c r="P52" s="9"/>
    </row>
    <row r="53" spans="1:119" ht="15.75" thickBot="1">
      <c r="A53" s="12"/>
      <c r="B53" s="25">
        <v>381</v>
      </c>
      <c r="C53" s="20" t="s">
        <v>60</v>
      </c>
      <c r="D53" s="46">
        <v>435966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219250</v>
      </c>
      <c r="N53" s="46">
        <f t="shared" si="11"/>
        <v>655216</v>
      </c>
      <c r="O53" s="47">
        <f t="shared" si="7"/>
        <v>146.38427167113494</v>
      </c>
      <c r="P53" s="9"/>
    </row>
    <row r="54" spans="1:119" ht="16.5" thickBot="1">
      <c r="A54" s="14" t="s">
        <v>54</v>
      </c>
      <c r="B54" s="23"/>
      <c r="C54" s="22"/>
      <c r="D54" s="15">
        <f t="shared" ref="D54:M54" si="14">SUM(D5,D14,D24,D38,D46,D48,D52)</f>
        <v>3446696</v>
      </c>
      <c r="E54" s="15">
        <f t="shared" si="14"/>
        <v>371084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1267802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413318</v>
      </c>
      <c r="N54" s="15">
        <f t="shared" si="11"/>
        <v>5498900</v>
      </c>
      <c r="O54" s="38">
        <f t="shared" si="7"/>
        <v>1228.5299374441465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4476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1314368</v>
      </c>
      <c r="E5" s="27">
        <f t="shared" si="0"/>
        <v>367428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192395</v>
      </c>
      <c r="N5" s="28">
        <f>SUM(D5:M5)</f>
        <v>1874191</v>
      </c>
      <c r="O5" s="33">
        <f t="shared" ref="O5:O50" si="1">(N5/O$52)</f>
        <v>415.01129317980514</v>
      </c>
      <c r="P5" s="6"/>
    </row>
    <row r="6" spans="1:133">
      <c r="A6" s="12"/>
      <c r="B6" s="25">
        <v>311</v>
      </c>
      <c r="C6" s="20" t="s">
        <v>2</v>
      </c>
      <c r="D6" s="46">
        <v>1090054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192395</v>
      </c>
      <c r="N6" s="46">
        <f>SUM(D6:M6)</f>
        <v>1282449</v>
      </c>
      <c r="O6" s="47">
        <f t="shared" si="1"/>
        <v>283.97896368467673</v>
      </c>
      <c r="P6" s="9"/>
    </row>
    <row r="7" spans="1:133">
      <c r="A7" s="12"/>
      <c r="B7" s="25">
        <v>312.10000000000002</v>
      </c>
      <c r="C7" s="20" t="s">
        <v>81</v>
      </c>
      <c r="D7" s="46">
        <v>76034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76034</v>
      </c>
      <c r="O7" s="47">
        <f t="shared" si="1"/>
        <v>16.836581045172718</v>
      </c>
      <c r="P7" s="9"/>
    </row>
    <row r="8" spans="1:133">
      <c r="A8" s="12"/>
      <c r="B8" s="25">
        <v>312.3</v>
      </c>
      <c r="C8" s="20" t="s">
        <v>10</v>
      </c>
      <c r="D8" s="46">
        <v>16200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16200</v>
      </c>
      <c r="O8" s="47">
        <f t="shared" si="1"/>
        <v>3.5872453498671391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367428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367428</v>
      </c>
      <c r="O9" s="47">
        <f t="shared" si="1"/>
        <v>81.361381753764391</v>
      </c>
      <c r="P9" s="9"/>
    </row>
    <row r="10" spans="1:133">
      <c r="A10" s="12"/>
      <c r="B10" s="25">
        <v>314.10000000000002</v>
      </c>
      <c r="C10" s="20" t="s">
        <v>13</v>
      </c>
      <c r="D10" s="46">
        <v>116449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116449</v>
      </c>
      <c r="O10" s="47">
        <f t="shared" si="1"/>
        <v>25.785872453498673</v>
      </c>
      <c r="P10" s="9"/>
    </row>
    <row r="11" spans="1:133">
      <c r="A11" s="12"/>
      <c r="B11" s="25">
        <v>314.7</v>
      </c>
      <c r="C11" s="20" t="s">
        <v>105</v>
      </c>
      <c r="D11" s="46">
        <v>3143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3143</v>
      </c>
      <c r="O11" s="47">
        <f t="shared" si="1"/>
        <v>0.69596988485385292</v>
      </c>
      <c r="P11" s="9"/>
    </row>
    <row r="12" spans="1:133">
      <c r="A12" s="12"/>
      <c r="B12" s="25">
        <v>314.8</v>
      </c>
      <c r="C12" s="20" t="s">
        <v>70</v>
      </c>
      <c r="D12" s="46">
        <v>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</v>
      </c>
      <c r="O12" s="47">
        <f t="shared" si="1"/>
        <v>1.771479185119575E-2</v>
      </c>
      <c r="P12" s="9"/>
    </row>
    <row r="13" spans="1:133">
      <c r="A13" s="12"/>
      <c r="B13" s="25">
        <v>316</v>
      </c>
      <c r="C13" s="20" t="s">
        <v>16</v>
      </c>
      <c r="D13" s="46">
        <v>12408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12408</v>
      </c>
      <c r="O13" s="47">
        <f t="shared" si="1"/>
        <v>2.7475642161204608</v>
      </c>
      <c r="P13" s="9"/>
    </row>
    <row r="14" spans="1:133" ht="15.75">
      <c r="A14" s="29" t="s">
        <v>106</v>
      </c>
      <c r="B14" s="30"/>
      <c r="C14" s="31"/>
      <c r="D14" s="32">
        <f t="shared" ref="D14:M14" si="3">SUM(D15:D19)</f>
        <v>440431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440431</v>
      </c>
      <c r="O14" s="45">
        <f t="shared" si="1"/>
        <v>97.52679362267493</v>
      </c>
      <c r="P14" s="10"/>
    </row>
    <row r="15" spans="1:133">
      <c r="A15" s="12"/>
      <c r="B15" s="25">
        <v>322</v>
      </c>
      <c r="C15" s="20" t="s">
        <v>0</v>
      </c>
      <c r="D15" s="46">
        <v>93623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93623</v>
      </c>
      <c r="O15" s="47">
        <f t="shared" si="1"/>
        <v>20.731399468556244</v>
      </c>
      <c r="P15" s="9"/>
    </row>
    <row r="16" spans="1:133">
      <c r="A16" s="12"/>
      <c r="B16" s="25">
        <v>323.10000000000002</v>
      </c>
      <c r="C16" s="20" t="s">
        <v>18</v>
      </c>
      <c r="D16" s="46">
        <v>171220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171220</v>
      </c>
      <c r="O16" s="47">
        <f t="shared" si="1"/>
        <v>37.914083259521703</v>
      </c>
      <c r="P16" s="9"/>
    </row>
    <row r="17" spans="1:16">
      <c r="A17" s="12"/>
      <c r="B17" s="25">
        <v>323.2</v>
      </c>
      <c r="C17" s="20" t="s">
        <v>107</v>
      </c>
      <c r="D17" s="46">
        <v>146652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146652</v>
      </c>
      <c r="O17" s="47">
        <f t="shared" si="1"/>
        <v>32.473870682019488</v>
      </c>
      <c r="P17" s="9"/>
    </row>
    <row r="18" spans="1:16">
      <c r="A18" s="12"/>
      <c r="B18" s="25">
        <v>323.39999999999998</v>
      </c>
      <c r="C18" s="20" t="s">
        <v>19</v>
      </c>
      <c r="D18" s="46">
        <v>3844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3844</v>
      </c>
      <c r="O18" s="47">
        <f t="shared" si="1"/>
        <v>0.85119574844995571</v>
      </c>
      <c r="P18" s="9"/>
    </row>
    <row r="19" spans="1:16">
      <c r="A19" s="12"/>
      <c r="B19" s="25">
        <v>323.7</v>
      </c>
      <c r="C19" s="20" t="s">
        <v>20</v>
      </c>
      <c r="D19" s="46">
        <v>25092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25092</v>
      </c>
      <c r="O19" s="47">
        <f t="shared" si="1"/>
        <v>5.5562444641275466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SUM(D21:D29)</f>
        <v>424059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67204</v>
      </c>
      <c r="N20" s="44">
        <f t="shared" si="4"/>
        <v>491263</v>
      </c>
      <c r="O20" s="45">
        <f t="shared" si="1"/>
        <v>108.78277236492471</v>
      </c>
      <c r="P20" s="10"/>
    </row>
    <row r="21" spans="1:16">
      <c r="A21" s="12"/>
      <c r="B21" s="25">
        <v>331.2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67204</v>
      </c>
      <c r="N21" s="46">
        <f t="shared" ref="N21:N28" si="6">SUM(D21:M21)</f>
        <v>67204</v>
      </c>
      <c r="O21" s="47">
        <f t="shared" si="1"/>
        <v>14.881310894596988</v>
      </c>
      <c r="P21" s="9"/>
    </row>
    <row r="22" spans="1:16">
      <c r="A22" s="12"/>
      <c r="B22" s="25">
        <v>334.1</v>
      </c>
      <c r="C22" s="20" t="s">
        <v>108</v>
      </c>
      <c r="D22" s="46">
        <v>62778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62778</v>
      </c>
      <c r="O22" s="47">
        <f t="shared" si="1"/>
        <v>13.901240035429584</v>
      </c>
      <c r="P22" s="9"/>
    </row>
    <row r="23" spans="1:16">
      <c r="A23" s="12"/>
      <c r="B23" s="25">
        <v>334.2</v>
      </c>
      <c r="C23" s="20" t="s">
        <v>29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1000</v>
      </c>
      <c r="O23" s="47">
        <f t="shared" si="1"/>
        <v>0.22143489813994685</v>
      </c>
      <c r="P23" s="9"/>
    </row>
    <row r="24" spans="1:16">
      <c r="A24" s="12"/>
      <c r="B24" s="25">
        <v>334.9</v>
      </c>
      <c r="C24" s="20" t="s">
        <v>32</v>
      </c>
      <c r="D24" s="46">
        <v>4207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4207</v>
      </c>
      <c r="O24" s="47">
        <f t="shared" si="1"/>
        <v>0.93157661647475642</v>
      </c>
      <c r="P24" s="9"/>
    </row>
    <row r="25" spans="1:16">
      <c r="A25" s="12"/>
      <c r="B25" s="25">
        <v>335.12</v>
      </c>
      <c r="C25" s="20" t="s">
        <v>33</v>
      </c>
      <c r="D25" s="46">
        <v>121125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121125</v>
      </c>
      <c r="O25" s="47">
        <f t="shared" si="1"/>
        <v>26.821302037201065</v>
      </c>
      <c r="P25" s="9"/>
    </row>
    <row r="26" spans="1:16">
      <c r="A26" s="12"/>
      <c r="B26" s="25">
        <v>335.14</v>
      </c>
      <c r="C26" s="20" t="s">
        <v>34</v>
      </c>
      <c r="D26" s="46">
        <v>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353</v>
      </c>
      <c r="O26" s="47">
        <f t="shared" si="1"/>
        <v>7.8166519043401245E-2</v>
      </c>
      <c r="P26" s="9"/>
    </row>
    <row r="27" spans="1:16">
      <c r="A27" s="12"/>
      <c r="B27" s="25">
        <v>335.15</v>
      </c>
      <c r="C27" s="20" t="s">
        <v>35</v>
      </c>
      <c r="D27" s="46">
        <v>197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197</v>
      </c>
      <c r="O27" s="47">
        <f t="shared" si="1"/>
        <v>4.3622674933569527E-2</v>
      </c>
      <c r="P27" s="9"/>
    </row>
    <row r="28" spans="1:16">
      <c r="A28" s="12"/>
      <c r="B28" s="25">
        <v>335.18</v>
      </c>
      <c r="C28" s="20" t="s">
        <v>36</v>
      </c>
      <c r="D28" s="46">
        <v>218294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218294</v>
      </c>
      <c r="O28" s="47">
        <f t="shared" si="1"/>
        <v>48.337909654561557</v>
      </c>
      <c r="P28" s="9"/>
    </row>
    <row r="29" spans="1:16">
      <c r="A29" s="12"/>
      <c r="B29" s="25">
        <v>338</v>
      </c>
      <c r="C29" s="20" t="s">
        <v>38</v>
      </c>
      <c r="D29" s="46">
        <v>16105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16105</v>
      </c>
      <c r="O29" s="47">
        <f t="shared" si="1"/>
        <v>3.566209034543844</v>
      </c>
      <c r="P29" s="9"/>
    </row>
    <row r="30" spans="1:16" ht="15.75">
      <c r="A30" s="29" t="s">
        <v>43</v>
      </c>
      <c r="B30" s="30"/>
      <c r="C30" s="31"/>
      <c r="D30" s="32">
        <f t="shared" ref="D30:M30" si="8">SUM(D31:D33)</f>
        <v>216647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1270412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1487059</v>
      </c>
      <c r="O30" s="45">
        <f t="shared" si="1"/>
        <v>329.28675819309126</v>
      </c>
      <c r="P30" s="10"/>
    </row>
    <row r="31" spans="1:16">
      <c r="A31" s="12"/>
      <c r="B31" s="25">
        <v>342.2</v>
      </c>
      <c r="C31" s="20" t="s">
        <v>48</v>
      </c>
      <c r="D31" s="46">
        <v>216647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216647</v>
      </c>
      <c r="O31" s="47">
        <f t="shared" si="1"/>
        <v>47.973206377325063</v>
      </c>
      <c r="P31" s="9"/>
    </row>
    <row r="32" spans="1:16">
      <c r="A32" s="12"/>
      <c r="B32" s="25">
        <v>343.4</v>
      </c>
      <c r="C32" s="20" t="s">
        <v>50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397006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397006</v>
      </c>
      <c r="O32" s="47">
        <f t="shared" si="1"/>
        <v>87.910983170947745</v>
      </c>
      <c r="P32" s="9"/>
    </row>
    <row r="33" spans="1:16">
      <c r="A33" s="12"/>
      <c r="B33" s="25">
        <v>343.6</v>
      </c>
      <c r="C33" s="20" t="s">
        <v>109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873406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873406</v>
      </c>
      <c r="O33" s="47">
        <f t="shared" si="1"/>
        <v>193.40256864481842</v>
      </c>
      <c r="P33" s="9"/>
    </row>
    <row r="34" spans="1:16" ht="15.75">
      <c r="A34" s="29" t="s">
        <v>44</v>
      </c>
      <c r="B34" s="30"/>
      <c r="C34" s="31"/>
      <c r="D34" s="32">
        <f t="shared" ref="D34:M34" si="9">SUM(D35:D35)</f>
        <v>67165</v>
      </c>
      <c r="E34" s="32">
        <f t="shared" si="9"/>
        <v>24872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92037</v>
      </c>
      <c r="O34" s="45">
        <f t="shared" si="1"/>
        <v>20.380203720106287</v>
      </c>
      <c r="P34" s="10"/>
    </row>
    <row r="35" spans="1:16">
      <c r="A35" s="13"/>
      <c r="B35" s="39">
        <v>351.5</v>
      </c>
      <c r="C35" s="21" t="s">
        <v>84</v>
      </c>
      <c r="D35" s="46">
        <v>67165</v>
      </c>
      <c r="E35" s="46">
        <v>24872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92037</v>
      </c>
      <c r="O35" s="47">
        <f t="shared" si="1"/>
        <v>20.380203720106287</v>
      </c>
      <c r="P35" s="9"/>
    </row>
    <row r="36" spans="1:16" ht="15.75">
      <c r="A36" s="29" t="s">
        <v>3</v>
      </c>
      <c r="B36" s="30"/>
      <c r="C36" s="31"/>
      <c r="D36" s="32">
        <f t="shared" ref="D36:M36" si="10">SUM(D37:D45)</f>
        <v>82829</v>
      </c>
      <c r="E36" s="32">
        <f t="shared" si="10"/>
        <v>65957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31885</v>
      </c>
      <c r="J36" s="32">
        <f t="shared" si="10"/>
        <v>0</v>
      </c>
      <c r="K36" s="32">
        <f t="shared" si="10"/>
        <v>165188</v>
      </c>
      <c r="L36" s="32">
        <f t="shared" si="10"/>
        <v>0</v>
      </c>
      <c r="M36" s="32">
        <f t="shared" si="10"/>
        <v>198</v>
      </c>
      <c r="N36" s="32">
        <f t="shared" si="7"/>
        <v>346057</v>
      </c>
      <c r="O36" s="45">
        <f t="shared" si="1"/>
        <v>76.629096545615596</v>
      </c>
      <c r="P36" s="10"/>
    </row>
    <row r="37" spans="1:16">
      <c r="A37" s="12"/>
      <c r="B37" s="25">
        <v>361.1</v>
      </c>
      <c r="C37" s="20" t="s">
        <v>57</v>
      </c>
      <c r="D37" s="46">
        <v>22072</v>
      </c>
      <c r="E37" s="46">
        <v>9187</v>
      </c>
      <c r="F37" s="46">
        <v>0</v>
      </c>
      <c r="G37" s="46">
        <v>0</v>
      </c>
      <c r="H37" s="46">
        <v>0</v>
      </c>
      <c r="I37" s="46">
        <v>21912</v>
      </c>
      <c r="J37" s="46">
        <v>0</v>
      </c>
      <c r="K37" s="46">
        <v>21119</v>
      </c>
      <c r="L37" s="46">
        <v>0</v>
      </c>
      <c r="M37" s="46">
        <v>198</v>
      </c>
      <c r="N37" s="46">
        <f t="shared" si="7"/>
        <v>74488</v>
      </c>
      <c r="O37" s="47">
        <f t="shared" si="1"/>
        <v>16.49424269264836</v>
      </c>
      <c r="P37" s="9"/>
    </row>
    <row r="38" spans="1:16">
      <c r="A38" s="12"/>
      <c r="B38" s="25">
        <v>361.4</v>
      </c>
      <c r="C38" s="20" t="s">
        <v>110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-37477</v>
      </c>
      <c r="L38" s="46">
        <v>0</v>
      </c>
      <c r="M38" s="46">
        <v>0</v>
      </c>
      <c r="N38" s="46">
        <f t="shared" ref="N38:N45" si="11">SUM(D38:M38)</f>
        <v>-37477</v>
      </c>
      <c r="O38" s="47">
        <f t="shared" si="1"/>
        <v>-8.2987156775907884</v>
      </c>
      <c r="P38" s="9"/>
    </row>
    <row r="39" spans="1:16">
      <c r="A39" s="12"/>
      <c r="B39" s="25">
        <v>362</v>
      </c>
      <c r="C39" s="20" t="s">
        <v>58</v>
      </c>
      <c r="D39" s="46">
        <v>8640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8640</v>
      </c>
      <c r="O39" s="47">
        <f t="shared" si="1"/>
        <v>1.9131975199291409</v>
      </c>
      <c r="P39" s="9"/>
    </row>
    <row r="40" spans="1:16">
      <c r="A40" s="12"/>
      <c r="B40" s="25">
        <v>363.22</v>
      </c>
      <c r="C40" s="20" t="s">
        <v>111</v>
      </c>
      <c r="D40" s="46">
        <v>0</v>
      </c>
      <c r="E40" s="46">
        <v>19604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19604</v>
      </c>
      <c r="O40" s="47">
        <f t="shared" si="1"/>
        <v>4.3410097431355181</v>
      </c>
      <c r="P40" s="9"/>
    </row>
    <row r="41" spans="1:16">
      <c r="A41" s="12"/>
      <c r="B41" s="25">
        <v>363.23</v>
      </c>
      <c r="C41" s="20" t="s">
        <v>112</v>
      </c>
      <c r="D41" s="46">
        <v>0</v>
      </c>
      <c r="E41" s="46">
        <v>11550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11550</v>
      </c>
      <c r="O41" s="47">
        <f t="shared" si="1"/>
        <v>2.557573073516386</v>
      </c>
      <c r="P41" s="9"/>
    </row>
    <row r="42" spans="1:16">
      <c r="A42" s="12"/>
      <c r="B42" s="25">
        <v>363.27</v>
      </c>
      <c r="C42" s="20" t="s">
        <v>113</v>
      </c>
      <c r="D42" s="46">
        <v>0</v>
      </c>
      <c r="E42" s="46">
        <v>12081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12081</v>
      </c>
      <c r="O42" s="47">
        <f t="shared" si="1"/>
        <v>2.675155004428698</v>
      </c>
      <c r="P42" s="9"/>
    </row>
    <row r="43" spans="1:16">
      <c r="A43" s="12"/>
      <c r="B43" s="25">
        <v>363.29</v>
      </c>
      <c r="C43" s="20" t="s">
        <v>114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9973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9973</v>
      </c>
      <c r="O43" s="47">
        <f t="shared" si="1"/>
        <v>2.2083702391496898</v>
      </c>
      <c r="P43" s="9"/>
    </row>
    <row r="44" spans="1:16">
      <c r="A44" s="12"/>
      <c r="B44" s="25">
        <v>368</v>
      </c>
      <c r="C44" s="20" t="s">
        <v>115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181546</v>
      </c>
      <c r="L44" s="46">
        <v>0</v>
      </c>
      <c r="M44" s="46">
        <v>0</v>
      </c>
      <c r="N44" s="46">
        <f t="shared" si="11"/>
        <v>181546</v>
      </c>
      <c r="O44" s="47">
        <f t="shared" si="1"/>
        <v>40.20062001771479</v>
      </c>
      <c r="P44" s="9"/>
    </row>
    <row r="45" spans="1:16">
      <c r="A45" s="12"/>
      <c r="B45" s="25">
        <v>369.9</v>
      </c>
      <c r="C45" s="20" t="s">
        <v>59</v>
      </c>
      <c r="D45" s="46">
        <v>52117</v>
      </c>
      <c r="E45" s="46">
        <v>13535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65652</v>
      </c>
      <c r="O45" s="47">
        <f t="shared" si="1"/>
        <v>14.537643932683791</v>
      </c>
      <c r="P45" s="9"/>
    </row>
    <row r="46" spans="1:16" ht="15.75">
      <c r="A46" s="29" t="s">
        <v>45</v>
      </c>
      <c r="B46" s="30"/>
      <c r="C46" s="31"/>
      <c r="D46" s="32">
        <f t="shared" ref="D46:M46" si="12">SUM(D47:D49)</f>
        <v>3024302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2311021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5335323</v>
      </c>
      <c r="O46" s="45">
        <f t="shared" si="1"/>
        <v>1181.4267050487156</v>
      </c>
      <c r="P46" s="9"/>
    </row>
    <row r="47" spans="1:16">
      <c r="A47" s="12"/>
      <c r="B47" s="25">
        <v>381</v>
      </c>
      <c r="C47" s="20" t="s">
        <v>60</v>
      </c>
      <c r="D47" s="46">
        <v>474302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474302</v>
      </c>
      <c r="O47" s="47">
        <f t="shared" si="1"/>
        <v>105.02701505757307</v>
      </c>
      <c r="P47" s="9"/>
    </row>
    <row r="48" spans="1:16">
      <c r="A48" s="12"/>
      <c r="B48" s="25">
        <v>384</v>
      </c>
      <c r="C48" s="20" t="s">
        <v>116</v>
      </c>
      <c r="D48" s="46">
        <v>2550000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2550000</v>
      </c>
      <c r="O48" s="47">
        <f t="shared" si="1"/>
        <v>564.65899025686451</v>
      </c>
      <c r="P48" s="9"/>
    </row>
    <row r="49" spans="1:119" ht="15.75" thickBot="1">
      <c r="A49" s="12"/>
      <c r="B49" s="25">
        <v>389.9</v>
      </c>
      <c r="C49" s="20" t="s">
        <v>117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2311021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2311021</v>
      </c>
      <c r="O49" s="47">
        <f t="shared" si="1"/>
        <v>511.74069973427811</v>
      </c>
      <c r="P49" s="9"/>
    </row>
    <row r="50" spans="1:119" ht="16.5" thickBot="1">
      <c r="A50" s="14" t="s">
        <v>54</v>
      </c>
      <c r="B50" s="23"/>
      <c r="C50" s="22"/>
      <c r="D50" s="15">
        <f t="shared" ref="D50:M50" si="13">SUM(D5,D14,D20,D30,D34,D36,D46)</f>
        <v>5569801</v>
      </c>
      <c r="E50" s="15">
        <f t="shared" si="13"/>
        <v>458257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3613318</v>
      </c>
      <c r="J50" s="15">
        <f t="shared" si="13"/>
        <v>0</v>
      </c>
      <c r="K50" s="15">
        <f t="shared" si="13"/>
        <v>165188</v>
      </c>
      <c r="L50" s="15">
        <f t="shared" si="13"/>
        <v>0</v>
      </c>
      <c r="M50" s="15">
        <f t="shared" si="13"/>
        <v>259797</v>
      </c>
      <c r="N50" s="15">
        <f>SUM(D50:M50)</f>
        <v>10066361</v>
      </c>
      <c r="O50" s="38">
        <f t="shared" si="1"/>
        <v>2229.0436226749334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118</v>
      </c>
      <c r="M52" s="48"/>
      <c r="N52" s="48"/>
      <c r="O52" s="43">
        <v>4516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142</v>
      </c>
      <c r="N4" s="35" t="s">
        <v>9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SUM(D6:D12)</f>
        <v>1719579</v>
      </c>
      <c r="E5" s="27">
        <f t="shared" si="0"/>
        <v>646458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339966</v>
      </c>
      <c r="O5" s="28">
        <f>SUM(D5:N5)</f>
        <v>2706003</v>
      </c>
      <c r="P5" s="33">
        <f t="shared" ref="P5:P48" si="1">(O5/P$50)</f>
        <v>369.62204616855621</v>
      </c>
      <c r="Q5" s="6"/>
    </row>
    <row r="6" spans="1:134">
      <c r="A6" s="12"/>
      <c r="B6" s="25">
        <v>311</v>
      </c>
      <c r="C6" s="20" t="s">
        <v>2</v>
      </c>
      <c r="D6" s="46">
        <v>1274995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339966</v>
      </c>
      <c r="O6" s="46">
        <f>SUM(D6:N6)</f>
        <v>1614961</v>
      </c>
      <c r="P6" s="47">
        <f t="shared" si="1"/>
        <v>220.59295178254337</v>
      </c>
      <c r="Q6" s="9"/>
    </row>
    <row r="7" spans="1:134">
      <c r="A7" s="12"/>
      <c r="B7" s="25">
        <v>312.43</v>
      </c>
      <c r="C7" s="20" t="s">
        <v>145</v>
      </c>
      <c r="D7" s="46">
        <v>126459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126459</v>
      </c>
      <c r="P7" s="47">
        <f t="shared" si="1"/>
        <v>17.273459909848381</v>
      </c>
      <c r="Q7" s="9"/>
    </row>
    <row r="8" spans="1:134">
      <c r="A8" s="12"/>
      <c r="B8" s="25">
        <v>312.63</v>
      </c>
      <c r="C8" s="20" t="s">
        <v>146</v>
      </c>
      <c r="D8" s="46">
        <v>0</v>
      </c>
      <c r="E8" s="46">
        <v>646458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646458</v>
      </c>
      <c r="P8" s="47">
        <f t="shared" si="1"/>
        <v>88.301871329053412</v>
      </c>
      <c r="Q8" s="9"/>
    </row>
    <row r="9" spans="1:134">
      <c r="A9" s="12"/>
      <c r="B9" s="25">
        <v>314.10000000000002</v>
      </c>
      <c r="C9" s="20" t="s">
        <v>13</v>
      </c>
      <c r="D9" s="46">
        <v>208759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208759</v>
      </c>
      <c r="P9" s="47">
        <f t="shared" si="1"/>
        <v>28.51509356645267</v>
      </c>
      <c r="Q9" s="9"/>
    </row>
    <row r="10" spans="1:134">
      <c r="A10" s="12"/>
      <c r="B10" s="25">
        <v>314.39999999999998</v>
      </c>
      <c r="C10" s="20" t="s">
        <v>14</v>
      </c>
      <c r="D10" s="46">
        <v>2815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2815</v>
      </c>
      <c r="P10" s="47">
        <f t="shared" si="1"/>
        <v>0.38451031279879799</v>
      </c>
      <c r="Q10" s="9"/>
    </row>
    <row r="11" spans="1:134">
      <c r="A11" s="12"/>
      <c r="B11" s="25">
        <v>315.10000000000002</v>
      </c>
      <c r="C11" s="20" t="s">
        <v>147</v>
      </c>
      <c r="D11" s="46">
        <v>103269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103269</v>
      </c>
      <c r="P11" s="47">
        <f t="shared" si="1"/>
        <v>14.105859855211037</v>
      </c>
      <c r="Q11" s="9"/>
    </row>
    <row r="12" spans="1:134">
      <c r="A12" s="12"/>
      <c r="B12" s="25">
        <v>316</v>
      </c>
      <c r="C12" s="20" t="s">
        <v>93</v>
      </c>
      <c r="D12" s="46">
        <v>3282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3282</v>
      </c>
      <c r="P12" s="47">
        <f t="shared" si="1"/>
        <v>0.44829941264854528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SUM(D14:D21)</f>
        <v>1568492</v>
      </c>
      <c r="E13" s="32">
        <f t="shared" si="3"/>
        <v>391286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1959778</v>
      </c>
      <c r="P13" s="45">
        <f t="shared" si="1"/>
        <v>267.69266493648411</v>
      </c>
      <c r="Q13" s="10"/>
    </row>
    <row r="14" spans="1:134">
      <c r="A14" s="12"/>
      <c r="B14" s="25">
        <v>322</v>
      </c>
      <c r="C14" s="20" t="s">
        <v>148</v>
      </c>
      <c r="D14" s="46">
        <v>796204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796204</v>
      </c>
      <c r="P14" s="47">
        <f t="shared" si="1"/>
        <v>108.75618084961071</v>
      </c>
      <c r="Q14" s="9"/>
    </row>
    <row r="15" spans="1:134">
      <c r="A15" s="12"/>
      <c r="B15" s="25">
        <v>323.10000000000002</v>
      </c>
      <c r="C15" s="20" t="s">
        <v>18</v>
      </c>
      <c r="D15" s="46">
        <v>253181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253181</v>
      </c>
      <c r="P15" s="47">
        <f t="shared" si="1"/>
        <v>34.582843873787731</v>
      </c>
      <c r="Q15" s="9"/>
    </row>
    <row r="16" spans="1:134">
      <c r="A16" s="12"/>
      <c r="B16" s="25">
        <v>323.39999999999998</v>
      </c>
      <c r="C16" s="20" t="s">
        <v>19</v>
      </c>
      <c r="D16" s="46">
        <v>2630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2630</v>
      </c>
      <c r="P16" s="47">
        <f t="shared" si="1"/>
        <v>0.3592405409097118</v>
      </c>
      <c r="Q16" s="9"/>
    </row>
    <row r="17" spans="1:17">
      <c r="A17" s="12"/>
      <c r="B17" s="25">
        <v>323.7</v>
      </c>
      <c r="C17" s="20" t="s">
        <v>20</v>
      </c>
      <c r="D17" s="46">
        <v>5815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5815</v>
      </c>
      <c r="P17" s="47">
        <f t="shared" si="1"/>
        <v>0.79429039748668218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238868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238868</v>
      </c>
      <c r="P18" s="47">
        <f t="shared" si="1"/>
        <v>32.62778308974184</v>
      </c>
      <c r="Q18" s="9"/>
    </row>
    <row r="19" spans="1:17">
      <c r="A19" s="12"/>
      <c r="B19" s="25">
        <v>324.61</v>
      </c>
      <c r="C19" s="20" t="s">
        <v>24</v>
      </c>
      <c r="D19" s="46">
        <v>0</v>
      </c>
      <c r="E19" s="46">
        <v>152418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152418</v>
      </c>
      <c r="P19" s="47">
        <f t="shared" si="1"/>
        <v>20.819286982652642</v>
      </c>
      <c r="Q19" s="9"/>
    </row>
    <row r="20" spans="1:17">
      <c r="A20" s="12"/>
      <c r="B20" s="25">
        <v>325.2</v>
      </c>
      <c r="C20" s="20" t="s">
        <v>71</v>
      </c>
      <c r="D20" s="46">
        <v>449649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449649</v>
      </c>
      <c r="P20" s="47">
        <f t="shared" si="1"/>
        <v>61.419068433274141</v>
      </c>
      <c r="Q20" s="9"/>
    </row>
    <row r="21" spans="1:17">
      <c r="A21" s="12"/>
      <c r="B21" s="25">
        <v>329.5</v>
      </c>
      <c r="C21" s="20" t="s">
        <v>149</v>
      </c>
      <c r="D21" s="46">
        <v>61013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61013</v>
      </c>
      <c r="P21" s="47">
        <f t="shared" si="1"/>
        <v>8.3339707690206257</v>
      </c>
      <c r="Q21" s="9"/>
    </row>
    <row r="22" spans="1:17" ht="15.75">
      <c r="A22" s="29" t="s">
        <v>150</v>
      </c>
      <c r="B22" s="30"/>
      <c r="C22" s="31"/>
      <c r="D22" s="32">
        <f t="shared" ref="D22:N22" si="5">SUM(D23:D30)</f>
        <v>1000413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355219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1355632</v>
      </c>
      <c r="P22" s="45">
        <f t="shared" si="1"/>
        <v>185.17033192186861</v>
      </c>
      <c r="Q22" s="10"/>
    </row>
    <row r="23" spans="1:17">
      <c r="A23" s="12"/>
      <c r="B23" s="25">
        <v>334.2</v>
      </c>
      <c r="C23" s="20" t="s">
        <v>29</v>
      </c>
      <c r="D23" s="46">
        <v>232665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232665</v>
      </c>
      <c r="P23" s="47">
        <f t="shared" si="1"/>
        <v>31.780494467968857</v>
      </c>
      <c r="Q23" s="9"/>
    </row>
    <row r="24" spans="1:17">
      <c r="A24" s="12"/>
      <c r="B24" s="25">
        <v>334.31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355219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355219</v>
      </c>
      <c r="P24" s="47">
        <f t="shared" si="1"/>
        <v>48.520557300915172</v>
      </c>
      <c r="Q24" s="9"/>
    </row>
    <row r="25" spans="1:17">
      <c r="A25" s="12"/>
      <c r="B25" s="25">
        <v>335.125</v>
      </c>
      <c r="C25" s="20" t="s">
        <v>151</v>
      </c>
      <c r="D25" s="46">
        <v>734087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734087</v>
      </c>
      <c r="P25" s="47">
        <f t="shared" si="1"/>
        <v>100.27141100942494</v>
      </c>
      <c r="Q25" s="9"/>
    </row>
    <row r="26" spans="1:17">
      <c r="A26" s="12"/>
      <c r="B26" s="25">
        <v>335.14</v>
      </c>
      <c r="C26" s="20" t="s">
        <v>96</v>
      </c>
      <c r="D26" s="46">
        <v>245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245</v>
      </c>
      <c r="P26" s="47">
        <f t="shared" si="1"/>
        <v>3.3465373582843877E-2</v>
      </c>
      <c r="Q26" s="9"/>
    </row>
    <row r="27" spans="1:17">
      <c r="A27" s="12"/>
      <c r="B27" s="25">
        <v>335.15</v>
      </c>
      <c r="C27" s="20" t="s">
        <v>97</v>
      </c>
      <c r="D27" s="46">
        <v>1111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1111</v>
      </c>
      <c r="P27" s="47">
        <f t="shared" si="1"/>
        <v>0.15175522469607977</v>
      </c>
      <c r="Q27" s="9"/>
    </row>
    <row r="28" spans="1:17">
      <c r="A28" s="12"/>
      <c r="B28" s="25">
        <v>335.21</v>
      </c>
      <c r="C28" s="20" t="s">
        <v>98</v>
      </c>
      <c r="D28" s="46">
        <v>520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520</v>
      </c>
      <c r="P28" s="47">
        <f t="shared" si="1"/>
        <v>7.1028548012566584E-2</v>
      </c>
      <c r="Q28" s="9"/>
    </row>
    <row r="29" spans="1:17">
      <c r="A29" s="12"/>
      <c r="B29" s="25">
        <v>335.38</v>
      </c>
      <c r="C29" s="20" t="s">
        <v>82</v>
      </c>
      <c r="D29" s="46">
        <v>26944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26944</v>
      </c>
      <c r="P29" s="47">
        <f t="shared" si="1"/>
        <v>3.6803715339434504</v>
      </c>
      <c r="Q29" s="9"/>
    </row>
    <row r="30" spans="1:17">
      <c r="A30" s="12"/>
      <c r="B30" s="25">
        <v>337.1</v>
      </c>
      <c r="C30" s="20" t="s">
        <v>83</v>
      </c>
      <c r="D30" s="46">
        <v>4841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4841</v>
      </c>
      <c r="P30" s="47">
        <f t="shared" si="1"/>
        <v>0.66124846332468246</v>
      </c>
      <c r="Q30" s="9"/>
    </row>
    <row r="31" spans="1:17" ht="15.75">
      <c r="A31" s="29" t="s">
        <v>43</v>
      </c>
      <c r="B31" s="30"/>
      <c r="C31" s="31"/>
      <c r="D31" s="32">
        <f t="shared" ref="D31:N31" si="7">SUM(D32:D39)</f>
        <v>613319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3265764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3879083</v>
      </c>
      <c r="P31" s="45">
        <f t="shared" si="1"/>
        <v>529.85698675044398</v>
      </c>
      <c r="Q31" s="10"/>
    </row>
    <row r="32" spans="1:17">
      <c r="A32" s="12"/>
      <c r="B32" s="25">
        <v>341.2</v>
      </c>
      <c r="C32" s="20" t="s">
        <v>99</v>
      </c>
      <c r="D32" s="46">
        <v>16297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8">SUM(D32:N32)</f>
        <v>16297</v>
      </c>
      <c r="P32" s="47">
        <f t="shared" si="1"/>
        <v>2.2260620133861493</v>
      </c>
      <c r="Q32" s="9"/>
    </row>
    <row r="33" spans="1:120">
      <c r="A33" s="12"/>
      <c r="B33" s="25">
        <v>341.3</v>
      </c>
      <c r="C33" s="20" t="s">
        <v>100</v>
      </c>
      <c r="D33" s="46">
        <v>19205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19205</v>
      </c>
      <c r="P33" s="47">
        <f t="shared" si="1"/>
        <v>2.6232755088102717</v>
      </c>
      <c r="Q33" s="9"/>
    </row>
    <row r="34" spans="1:120">
      <c r="A34" s="12"/>
      <c r="B34" s="25">
        <v>342.2</v>
      </c>
      <c r="C34" s="20" t="s">
        <v>48</v>
      </c>
      <c r="D34" s="46">
        <v>1367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1367</v>
      </c>
      <c r="P34" s="47">
        <f t="shared" si="1"/>
        <v>0.18672312525611257</v>
      </c>
      <c r="Q34" s="9"/>
    </row>
    <row r="35" spans="1:120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3019162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3019162</v>
      </c>
      <c r="P35" s="47">
        <f t="shared" si="1"/>
        <v>412.39748668214725</v>
      </c>
      <c r="Q35" s="9"/>
    </row>
    <row r="36" spans="1:120">
      <c r="A36" s="12"/>
      <c r="B36" s="25">
        <v>343.4</v>
      </c>
      <c r="C36" s="20" t="s">
        <v>50</v>
      </c>
      <c r="D36" s="46">
        <v>575373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575373</v>
      </c>
      <c r="P36" s="47">
        <f t="shared" si="1"/>
        <v>78.592132222373991</v>
      </c>
      <c r="Q36" s="9"/>
    </row>
    <row r="37" spans="1:120">
      <c r="A37" s="12"/>
      <c r="B37" s="25">
        <v>343.8</v>
      </c>
      <c r="C37" s="20" t="s">
        <v>51</v>
      </c>
      <c r="D37" s="46">
        <v>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902</v>
      </c>
      <c r="P37" s="47">
        <f t="shared" si="1"/>
        <v>0.12320721212949051</v>
      </c>
      <c r="Q37" s="9"/>
    </row>
    <row r="38" spans="1:120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246602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246602</v>
      </c>
      <c r="P38" s="47">
        <f t="shared" si="1"/>
        <v>33.684196148067201</v>
      </c>
      <c r="Q38" s="9"/>
    </row>
    <row r="39" spans="1:120">
      <c r="A39" s="12"/>
      <c r="B39" s="25">
        <v>347.3</v>
      </c>
      <c r="C39" s="20" t="s">
        <v>101</v>
      </c>
      <c r="D39" s="46">
        <v>175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175</v>
      </c>
      <c r="P39" s="47">
        <f t="shared" si="1"/>
        <v>2.3903838273459911E-2</v>
      </c>
      <c r="Q39" s="9"/>
    </row>
    <row r="40" spans="1:120" ht="15.75">
      <c r="A40" s="29" t="s">
        <v>44</v>
      </c>
      <c r="B40" s="30"/>
      <c r="C40" s="31"/>
      <c r="D40" s="32">
        <f t="shared" ref="D40:N40" si="9">SUM(D41:D41)</f>
        <v>7965</v>
      </c>
      <c r="E40" s="32">
        <f t="shared" si="9"/>
        <v>1044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48" si="10">SUM(D40:N40)</f>
        <v>9009</v>
      </c>
      <c r="P40" s="45">
        <f t="shared" si="1"/>
        <v>1.2305695943177162</v>
      </c>
      <c r="Q40" s="10"/>
    </row>
    <row r="41" spans="1:120">
      <c r="A41" s="13"/>
      <c r="B41" s="39">
        <v>351.5</v>
      </c>
      <c r="C41" s="21" t="s">
        <v>84</v>
      </c>
      <c r="D41" s="46">
        <v>7965</v>
      </c>
      <c r="E41" s="46">
        <v>1044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9009</v>
      </c>
      <c r="P41" s="47">
        <f t="shared" si="1"/>
        <v>1.2305695943177162</v>
      </c>
      <c r="Q41" s="9"/>
    </row>
    <row r="42" spans="1:120" ht="15.75">
      <c r="A42" s="29" t="s">
        <v>3</v>
      </c>
      <c r="B42" s="30"/>
      <c r="C42" s="31"/>
      <c r="D42" s="32">
        <f t="shared" ref="D42:N42" si="11">SUM(D43:D47)</f>
        <v>118816</v>
      </c>
      <c r="E42" s="32">
        <f t="shared" si="11"/>
        <v>4156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12602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1"/>
        <v>1113</v>
      </c>
      <c r="O42" s="32">
        <f t="shared" si="10"/>
        <v>136687</v>
      </c>
      <c r="P42" s="45">
        <f t="shared" si="1"/>
        <v>18.670536811910942</v>
      </c>
      <c r="Q42" s="10"/>
    </row>
    <row r="43" spans="1:120">
      <c r="A43" s="12"/>
      <c r="B43" s="25">
        <v>361.1</v>
      </c>
      <c r="C43" s="20" t="s">
        <v>57</v>
      </c>
      <c r="D43" s="46">
        <v>8894</v>
      </c>
      <c r="E43" s="46">
        <v>4156</v>
      </c>
      <c r="F43" s="46">
        <v>0</v>
      </c>
      <c r="G43" s="46">
        <v>0</v>
      </c>
      <c r="H43" s="46">
        <v>0</v>
      </c>
      <c r="I43" s="46">
        <v>12602</v>
      </c>
      <c r="J43" s="46">
        <v>0</v>
      </c>
      <c r="K43" s="46">
        <v>0</v>
      </c>
      <c r="L43" s="46">
        <v>0</v>
      </c>
      <c r="M43" s="46">
        <v>0</v>
      </c>
      <c r="N43" s="46">
        <v>1113</v>
      </c>
      <c r="O43" s="46">
        <f t="shared" si="10"/>
        <v>26765</v>
      </c>
      <c r="P43" s="47">
        <f t="shared" si="1"/>
        <v>3.6559213222237399</v>
      </c>
      <c r="Q43" s="9"/>
    </row>
    <row r="44" spans="1:120">
      <c r="A44" s="12"/>
      <c r="B44" s="25">
        <v>362</v>
      </c>
      <c r="C44" s="20" t="s">
        <v>58</v>
      </c>
      <c r="D44" s="46">
        <v>12385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12385</v>
      </c>
      <c r="P44" s="47">
        <f t="shared" si="1"/>
        <v>1.6917087829531485</v>
      </c>
      <c r="Q44" s="9"/>
    </row>
    <row r="45" spans="1:120">
      <c r="A45" s="12"/>
      <c r="B45" s="25">
        <v>364</v>
      </c>
      <c r="C45" s="20" t="s">
        <v>102</v>
      </c>
      <c r="D45" s="46">
        <v>5609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5609</v>
      </c>
      <c r="P45" s="47">
        <f t="shared" si="1"/>
        <v>0.76615216500478078</v>
      </c>
      <c r="Q45" s="9"/>
    </row>
    <row r="46" spans="1:120">
      <c r="A46" s="12"/>
      <c r="B46" s="25">
        <v>369.3</v>
      </c>
      <c r="C46" s="20" t="s">
        <v>86</v>
      </c>
      <c r="D46" s="46">
        <v>10689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10689</v>
      </c>
      <c r="P46" s="47">
        <f t="shared" si="1"/>
        <v>1.4600464417429313</v>
      </c>
      <c r="Q46" s="9"/>
    </row>
    <row r="47" spans="1:120" ht="15.75" thickBot="1">
      <c r="A47" s="12"/>
      <c r="B47" s="25">
        <v>369.9</v>
      </c>
      <c r="C47" s="20" t="s">
        <v>59</v>
      </c>
      <c r="D47" s="46">
        <v>81239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81239</v>
      </c>
      <c r="P47" s="47">
        <f t="shared" si="1"/>
        <v>11.096708099986341</v>
      </c>
      <c r="Q47" s="9"/>
    </row>
    <row r="48" spans="1:120" ht="16.5" thickBot="1">
      <c r="A48" s="14" t="s">
        <v>54</v>
      </c>
      <c r="B48" s="23"/>
      <c r="C48" s="22"/>
      <c r="D48" s="15">
        <f>SUM(D5,D13,D22,D31,D40,D42)</f>
        <v>5028584</v>
      </c>
      <c r="E48" s="15">
        <f t="shared" ref="E48:N48" si="12">SUM(E5,E13,E22,E31,E40,E42)</f>
        <v>1042944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3633585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341079</v>
      </c>
      <c r="O48" s="15">
        <f t="shared" si="10"/>
        <v>10046192</v>
      </c>
      <c r="P48" s="38">
        <f t="shared" si="1"/>
        <v>1372.2431361835816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152</v>
      </c>
      <c r="N50" s="48"/>
      <c r="O50" s="48"/>
      <c r="P50" s="43">
        <v>7321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1516073</v>
      </c>
      <c r="E5" s="27">
        <f t="shared" si="0"/>
        <v>813769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2329842</v>
      </c>
      <c r="O5" s="33">
        <f t="shared" ref="O5:O49" si="1">(N5/O$51)</f>
        <v>361.38389948813403</v>
      </c>
      <c r="P5" s="6"/>
    </row>
    <row r="6" spans="1:133">
      <c r="A6" s="12"/>
      <c r="B6" s="25">
        <v>311</v>
      </c>
      <c r="C6" s="20" t="s">
        <v>2</v>
      </c>
      <c r="D6" s="46">
        <v>1084823</v>
      </c>
      <c r="E6" s="46">
        <v>273340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1358163</v>
      </c>
      <c r="O6" s="47">
        <f t="shared" si="1"/>
        <v>210.66589111214518</v>
      </c>
      <c r="P6" s="9"/>
    </row>
    <row r="7" spans="1:133">
      <c r="A7" s="12"/>
      <c r="B7" s="25">
        <v>312.42</v>
      </c>
      <c r="C7" s="20" t="s">
        <v>137</v>
      </c>
      <c r="D7" s="46">
        <v>123126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123126</v>
      </c>
      <c r="O7" s="47">
        <f t="shared" si="1"/>
        <v>19.098185202419732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540429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540429</v>
      </c>
      <c r="O8" s="47">
        <f t="shared" si="1"/>
        <v>83.826430898092141</v>
      </c>
      <c r="P8" s="9"/>
    </row>
    <row r="9" spans="1:133">
      <c r="A9" s="12"/>
      <c r="B9" s="25">
        <v>314.10000000000002</v>
      </c>
      <c r="C9" s="20" t="s">
        <v>13</v>
      </c>
      <c r="D9" s="46">
        <v>191775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191775</v>
      </c>
      <c r="O9" s="47">
        <f t="shared" si="1"/>
        <v>29.746393671475104</v>
      </c>
      <c r="P9" s="9"/>
    </row>
    <row r="10" spans="1:133">
      <c r="A10" s="12"/>
      <c r="B10" s="25">
        <v>314.39999999999998</v>
      </c>
      <c r="C10" s="20" t="s">
        <v>14</v>
      </c>
      <c r="D10" s="46">
        <v>3276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3276</v>
      </c>
      <c r="O10" s="47">
        <f t="shared" si="1"/>
        <v>0.50814332247557004</v>
      </c>
      <c r="P10" s="9"/>
    </row>
    <row r="11" spans="1:133">
      <c r="A11" s="12"/>
      <c r="B11" s="25">
        <v>315</v>
      </c>
      <c r="C11" s="20" t="s">
        <v>92</v>
      </c>
      <c r="D11" s="46">
        <v>99208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99208</v>
      </c>
      <c r="O11" s="47">
        <f t="shared" si="1"/>
        <v>15.38824259345432</v>
      </c>
      <c r="P11" s="9"/>
    </row>
    <row r="12" spans="1:133">
      <c r="A12" s="12"/>
      <c r="B12" s="25">
        <v>316</v>
      </c>
      <c r="C12" s="20" t="s">
        <v>93</v>
      </c>
      <c r="D12" s="46">
        <v>13865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13865</v>
      </c>
      <c r="O12" s="47">
        <f t="shared" si="1"/>
        <v>2.1506126880719716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1141427</v>
      </c>
      <c r="E13" s="32">
        <f t="shared" si="3"/>
        <v>420150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1561577</v>
      </c>
      <c r="O13" s="45">
        <f t="shared" si="1"/>
        <v>242.2176205987281</v>
      </c>
      <c r="P13" s="10"/>
    </row>
    <row r="14" spans="1:133">
      <c r="A14" s="12"/>
      <c r="B14" s="25">
        <v>322</v>
      </c>
      <c r="C14" s="20" t="s">
        <v>0</v>
      </c>
      <c r="D14" s="46">
        <v>428610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428610</v>
      </c>
      <c r="O14" s="47">
        <f t="shared" si="1"/>
        <v>66.482084690553748</v>
      </c>
      <c r="P14" s="9"/>
    </row>
    <row r="15" spans="1:133">
      <c r="A15" s="12"/>
      <c r="B15" s="25">
        <v>323.10000000000002</v>
      </c>
      <c r="C15" s="20" t="s">
        <v>18</v>
      </c>
      <c r="D15" s="46">
        <v>238697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238697</v>
      </c>
      <c r="O15" s="47">
        <f t="shared" si="1"/>
        <v>37.024507522878856</v>
      </c>
      <c r="P15" s="9"/>
    </row>
    <row r="16" spans="1:133">
      <c r="A16" s="12"/>
      <c r="B16" s="25">
        <v>323.39999999999998</v>
      </c>
      <c r="C16" s="20" t="s">
        <v>19</v>
      </c>
      <c r="D16" s="46">
        <v>3046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3046</v>
      </c>
      <c r="O16" s="47">
        <f t="shared" si="1"/>
        <v>0.47246781448735847</v>
      </c>
      <c r="P16" s="9"/>
    </row>
    <row r="17" spans="1:16">
      <c r="A17" s="12"/>
      <c r="B17" s="25">
        <v>323.7</v>
      </c>
      <c r="C17" s="20" t="s">
        <v>20</v>
      </c>
      <c r="D17" s="46">
        <v>6654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6654</v>
      </c>
      <c r="O17" s="47">
        <f t="shared" si="1"/>
        <v>1.0321079571893905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334200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334200</v>
      </c>
      <c r="O18" s="47">
        <f t="shared" si="1"/>
        <v>51.838064215914379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85950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85950</v>
      </c>
      <c r="O19" s="47">
        <f t="shared" si="1"/>
        <v>13.331782224290368</v>
      </c>
      <c r="P19" s="9"/>
    </row>
    <row r="20" spans="1:16">
      <c r="A20" s="12"/>
      <c r="B20" s="25">
        <v>325.2</v>
      </c>
      <c r="C20" s="20" t="s">
        <v>71</v>
      </c>
      <c r="D20" s="46">
        <v>416735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416735</v>
      </c>
      <c r="O20" s="47">
        <f t="shared" si="1"/>
        <v>64.640142702031952</v>
      </c>
      <c r="P20" s="9"/>
    </row>
    <row r="21" spans="1:16">
      <c r="A21" s="12"/>
      <c r="B21" s="25">
        <v>329</v>
      </c>
      <c r="C21" s="20" t="s">
        <v>25</v>
      </c>
      <c r="D21" s="46">
        <v>47685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5">SUM(D21:M21)</f>
        <v>47685</v>
      </c>
      <c r="O21" s="47">
        <f t="shared" si="1"/>
        <v>7.3964634713820381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SUM(D23:D32)</f>
        <v>832630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342281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1174911</v>
      </c>
      <c r="O22" s="45">
        <f t="shared" si="1"/>
        <v>182.24150767798977</v>
      </c>
      <c r="P22" s="10"/>
    </row>
    <row r="23" spans="1:16">
      <c r="A23" s="12"/>
      <c r="B23" s="25">
        <v>331.39</v>
      </c>
      <c r="C23" s="20" t="s">
        <v>30</v>
      </c>
      <c r="D23" s="46">
        <v>266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266</v>
      </c>
      <c r="O23" s="47">
        <f t="shared" si="1"/>
        <v>4.1259500542888163E-2</v>
      </c>
      <c r="P23" s="9"/>
    </row>
    <row r="24" spans="1:16">
      <c r="A24" s="12"/>
      <c r="B24" s="25">
        <v>332</v>
      </c>
      <c r="C24" s="20" t="s">
        <v>138</v>
      </c>
      <c r="D24" s="46">
        <v>186817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186817</v>
      </c>
      <c r="O24" s="47">
        <f t="shared" si="1"/>
        <v>28.977353807972701</v>
      </c>
      <c r="P24" s="9"/>
    </row>
    <row r="25" spans="1:16">
      <c r="A25" s="12"/>
      <c r="B25" s="25">
        <v>334.2</v>
      </c>
      <c r="C25" s="20" t="s">
        <v>29</v>
      </c>
      <c r="D25" s="46">
        <v>8020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8020</v>
      </c>
      <c r="O25" s="47">
        <f t="shared" si="1"/>
        <v>1.2439894524585078</v>
      </c>
      <c r="P25" s="9"/>
    </row>
    <row r="26" spans="1:16">
      <c r="A26" s="12"/>
      <c r="B26" s="25">
        <v>334.31</v>
      </c>
      <c r="C26" s="20" t="s">
        <v>131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342281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342281</v>
      </c>
      <c r="O26" s="47">
        <f t="shared" si="1"/>
        <v>53.09151543353498</v>
      </c>
      <c r="P26" s="9"/>
    </row>
    <row r="27" spans="1:16">
      <c r="A27" s="12"/>
      <c r="B27" s="25">
        <v>335.12</v>
      </c>
      <c r="C27" s="20" t="s">
        <v>95</v>
      </c>
      <c r="D27" s="46">
        <v>602381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602381</v>
      </c>
      <c r="O27" s="47">
        <f t="shared" si="1"/>
        <v>93.435861641073373</v>
      </c>
      <c r="P27" s="9"/>
    </row>
    <row r="28" spans="1:16">
      <c r="A28" s="12"/>
      <c r="B28" s="25">
        <v>335.14</v>
      </c>
      <c r="C28" s="20" t="s">
        <v>96</v>
      </c>
      <c r="D28" s="46">
        <v>218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218</v>
      </c>
      <c r="O28" s="47">
        <f t="shared" si="1"/>
        <v>3.3814177136652704E-2</v>
      </c>
      <c r="P28" s="9"/>
    </row>
    <row r="29" spans="1:16">
      <c r="A29" s="12"/>
      <c r="B29" s="25">
        <v>335.15</v>
      </c>
      <c r="C29" s="20" t="s">
        <v>97</v>
      </c>
      <c r="D29" s="46">
        <v>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98</v>
      </c>
      <c r="O29" s="47">
        <f t="shared" si="1"/>
        <v>1.5200868621064061E-2</v>
      </c>
      <c r="P29" s="9"/>
    </row>
    <row r="30" spans="1:16">
      <c r="A30" s="12"/>
      <c r="B30" s="25">
        <v>335.21</v>
      </c>
      <c r="C30" s="20" t="s">
        <v>98</v>
      </c>
      <c r="D30" s="46">
        <v>3683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3683</v>
      </c>
      <c r="O30" s="47">
        <f t="shared" si="1"/>
        <v>0.57127346052427486</v>
      </c>
      <c r="P30" s="9"/>
    </row>
    <row r="31" spans="1:16">
      <c r="A31" s="12"/>
      <c r="B31" s="25">
        <v>335.39</v>
      </c>
      <c r="C31" s="20" t="s">
        <v>82</v>
      </c>
      <c r="D31" s="46">
        <v>30100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30100</v>
      </c>
      <c r="O31" s="47">
        <f t="shared" si="1"/>
        <v>4.668838219326819</v>
      </c>
      <c r="P31" s="9"/>
    </row>
    <row r="32" spans="1:16">
      <c r="A32" s="12"/>
      <c r="B32" s="25">
        <v>338</v>
      </c>
      <c r="C32" s="20" t="s">
        <v>38</v>
      </c>
      <c r="D32" s="46">
        <v>1047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1047</v>
      </c>
      <c r="O32" s="47">
        <f t="shared" si="1"/>
        <v>0.16240111679851094</v>
      </c>
      <c r="P32" s="9"/>
    </row>
    <row r="33" spans="1:16" ht="15.75">
      <c r="A33" s="29" t="s">
        <v>43</v>
      </c>
      <c r="B33" s="30"/>
      <c r="C33" s="31"/>
      <c r="D33" s="32">
        <f t="shared" ref="D33:M33" si="7">SUM(D34:D40)</f>
        <v>603811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2375388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2979199</v>
      </c>
      <c r="O33" s="45">
        <f t="shared" si="1"/>
        <v>462.10625096944312</v>
      </c>
      <c r="P33" s="10"/>
    </row>
    <row r="34" spans="1:16">
      <c r="A34" s="12"/>
      <c r="B34" s="25">
        <v>341.2</v>
      </c>
      <c r="C34" s="20" t="s">
        <v>99</v>
      </c>
      <c r="D34" s="46">
        <v>14198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14198</v>
      </c>
      <c r="O34" s="47">
        <f t="shared" si="1"/>
        <v>2.20226461920273</v>
      </c>
      <c r="P34" s="9"/>
    </row>
    <row r="35" spans="1:16">
      <c r="A35" s="12"/>
      <c r="B35" s="25">
        <v>341.3</v>
      </c>
      <c r="C35" s="20" t="s">
        <v>100</v>
      </c>
      <c r="D35" s="46">
        <v>12413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12413</v>
      </c>
      <c r="O35" s="47">
        <f t="shared" si="1"/>
        <v>1.9253916550333487</v>
      </c>
      <c r="P35" s="9"/>
    </row>
    <row r="36" spans="1:16">
      <c r="A36" s="12"/>
      <c r="B36" s="25">
        <v>342.2</v>
      </c>
      <c r="C36" s="20" t="s">
        <v>48</v>
      </c>
      <c r="D36" s="46">
        <v>49873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49873</v>
      </c>
      <c r="O36" s="47">
        <f t="shared" si="1"/>
        <v>7.7358461299829377</v>
      </c>
      <c r="P36" s="9"/>
    </row>
    <row r="37" spans="1:16">
      <c r="A37" s="12"/>
      <c r="B37" s="25">
        <v>343.3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2161228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2161228</v>
      </c>
      <c r="O37" s="47">
        <f t="shared" si="1"/>
        <v>335.23002947107182</v>
      </c>
      <c r="P37" s="9"/>
    </row>
    <row r="38" spans="1:16">
      <c r="A38" s="12"/>
      <c r="B38" s="25">
        <v>343.4</v>
      </c>
      <c r="C38" s="20" t="s">
        <v>50</v>
      </c>
      <c r="D38" s="46">
        <v>526490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526490</v>
      </c>
      <c r="O38" s="47">
        <f t="shared" si="1"/>
        <v>81.664340003102211</v>
      </c>
      <c r="P38" s="9"/>
    </row>
    <row r="39" spans="1:16">
      <c r="A39" s="12"/>
      <c r="B39" s="25">
        <v>343.8</v>
      </c>
      <c r="C39" s="20" t="s">
        <v>51</v>
      </c>
      <c r="D39" s="46">
        <v>837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837</v>
      </c>
      <c r="O39" s="47">
        <f t="shared" si="1"/>
        <v>0.12982782689623079</v>
      </c>
      <c r="P39" s="9"/>
    </row>
    <row r="40" spans="1:16">
      <c r="A40" s="12"/>
      <c r="B40" s="25">
        <v>343.9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214160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214160</v>
      </c>
      <c r="O40" s="47">
        <f t="shared" si="1"/>
        <v>33.218551264153866</v>
      </c>
      <c r="P40" s="9"/>
    </row>
    <row r="41" spans="1:16" ht="15.75">
      <c r="A41" s="29" t="s">
        <v>44</v>
      </c>
      <c r="B41" s="30"/>
      <c r="C41" s="31"/>
      <c r="D41" s="32">
        <f t="shared" ref="D41:M41" si="9">SUM(D42:D42)</f>
        <v>9374</v>
      </c>
      <c r="E41" s="32">
        <f t="shared" si="9"/>
        <v>1222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9" si="10">SUM(D41:M41)</f>
        <v>10596</v>
      </c>
      <c r="O41" s="45">
        <f t="shared" si="1"/>
        <v>1.6435551419264773</v>
      </c>
      <c r="P41" s="10"/>
    </row>
    <row r="42" spans="1:16">
      <c r="A42" s="13"/>
      <c r="B42" s="39">
        <v>351.5</v>
      </c>
      <c r="C42" s="21" t="s">
        <v>84</v>
      </c>
      <c r="D42" s="46">
        <v>9374</v>
      </c>
      <c r="E42" s="46">
        <v>1222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10596</v>
      </c>
      <c r="O42" s="47">
        <f t="shared" si="1"/>
        <v>1.6435551419264773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38914</v>
      </c>
      <c r="E43" s="32">
        <f t="shared" si="11"/>
        <v>47300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30102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116316</v>
      </c>
      <c r="O43" s="45">
        <f t="shared" si="1"/>
        <v>18.041879944160076</v>
      </c>
      <c r="P43" s="10"/>
    </row>
    <row r="44" spans="1:16">
      <c r="A44" s="12"/>
      <c r="B44" s="25">
        <v>361.1</v>
      </c>
      <c r="C44" s="20" t="s">
        <v>57</v>
      </c>
      <c r="D44" s="46">
        <v>17527</v>
      </c>
      <c r="E44" s="46">
        <v>17702</v>
      </c>
      <c r="F44" s="46">
        <v>0</v>
      </c>
      <c r="G44" s="46">
        <v>0</v>
      </c>
      <c r="H44" s="46">
        <v>0</v>
      </c>
      <c r="I44" s="46">
        <v>22967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58196</v>
      </c>
      <c r="O44" s="47">
        <f t="shared" si="1"/>
        <v>9.0268341864433062</v>
      </c>
      <c r="P44" s="9"/>
    </row>
    <row r="45" spans="1:16">
      <c r="A45" s="12"/>
      <c r="B45" s="25">
        <v>362</v>
      </c>
      <c r="C45" s="20" t="s">
        <v>58</v>
      </c>
      <c r="D45" s="46">
        <v>1850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1850</v>
      </c>
      <c r="O45" s="47">
        <f t="shared" si="1"/>
        <v>0.2869551729486583</v>
      </c>
      <c r="P45" s="9"/>
    </row>
    <row r="46" spans="1:16">
      <c r="A46" s="12"/>
      <c r="B46" s="25">
        <v>364</v>
      </c>
      <c r="C46" s="20" t="s">
        <v>102</v>
      </c>
      <c r="D46" s="46">
        <v>10800</v>
      </c>
      <c r="E46" s="46">
        <v>0</v>
      </c>
      <c r="F46" s="46">
        <v>0</v>
      </c>
      <c r="G46" s="46">
        <v>0</v>
      </c>
      <c r="H46" s="46">
        <v>0</v>
      </c>
      <c r="I46" s="46">
        <v>7135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17935</v>
      </c>
      <c r="O46" s="47">
        <f t="shared" si="1"/>
        <v>2.7819140685590198</v>
      </c>
      <c r="P46" s="9"/>
    </row>
    <row r="47" spans="1:16">
      <c r="A47" s="12"/>
      <c r="B47" s="25">
        <v>369.3</v>
      </c>
      <c r="C47" s="20" t="s">
        <v>86</v>
      </c>
      <c r="D47" s="46">
        <v>7292</v>
      </c>
      <c r="E47" s="46">
        <v>29598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36890</v>
      </c>
      <c r="O47" s="47">
        <f t="shared" si="1"/>
        <v>5.7220412595005428</v>
      </c>
      <c r="P47" s="9"/>
    </row>
    <row r="48" spans="1:16" ht="15.75" thickBot="1">
      <c r="A48" s="12"/>
      <c r="B48" s="25">
        <v>369.9</v>
      </c>
      <c r="C48" s="20" t="s">
        <v>59</v>
      </c>
      <c r="D48" s="46">
        <v>1445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1445</v>
      </c>
      <c r="O48" s="47">
        <f t="shared" si="1"/>
        <v>0.22413525670854662</v>
      </c>
      <c r="P48" s="9"/>
    </row>
    <row r="49" spans="1:119" ht="16.5" thickBot="1">
      <c r="A49" s="14" t="s">
        <v>54</v>
      </c>
      <c r="B49" s="23"/>
      <c r="C49" s="22"/>
      <c r="D49" s="15">
        <f>SUM(D5,D13,D22,D33,D41,D43)</f>
        <v>4142229</v>
      </c>
      <c r="E49" s="15">
        <f t="shared" ref="E49:M49" si="12">SUM(E5,E13,E22,E33,E41,E43)</f>
        <v>1282441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2747771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10"/>
        <v>8172441</v>
      </c>
      <c r="O49" s="38">
        <f t="shared" si="1"/>
        <v>1267.6347138203816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139</v>
      </c>
      <c r="M51" s="48"/>
      <c r="N51" s="48"/>
      <c r="O51" s="43">
        <v>6447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1397619</v>
      </c>
      <c r="E5" s="27">
        <f t="shared" si="0"/>
        <v>543911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121171</v>
      </c>
      <c r="N5" s="28">
        <f t="shared" ref="N5:N13" si="1">SUM(D5:M5)</f>
        <v>2062701</v>
      </c>
      <c r="O5" s="33">
        <f t="shared" ref="O5:O51" si="2">(N5/O$53)</f>
        <v>332.42562449637387</v>
      </c>
      <c r="P5" s="6"/>
    </row>
    <row r="6" spans="1:133">
      <c r="A6" s="12"/>
      <c r="B6" s="25">
        <v>311</v>
      </c>
      <c r="C6" s="20" t="s">
        <v>2</v>
      </c>
      <c r="D6" s="46">
        <v>976043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121171</v>
      </c>
      <c r="N6" s="46">
        <f t="shared" si="1"/>
        <v>1097214</v>
      </c>
      <c r="O6" s="47">
        <f t="shared" si="2"/>
        <v>176.82739726027398</v>
      </c>
      <c r="P6" s="9"/>
    </row>
    <row r="7" spans="1:133">
      <c r="A7" s="12"/>
      <c r="B7" s="25">
        <v>312.10000000000002</v>
      </c>
      <c r="C7" s="20" t="s">
        <v>81</v>
      </c>
      <c r="D7" s="46">
        <v>135745</v>
      </c>
      <c r="E7" s="46">
        <v>543911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679656</v>
      </c>
      <c r="O7" s="47">
        <f t="shared" si="2"/>
        <v>109.53360193392426</v>
      </c>
      <c r="P7" s="9"/>
    </row>
    <row r="8" spans="1:133">
      <c r="A8" s="12"/>
      <c r="B8" s="25">
        <v>314.10000000000002</v>
      </c>
      <c r="C8" s="20" t="s">
        <v>13</v>
      </c>
      <c r="D8" s="46">
        <v>180286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180286</v>
      </c>
      <c r="O8" s="47">
        <f t="shared" si="2"/>
        <v>29.054955680902498</v>
      </c>
      <c r="P8" s="9"/>
    </row>
    <row r="9" spans="1:133">
      <c r="A9" s="12"/>
      <c r="B9" s="25">
        <v>314.39999999999998</v>
      </c>
      <c r="C9" s="20" t="s">
        <v>14</v>
      </c>
      <c r="D9" s="46">
        <v>3431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3431</v>
      </c>
      <c r="O9" s="47">
        <f t="shared" si="2"/>
        <v>0.55294117647058827</v>
      </c>
      <c r="P9" s="9"/>
    </row>
    <row r="10" spans="1:133">
      <c r="A10" s="12"/>
      <c r="B10" s="25">
        <v>315</v>
      </c>
      <c r="C10" s="20" t="s">
        <v>92</v>
      </c>
      <c r="D10" s="46">
        <v>86047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86047</v>
      </c>
      <c r="O10" s="47">
        <f t="shared" si="2"/>
        <v>13.867365028203062</v>
      </c>
      <c r="P10" s="9"/>
    </row>
    <row r="11" spans="1:133">
      <c r="A11" s="12"/>
      <c r="B11" s="25">
        <v>316</v>
      </c>
      <c r="C11" s="20" t="s">
        <v>93</v>
      </c>
      <c r="D11" s="46">
        <v>16067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16067</v>
      </c>
      <c r="O11" s="47">
        <f t="shared" si="2"/>
        <v>2.5893634165995163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SUM(D13:D20)</f>
        <v>1310873</v>
      </c>
      <c r="E12" s="32">
        <f t="shared" si="3"/>
        <v>467767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1778640</v>
      </c>
      <c r="O12" s="45">
        <f t="shared" si="2"/>
        <v>286.64625302175665</v>
      </c>
      <c r="P12" s="10"/>
    </row>
    <row r="13" spans="1:133">
      <c r="A13" s="12"/>
      <c r="B13" s="25">
        <v>322</v>
      </c>
      <c r="C13" s="20" t="s">
        <v>0</v>
      </c>
      <c r="D13" s="46">
        <v>620288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620288</v>
      </c>
      <c r="O13" s="47">
        <f t="shared" si="2"/>
        <v>99.965834004834804</v>
      </c>
      <c r="P13" s="9"/>
    </row>
    <row r="14" spans="1:133">
      <c r="A14" s="12"/>
      <c r="B14" s="25">
        <v>323.10000000000002</v>
      </c>
      <c r="C14" s="20" t="s">
        <v>18</v>
      </c>
      <c r="D14" s="46">
        <v>230642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230642</v>
      </c>
      <c r="O14" s="47">
        <f t="shared" si="2"/>
        <v>37.170346494762292</v>
      </c>
      <c r="P14" s="9"/>
    </row>
    <row r="15" spans="1:133">
      <c r="A15" s="12"/>
      <c r="B15" s="25">
        <v>323.39999999999998</v>
      </c>
      <c r="C15" s="20" t="s">
        <v>19</v>
      </c>
      <c r="D15" s="46">
        <v>3244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3244</v>
      </c>
      <c r="O15" s="47">
        <f t="shared" si="2"/>
        <v>0.52280419016921842</v>
      </c>
      <c r="P15" s="9"/>
    </row>
    <row r="16" spans="1:133">
      <c r="A16" s="12"/>
      <c r="B16" s="25">
        <v>323.7</v>
      </c>
      <c r="C16" s="20" t="s">
        <v>20</v>
      </c>
      <c r="D16" s="46">
        <v>5397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5397</v>
      </c>
      <c r="O16" s="47">
        <f t="shared" si="2"/>
        <v>0.86978243352135376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372076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372076</v>
      </c>
      <c r="O17" s="47">
        <f t="shared" si="2"/>
        <v>59.963900080580174</v>
      </c>
      <c r="P17" s="9"/>
    </row>
    <row r="18" spans="1:16">
      <c r="A18" s="12"/>
      <c r="B18" s="25">
        <v>324.61</v>
      </c>
      <c r="C18" s="20" t="s">
        <v>24</v>
      </c>
      <c r="D18" s="46">
        <v>0</v>
      </c>
      <c r="E18" s="46">
        <v>95691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95691</v>
      </c>
      <c r="O18" s="47">
        <f t="shared" si="2"/>
        <v>15.421595487510073</v>
      </c>
      <c r="P18" s="9"/>
    </row>
    <row r="19" spans="1:16">
      <c r="A19" s="12"/>
      <c r="B19" s="25">
        <v>325.2</v>
      </c>
      <c r="C19" s="20" t="s">
        <v>71</v>
      </c>
      <c r="D19" s="46">
        <v>400262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400262</v>
      </c>
      <c r="O19" s="47">
        <f t="shared" si="2"/>
        <v>64.506365834004839</v>
      </c>
      <c r="P19" s="9"/>
    </row>
    <row r="20" spans="1:16">
      <c r="A20" s="12"/>
      <c r="B20" s="25">
        <v>329</v>
      </c>
      <c r="C20" s="20" t="s">
        <v>25</v>
      </c>
      <c r="D20" s="46">
        <v>51040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51040</v>
      </c>
      <c r="O20" s="47">
        <f t="shared" si="2"/>
        <v>8.2256244963738911</v>
      </c>
      <c r="P20" s="9"/>
    </row>
    <row r="21" spans="1:16" ht="15.75">
      <c r="A21" s="29" t="s">
        <v>27</v>
      </c>
      <c r="B21" s="30"/>
      <c r="C21" s="31"/>
      <c r="D21" s="32">
        <f t="shared" ref="D21:M21" si="6">SUM(D22:D31)</f>
        <v>695226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341260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1036486</v>
      </c>
      <c r="O21" s="45">
        <f t="shared" si="2"/>
        <v>167.04045124899275</v>
      </c>
      <c r="P21" s="10"/>
    </row>
    <row r="22" spans="1:16">
      <c r="A22" s="12"/>
      <c r="B22" s="25">
        <v>331.39</v>
      </c>
      <c r="C22" s="20" t="s">
        <v>30</v>
      </c>
      <c r="D22" s="46">
        <v>41049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41049</v>
      </c>
      <c r="O22" s="47">
        <f t="shared" si="2"/>
        <v>6.6154713940370673</v>
      </c>
      <c r="P22" s="9"/>
    </row>
    <row r="23" spans="1:16">
      <c r="A23" s="12"/>
      <c r="B23" s="25">
        <v>334.2</v>
      </c>
      <c r="C23" s="20" t="s">
        <v>29</v>
      </c>
      <c r="D23" s="46">
        <v>2687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2687</v>
      </c>
      <c r="O23" s="47">
        <f t="shared" si="2"/>
        <v>0.43303787268331989</v>
      </c>
      <c r="P23" s="9"/>
    </row>
    <row r="24" spans="1:16">
      <c r="A24" s="12"/>
      <c r="B24" s="25">
        <v>334.31</v>
      </c>
      <c r="C24" s="20" t="s">
        <v>131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341260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341260</v>
      </c>
      <c r="O24" s="47">
        <f t="shared" si="2"/>
        <v>54.99758259468171</v>
      </c>
      <c r="P24" s="9"/>
    </row>
    <row r="25" spans="1:16">
      <c r="A25" s="12"/>
      <c r="B25" s="25">
        <v>335.12</v>
      </c>
      <c r="C25" s="20" t="s">
        <v>95</v>
      </c>
      <c r="D25" s="46">
        <v>608056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608056</v>
      </c>
      <c r="O25" s="47">
        <f t="shared" si="2"/>
        <v>97.9945205479452</v>
      </c>
      <c r="P25" s="9"/>
    </row>
    <row r="26" spans="1:16">
      <c r="A26" s="12"/>
      <c r="B26" s="25">
        <v>335.14</v>
      </c>
      <c r="C26" s="20" t="s">
        <v>96</v>
      </c>
      <c r="D26" s="46">
        <v>140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140</v>
      </c>
      <c r="O26" s="47">
        <f t="shared" si="2"/>
        <v>2.2562449637389202E-2</v>
      </c>
      <c r="P26" s="9"/>
    </row>
    <row r="27" spans="1:16">
      <c r="A27" s="12"/>
      <c r="B27" s="25">
        <v>335.15</v>
      </c>
      <c r="C27" s="20" t="s">
        <v>97</v>
      </c>
      <c r="D27" s="46">
        <v>2370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2370</v>
      </c>
      <c r="O27" s="47">
        <f t="shared" si="2"/>
        <v>0.38195004029008861</v>
      </c>
      <c r="P27" s="9"/>
    </row>
    <row r="28" spans="1:16">
      <c r="A28" s="12"/>
      <c r="B28" s="25">
        <v>335.21</v>
      </c>
      <c r="C28" s="20" t="s">
        <v>98</v>
      </c>
      <c r="D28" s="46">
        <v>3840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3840</v>
      </c>
      <c r="O28" s="47">
        <f t="shared" si="2"/>
        <v>0.61885576148267529</v>
      </c>
      <c r="P28" s="9"/>
    </row>
    <row r="29" spans="1:16">
      <c r="A29" s="12"/>
      <c r="B29" s="25">
        <v>335.39</v>
      </c>
      <c r="C29" s="20" t="s">
        <v>82</v>
      </c>
      <c r="D29" s="46">
        <v>25749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25749</v>
      </c>
      <c r="O29" s="47">
        <f t="shared" si="2"/>
        <v>4.149717969379533</v>
      </c>
      <c r="P29" s="9"/>
    </row>
    <row r="30" spans="1:16">
      <c r="A30" s="12"/>
      <c r="B30" s="25">
        <v>337.1</v>
      </c>
      <c r="C30" s="20" t="s">
        <v>83</v>
      </c>
      <c r="D30" s="46">
        <v>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6000</v>
      </c>
      <c r="O30" s="47">
        <f t="shared" si="2"/>
        <v>0.96696212731668008</v>
      </c>
      <c r="P30" s="9"/>
    </row>
    <row r="31" spans="1:16">
      <c r="A31" s="12"/>
      <c r="B31" s="25">
        <v>338</v>
      </c>
      <c r="C31" s="20" t="s">
        <v>38</v>
      </c>
      <c r="D31" s="46">
        <v>5335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5335</v>
      </c>
      <c r="O31" s="47">
        <f t="shared" si="2"/>
        <v>0.85979049153908138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SUM(D33:D40)</f>
        <v>576225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2236552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2812777</v>
      </c>
      <c r="O32" s="45">
        <f t="shared" si="2"/>
        <v>453.30813859790493</v>
      </c>
      <c r="P32" s="10"/>
    </row>
    <row r="33" spans="1:16">
      <c r="A33" s="12"/>
      <c r="B33" s="25">
        <v>341.2</v>
      </c>
      <c r="C33" s="20" t="s">
        <v>99</v>
      </c>
      <c r="D33" s="46">
        <v>17283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17283</v>
      </c>
      <c r="O33" s="47">
        <f t="shared" si="2"/>
        <v>2.785334407735697</v>
      </c>
      <c r="P33" s="9"/>
    </row>
    <row r="34" spans="1:16">
      <c r="A34" s="12"/>
      <c r="B34" s="25">
        <v>341.3</v>
      </c>
      <c r="C34" s="20" t="s">
        <v>100</v>
      </c>
      <c r="D34" s="46">
        <v>28774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28774</v>
      </c>
      <c r="O34" s="47">
        <f t="shared" si="2"/>
        <v>4.6372280419016922</v>
      </c>
      <c r="P34" s="9"/>
    </row>
    <row r="35" spans="1:16">
      <c r="A35" s="12"/>
      <c r="B35" s="25">
        <v>342.2</v>
      </c>
      <c r="C35" s="20" t="s">
        <v>48</v>
      </c>
      <c r="D35" s="46">
        <v>52551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52551</v>
      </c>
      <c r="O35" s="47">
        <f t="shared" si="2"/>
        <v>8.4691377921031421</v>
      </c>
      <c r="P35" s="9"/>
    </row>
    <row r="36" spans="1:16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2035089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2035089</v>
      </c>
      <c r="O36" s="47">
        <f t="shared" si="2"/>
        <v>327.97566478646252</v>
      </c>
      <c r="P36" s="9"/>
    </row>
    <row r="37" spans="1:16">
      <c r="A37" s="12"/>
      <c r="B37" s="25">
        <v>343.4</v>
      </c>
      <c r="C37" s="20" t="s">
        <v>50</v>
      </c>
      <c r="D37" s="46">
        <v>477232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477232</v>
      </c>
      <c r="O37" s="47">
        <f t="shared" si="2"/>
        <v>76.910878323932309</v>
      </c>
      <c r="P37" s="9"/>
    </row>
    <row r="38" spans="1:16">
      <c r="A38" s="12"/>
      <c r="B38" s="25">
        <v>343.8</v>
      </c>
      <c r="C38" s="20" t="s">
        <v>51</v>
      </c>
      <c r="D38" s="46">
        <v>335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335</v>
      </c>
      <c r="O38" s="47">
        <f t="shared" si="2"/>
        <v>5.3988718775181306E-2</v>
      </c>
      <c r="P38" s="9"/>
    </row>
    <row r="39" spans="1:16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201463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201463</v>
      </c>
      <c r="O39" s="47">
        <f t="shared" si="2"/>
        <v>32.467848509266723</v>
      </c>
      <c r="P39" s="9"/>
    </row>
    <row r="40" spans="1:16">
      <c r="A40" s="12"/>
      <c r="B40" s="25">
        <v>347.3</v>
      </c>
      <c r="C40" s="20" t="s">
        <v>101</v>
      </c>
      <c r="D40" s="46">
        <v>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</v>
      </c>
      <c r="O40" s="47">
        <f t="shared" si="2"/>
        <v>8.0580177276390001E-3</v>
      </c>
      <c r="P40" s="9"/>
    </row>
    <row r="41" spans="1:16" ht="15.75">
      <c r="A41" s="29" t="s">
        <v>44</v>
      </c>
      <c r="B41" s="30"/>
      <c r="C41" s="31"/>
      <c r="D41" s="32">
        <f t="shared" ref="D41:M41" si="9">SUM(D42:D42)</f>
        <v>10813</v>
      </c>
      <c r="E41" s="32">
        <f t="shared" si="9"/>
        <v>3754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1" si="10">SUM(D41:M41)</f>
        <v>14567</v>
      </c>
      <c r="O41" s="45">
        <f t="shared" si="2"/>
        <v>2.3476228847703466</v>
      </c>
      <c r="P41" s="10"/>
    </row>
    <row r="42" spans="1:16">
      <c r="A42" s="13"/>
      <c r="B42" s="39">
        <v>351.5</v>
      </c>
      <c r="C42" s="21" t="s">
        <v>84</v>
      </c>
      <c r="D42" s="46">
        <v>10813</v>
      </c>
      <c r="E42" s="46">
        <v>3754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14567</v>
      </c>
      <c r="O42" s="47">
        <f t="shared" si="2"/>
        <v>2.3476228847703466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102190</v>
      </c>
      <c r="E43" s="32">
        <f t="shared" si="11"/>
        <v>22210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26200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537</v>
      </c>
      <c r="N43" s="32">
        <f t="shared" si="10"/>
        <v>151137</v>
      </c>
      <c r="O43" s="45">
        <f t="shared" si="2"/>
        <v>24.357292506043514</v>
      </c>
      <c r="P43" s="10"/>
    </row>
    <row r="44" spans="1:16">
      <c r="A44" s="12"/>
      <c r="B44" s="25">
        <v>361.1</v>
      </c>
      <c r="C44" s="20" t="s">
        <v>57</v>
      </c>
      <c r="D44" s="46">
        <v>18716</v>
      </c>
      <c r="E44" s="46">
        <v>22210</v>
      </c>
      <c r="F44" s="46">
        <v>0</v>
      </c>
      <c r="G44" s="46">
        <v>0</v>
      </c>
      <c r="H44" s="46">
        <v>0</v>
      </c>
      <c r="I44" s="46">
        <v>20463</v>
      </c>
      <c r="J44" s="46">
        <v>0</v>
      </c>
      <c r="K44" s="46">
        <v>0</v>
      </c>
      <c r="L44" s="46">
        <v>0</v>
      </c>
      <c r="M44" s="46">
        <v>537</v>
      </c>
      <c r="N44" s="46">
        <f t="shared" si="10"/>
        <v>61926</v>
      </c>
      <c r="O44" s="47">
        <f t="shared" si="2"/>
        <v>9.9800161160354559</v>
      </c>
      <c r="P44" s="9"/>
    </row>
    <row r="45" spans="1:16">
      <c r="A45" s="12"/>
      <c r="B45" s="25">
        <v>362</v>
      </c>
      <c r="C45" s="20" t="s">
        <v>58</v>
      </c>
      <c r="D45" s="46">
        <v>12218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12218</v>
      </c>
      <c r="O45" s="47">
        <f t="shared" si="2"/>
        <v>1.9690572119258662</v>
      </c>
      <c r="P45" s="9"/>
    </row>
    <row r="46" spans="1:16">
      <c r="A46" s="12"/>
      <c r="B46" s="25">
        <v>364</v>
      </c>
      <c r="C46" s="20" t="s">
        <v>102</v>
      </c>
      <c r="D46" s="46">
        <v>36977</v>
      </c>
      <c r="E46" s="46">
        <v>0</v>
      </c>
      <c r="F46" s="46">
        <v>0</v>
      </c>
      <c r="G46" s="46">
        <v>0</v>
      </c>
      <c r="H46" s="46">
        <v>0</v>
      </c>
      <c r="I46" s="46">
        <v>4317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41294</v>
      </c>
      <c r="O46" s="47">
        <f t="shared" si="2"/>
        <v>6.6549556809024981</v>
      </c>
      <c r="P46" s="9"/>
    </row>
    <row r="47" spans="1:16">
      <c r="A47" s="12"/>
      <c r="B47" s="25">
        <v>369.3</v>
      </c>
      <c r="C47" s="20" t="s">
        <v>86</v>
      </c>
      <c r="D47" s="46">
        <v>273</v>
      </c>
      <c r="E47" s="46">
        <v>0</v>
      </c>
      <c r="F47" s="46">
        <v>0</v>
      </c>
      <c r="G47" s="46">
        <v>0</v>
      </c>
      <c r="H47" s="46">
        <v>0</v>
      </c>
      <c r="I47" s="46">
        <v>1420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1693</v>
      </c>
      <c r="O47" s="47">
        <f t="shared" si="2"/>
        <v>0.27284448025785657</v>
      </c>
      <c r="P47" s="9"/>
    </row>
    <row r="48" spans="1:16">
      <c r="A48" s="12"/>
      <c r="B48" s="25">
        <v>369.9</v>
      </c>
      <c r="C48" s="20" t="s">
        <v>59</v>
      </c>
      <c r="D48" s="46">
        <v>34006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34006</v>
      </c>
      <c r="O48" s="47">
        <f t="shared" si="2"/>
        <v>5.4804190169218376</v>
      </c>
      <c r="P48" s="9"/>
    </row>
    <row r="49" spans="1:119" ht="15.75">
      <c r="A49" s="29" t="s">
        <v>45</v>
      </c>
      <c r="B49" s="30"/>
      <c r="C49" s="31"/>
      <c r="D49" s="32">
        <f t="shared" ref="D49:M49" si="12">SUM(D50:D50)</f>
        <v>0</v>
      </c>
      <c r="E49" s="32">
        <f t="shared" si="12"/>
        <v>2461325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2461325</v>
      </c>
      <c r="O49" s="45">
        <f t="shared" si="2"/>
        <v>396.66800966962126</v>
      </c>
      <c r="P49" s="9"/>
    </row>
    <row r="50" spans="1:119" ht="15.75" thickBot="1">
      <c r="A50" s="12"/>
      <c r="B50" s="25">
        <v>384</v>
      </c>
      <c r="C50" s="20" t="s">
        <v>116</v>
      </c>
      <c r="D50" s="46">
        <v>0</v>
      </c>
      <c r="E50" s="46">
        <v>2461325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2461325</v>
      </c>
      <c r="O50" s="47">
        <f t="shared" si="2"/>
        <v>396.66800966962126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3">SUM(D5,D12,D21,D32,D41,D43,D49)</f>
        <v>4092946</v>
      </c>
      <c r="E51" s="15">
        <f t="shared" si="13"/>
        <v>3498967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2604012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121708</v>
      </c>
      <c r="N51" s="15">
        <f t="shared" si="10"/>
        <v>10317633</v>
      </c>
      <c r="O51" s="38">
        <f t="shared" si="2"/>
        <v>1662.7933924254633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135</v>
      </c>
      <c r="M53" s="48"/>
      <c r="N53" s="48"/>
      <c r="O53" s="43">
        <v>6205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1308950</v>
      </c>
      <c r="E5" s="27">
        <f t="shared" si="0"/>
        <v>537870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37265</v>
      </c>
      <c r="N5" s="28">
        <f t="shared" ref="N5:N13" si="1">SUM(D5:M5)</f>
        <v>1884085</v>
      </c>
      <c r="O5" s="33">
        <f t="shared" ref="O5:O49" si="2">(N5/O$51)</f>
        <v>323.22611082518443</v>
      </c>
      <c r="P5" s="6"/>
    </row>
    <row r="6" spans="1:133">
      <c r="A6" s="12"/>
      <c r="B6" s="25">
        <v>311</v>
      </c>
      <c r="C6" s="20" t="s">
        <v>2</v>
      </c>
      <c r="D6" s="46">
        <v>916199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37265</v>
      </c>
      <c r="N6" s="46">
        <f t="shared" si="1"/>
        <v>953464</v>
      </c>
      <c r="O6" s="47">
        <f t="shared" si="2"/>
        <v>163.57248241550866</v>
      </c>
      <c r="P6" s="9"/>
    </row>
    <row r="7" spans="1:133">
      <c r="A7" s="12"/>
      <c r="B7" s="25">
        <v>312.10000000000002</v>
      </c>
      <c r="C7" s="20" t="s">
        <v>81</v>
      </c>
      <c r="D7" s="46">
        <v>133858</v>
      </c>
      <c r="E7" s="46">
        <v>537870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671728</v>
      </c>
      <c r="O7" s="47">
        <f t="shared" si="2"/>
        <v>115.23897752616229</v>
      </c>
      <c r="P7" s="9"/>
    </row>
    <row r="8" spans="1:133">
      <c r="A8" s="12"/>
      <c r="B8" s="25">
        <v>314.10000000000002</v>
      </c>
      <c r="C8" s="20" t="s">
        <v>13</v>
      </c>
      <c r="D8" s="46">
        <v>161086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161086</v>
      </c>
      <c r="O8" s="47">
        <f t="shared" si="2"/>
        <v>27.635271916280665</v>
      </c>
      <c r="P8" s="9"/>
    </row>
    <row r="9" spans="1:133">
      <c r="A9" s="12"/>
      <c r="B9" s="25">
        <v>314.39999999999998</v>
      </c>
      <c r="C9" s="20" t="s">
        <v>14</v>
      </c>
      <c r="D9" s="46">
        <v>3225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3225</v>
      </c>
      <c r="O9" s="47">
        <f t="shared" si="2"/>
        <v>0.55326814204837882</v>
      </c>
      <c r="P9" s="9"/>
    </row>
    <row r="10" spans="1:133">
      <c r="A10" s="12"/>
      <c r="B10" s="25">
        <v>315</v>
      </c>
      <c r="C10" s="20" t="s">
        <v>92</v>
      </c>
      <c r="D10" s="46">
        <v>84975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84975</v>
      </c>
      <c r="O10" s="47">
        <f t="shared" si="2"/>
        <v>14.577972207925887</v>
      </c>
      <c r="P10" s="9"/>
    </row>
    <row r="11" spans="1:133">
      <c r="A11" s="12"/>
      <c r="B11" s="25">
        <v>316</v>
      </c>
      <c r="C11" s="20" t="s">
        <v>93</v>
      </c>
      <c r="D11" s="46">
        <v>9607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9607</v>
      </c>
      <c r="O11" s="47">
        <f t="shared" si="2"/>
        <v>1.6481386172585348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1125654</v>
      </c>
      <c r="E12" s="32">
        <f t="shared" si="3"/>
        <v>289107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1414761</v>
      </c>
      <c r="O12" s="45">
        <f t="shared" si="2"/>
        <v>242.71075656201751</v>
      </c>
      <c r="P12" s="10"/>
    </row>
    <row r="13" spans="1:133">
      <c r="A13" s="12"/>
      <c r="B13" s="25">
        <v>322</v>
      </c>
      <c r="C13" s="20" t="s">
        <v>0</v>
      </c>
      <c r="D13" s="46">
        <v>495192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495192</v>
      </c>
      <c r="O13" s="47">
        <f t="shared" si="2"/>
        <v>84.953165208440552</v>
      </c>
      <c r="P13" s="9"/>
    </row>
    <row r="14" spans="1:133">
      <c r="A14" s="12"/>
      <c r="B14" s="25">
        <v>323.10000000000002</v>
      </c>
      <c r="C14" s="20" t="s">
        <v>18</v>
      </c>
      <c r="D14" s="46">
        <v>211666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211666</v>
      </c>
      <c r="O14" s="47">
        <f t="shared" si="2"/>
        <v>36.312575055755701</v>
      </c>
      <c r="P14" s="9"/>
    </row>
    <row r="15" spans="1:133">
      <c r="A15" s="12"/>
      <c r="B15" s="25">
        <v>323.39999999999998</v>
      </c>
      <c r="C15" s="20" t="s">
        <v>19</v>
      </c>
      <c r="D15" s="46">
        <v>3157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3157</v>
      </c>
      <c r="O15" s="47">
        <f t="shared" si="2"/>
        <v>0.54160233316177731</v>
      </c>
      <c r="P15" s="9"/>
    </row>
    <row r="16" spans="1:133">
      <c r="A16" s="12"/>
      <c r="B16" s="25">
        <v>323.7</v>
      </c>
      <c r="C16" s="20" t="s">
        <v>20</v>
      </c>
      <c r="D16" s="46">
        <v>4321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4321</v>
      </c>
      <c r="O16" s="47">
        <f t="shared" si="2"/>
        <v>0.74129353233830841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214204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214204</v>
      </c>
      <c r="O17" s="47">
        <f t="shared" si="2"/>
        <v>36.747984216846802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12500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12500</v>
      </c>
      <c r="O18" s="47">
        <f t="shared" si="2"/>
        <v>2.1444501629782122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62403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62403</v>
      </c>
      <c r="O19" s="47">
        <f t="shared" si="2"/>
        <v>10.705609881626351</v>
      </c>
      <c r="P19" s="9"/>
    </row>
    <row r="20" spans="1:16">
      <c r="A20" s="12"/>
      <c r="B20" s="25">
        <v>325.2</v>
      </c>
      <c r="C20" s="20" t="s">
        <v>71</v>
      </c>
      <c r="D20" s="46">
        <v>371518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371518</v>
      </c>
      <c r="O20" s="47">
        <f t="shared" si="2"/>
        <v>63.736146851947161</v>
      </c>
      <c r="P20" s="9"/>
    </row>
    <row r="21" spans="1:16">
      <c r="A21" s="12"/>
      <c r="B21" s="25">
        <v>329</v>
      </c>
      <c r="C21" s="20" t="s">
        <v>25</v>
      </c>
      <c r="D21" s="46">
        <v>39800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5">SUM(D21:M21)</f>
        <v>39800</v>
      </c>
      <c r="O21" s="47">
        <f t="shared" si="2"/>
        <v>6.827929318922628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SUM(D23:D29)</f>
        <v>642864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138063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780927</v>
      </c>
      <c r="O22" s="45">
        <f t="shared" si="2"/>
        <v>133.9727225939269</v>
      </c>
      <c r="P22" s="10"/>
    </row>
    <row r="23" spans="1:16">
      <c r="A23" s="12"/>
      <c r="B23" s="25">
        <v>334.31</v>
      </c>
      <c r="C23" s="20" t="s">
        <v>131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138063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138063</v>
      </c>
      <c r="O23" s="47">
        <f t="shared" si="2"/>
        <v>23.685537828100873</v>
      </c>
      <c r="P23" s="9"/>
    </row>
    <row r="24" spans="1:16">
      <c r="A24" s="12"/>
      <c r="B24" s="25">
        <v>335.12</v>
      </c>
      <c r="C24" s="20" t="s">
        <v>95</v>
      </c>
      <c r="D24" s="46">
        <v>608613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608613</v>
      </c>
      <c r="O24" s="47">
        <f t="shared" si="2"/>
        <v>104.4112197632527</v>
      </c>
      <c r="P24" s="9"/>
    </row>
    <row r="25" spans="1:16">
      <c r="A25" s="12"/>
      <c r="B25" s="25">
        <v>335.14</v>
      </c>
      <c r="C25" s="20" t="s">
        <v>96</v>
      </c>
      <c r="D25" s="46">
        <v>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213</v>
      </c>
      <c r="O25" s="47">
        <f t="shared" si="2"/>
        <v>3.6541430777148741E-2</v>
      </c>
      <c r="P25" s="9"/>
    </row>
    <row r="26" spans="1:16">
      <c r="A26" s="12"/>
      <c r="B26" s="25">
        <v>335.15</v>
      </c>
      <c r="C26" s="20" t="s">
        <v>97</v>
      </c>
      <c r="D26" s="46">
        <v>965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965</v>
      </c>
      <c r="O26" s="47">
        <f t="shared" si="2"/>
        <v>0.165551552581918</v>
      </c>
      <c r="P26" s="9"/>
    </row>
    <row r="27" spans="1:16">
      <c r="A27" s="12"/>
      <c r="B27" s="25">
        <v>335.21</v>
      </c>
      <c r="C27" s="20" t="s">
        <v>98</v>
      </c>
      <c r="D27" s="46">
        <v>2340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2340</v>
      </c>
      <c r="O27" s="47">
        <f t="shared" si="2"/>
        <v>0.40144107050952138</v>
      </c>
      <c r="P27" s="9"/>
    </row>
    <row r="28" spans="1:16">
      <c r="A28" s="12"/>
      <c r="B28" s="25">
        <v>335.39</v>
      </c>
      <c r="C28" s="20" t="s">
        <v>82</v>
      </c>
      <c r="D28" s="46">
        <v>25169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25169</v>
      </c>
      <c r="O28" s="47">
        <f t="shared" si="2"/>
        <v>4.3178932921598898</v>
      </c>
      <c r="P28" s="9"/>
    </row>
    <row r="29" spans="1:16">
      <c r="A29" s="12"/>
      <c r="B29" s="25">
        <v>338</v>
      </c>
      <c r="C29" s="20" t="s">
        <v>38</v>
      </c>
      <c r="D29" s="46">
        <v>5564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5564</v>
      </c>
      <c r="O29" s="47">
        <f t="shared" si="2"/>
        <v>0.95453765654486189</v>
      </c>
      <c r="P29" s="9"/>
    </row>
    <row r="30" spans="1:16" ht="15.75">
      <c r="A30" s="29" t="s">
        <v>43</v>
      </c>
      <c r="B30" s="30"/>
      <c r="C30" s="31"/>
      <c r="D30" s="32">
        <f t="shared" ref="D30:M30" si="7">SUM(D31:D38)</f>
        <v>484577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1862119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2346696</v>
      </c>
      <c r="O30" s="45">
        <f t="shared" si="2"/>
        <v>402.58980957282552</v>
      </c>
      <c r="P30" s="10"/>
    </row>
    <row r="31" spans="1:16">
      <c r="A31" s="12"/>
      <c r="B31" s="25">
        <v>341.2</v>
      </c>
      <c r="C31" s="20" t="s">
        <v>99</v>
      </c>
      <c r="D31" s="46">
        <v>17885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17885</v>
      </c>
      <c r="O31" s="47">
        <f t="shared" si="2"/>
        <v>3.0682792931892262</v>
      </c>
      <c r="P31" s="9"/>
    </row>
    <row r="32" spans="1:16">
      <c r="A32" s="12"/>
      <c r="B32" s="25">
        <v>341.3</v>
      </c>
      <c r="C32" s="20" t="s">
        <v>100</v>
      </c>
      <c r="D32" s="46">
        <v>8399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8399</v>
      </c>
      <c r="O32" s="47">
        <f t="shared" si="2"/>
        <v>1.4408989535083205</v>
      </c>
      <c r="P32" s="9"/>
    </row>
    <row r="33" spans="1:16">
      <c r="A33" s="12"/>
      <c r="B33" s="25">
        <v>342.2</v>
      </c>
      <c r="C33" s="20" t="s">
        <v>48</v>
      </c>
      <c r="D33" s="46">
        <v>44566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44566</v>
      </c>
      <c r="O33" s="47">
        <f t="shared" si="2"/>
        <v>7.6455652770629614</v>
      </c>
      <c r="P33" s="9"/>
    </row>
    <row r="34" spans="1:16">
      <c r="A34" s="12"/>
      <c r="B34" s="25">
        <v>343.3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1712569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1712569</v>
      </c>
      <c r="O34" s="47">
        <f t="shared" si="2"/>
        <v>293.80150969291475</v>
      </c>
      <c r="P34" s="9"/>
    </row>
    <row r="35" spans="1:16">
      <c r="A35" s="12"/>
      <c r="B35" s="25">
        <v>343.4</v>
      </c>
      <c r="C35" s="20" t="s">
        <v>50</v>
      </c>
      <c r="D35" s="46">
        <v>408964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408964</v>
      </c>
      <c r="O35" s="47">
        <f t="shared" si="2"/>
        <v>70.160233316177738</v>
      </c>
      <c r="P35" s="9"/>
    </row>
    <row r="36" spans="1:16">
      <c r="A36" s="12"/>
      <c r="B36" s="25">
        <v>343.8</v>
      </c>
      <c r="C36" s="20" t="s">
        <v>51</v>
      </c>
      <c r="D36" s="46">
        <v>2195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2195</v>
      </c>
      <c r="O36" s="47">
        <f t="shared" si="2"/>
        <v>0.37656544861897412</v>
      </c>
      <c r="P36" s="9"/>
    </row>
    <row r="37" spans="1:16">
      <c r="A37" s="12"/>
      <c r="B37" s="25">
        <v>343.9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149550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149550</v>
      </c>
      <c r="O37" s="47">
        <f t="shared" si="2"/>
        <v>25.656201749871332</v>
      </c>
      <c r="P37" s="9"/>
    </row>
    <row r="38" spans="1:16">
      <c r="A38" s="12"/>
      <c r="B38" s="25">
        <v>347.3</v>
      </c>
      <c r="C38" s="20" t="s">
        <v>101</v>
      </c>
      <c r="D38" s="46">
        <v>2568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2568</v>
      </c>
      <c r="O38" s="47">
        <f t="shared" si="2"/>
        <v>0.44055584148224397</v>
      </c>
      <c r="P38" s="9"/>
    </row>
    <row r="39" spans="1:16" ht="15.75">
      <c r="A39" s="29" t="s">
        <v>44</v>
      </c>
      <c r="B39" s="30"/>
      <c r="C39" s="31"/>
      <c r="D39" s="32">
        <f t="shared" ref="D39:M39" si="9">SUM(D40:D40)</f>
        <v>12858</v>
      </c>
      <c r="E39" s="32">
        <f t="shared" si="9"/>
        <v>976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13834</v>
      </c>
      <c r="O39" s="45">
        <f t="shared" si="2"/>
        <v>2.3733058843712471</v>
      </c>
      <c r="P39" s="10"/>
    </row>
    <row r="40" spans="1:16">
      <c r="A40" s="13"/>
      <c r="B40" s="39">
        <v>351.5</v>
      </c>
      <c r="C40" s="21" t="s">
        <v>84</v>
      </c>
      <c r="D40" s="46">
        <v>12858</v>
      </c>
      <c r="E40" s="46">
        <v>976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13834</v>
      </c>
      <c r="O40" s="47">
        <f t="shared" si="2"/>
        <v>2.3733058843712471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SUM(D42:D46)</f>
        <v>30509</v>
      </c>
      <c r="E41" s="32">
        <f t="shared" si="11"/>
        <v>5219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14142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140</v>
      </c>
      <c r="N41" s="32">
        <f t="shared" si="10"/>
        <v>50010</v>
      </c>
      <c r="O41" s="45">
        <f t="shared" si="2"/>
        <v>8.5795162120432327</v>
      </c>
      <c r="P41" s="10"/>
    </row>
    <row r="42" spans="1:16">
      <c r="A42" s="12"/>
      <c r="B42" s="25">
        <v>361.1</v>
      </c>
      <c r="C42" s="20" t="s">
        <v>57</v>
      </c>
      <c r="D42" s="46">
        <v>15729</v>
      </c>
      <c r="E42" s="46">
        <v>5219</v>
      </c>
      <c r="F42" s="46">
        <v>0</v>
      </c>
      <c r="G42" s="46">
        <v>0</v>
      </c>
      <c r="H42" s="46">
        <v>0</v>
      </c>
      <c r="I42" s="46">
        <v>14142</v>
      </c>
      <c r="J42" s="46">
        <v>0</v>
      </c>
      <c r="K42" s="46">
        <v>0</v>
      </c>
      <c r="L42" s="46">
        <v>0</v>
      </c>
      <c r="M42" s="46">
        <v>140</v>
      </c>
      <c r="N42" s="46">
        <f t="shared" si="10"/>
        <v>35230</v>
      </c>
      <c r="O42" s="47">
        <f t="shared" si="2"/>
        <v>6.043918339337794</v>
      </c>
      <c r="P42" s="9"/>
    </row>
    <row r="43" spans="1:16">
      <c r="A43" s="12"/>
      <c r="B43" s="25">
        <v>362</v>
      </c>
      <c r="C43" s="20" t="s">
        <v>58</v>
      </c>
      <c r="D43" s="46">
        <v>9199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9199</v>
      </c>
      <c r="O43" s="47">
        <f t="shared" si="2"/>
        <v>1.578143763938926</v>
      </c>
      <c r="P43" s="9"/>
    </row>
    <row r="44" spans="1:16">
      <c r="A44" s="12"/>
      <c r="B44" s="25">
        <v>364</v>
      </c>
      <c r="C44" s="20" t="s">
        <v>102</v>
      </c>
      <c r="D44" s="46">
        <v>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388</v>
      </c>
      <c r="O44" s="47">
        <f t="shared" si="2"/>
        <v>6.6563733058843708E-2</v>
      </c>
      <c r="P44" s="9"/>
    </row>
    <row r="45" spans="1:16">
      <c r="A45" s="12"/>
      <c r="B45" s="25">
        <v>369.3</v>
      </c>
      <c r="C45" s="20" t="s">
        <v>86</v>
      </c>
      <c r="D45" s="46">
        <v>907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907</v>
      </c>
      <c r="O45" s="47">
        <f t="shared" si="2"/>
        <v>0.15560130382569909</v>
      </c>
      <c r="P45" s="9"/>
    </row>
    <row r="46" spans="1:16">
      <c r="A46" s="12"/>
      <c r="B46" s="25">
        <v>369.9</v>
      </c>
      <c r="C46" s="20" t="s">
        <v>59</v>
      </c>
      <c r="D46" s="46">
        <v>4286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4286</v>
      </c>
      <c r="O46" s="47">
        <f t="shared" si="2"/>
        <v>0.73528907188196946</v>
      </c>
      <c r="P46" s="9"/>
    </row>
    <row r="47" spans="1:16" ht="15.75">
      <c r="A47" s="29" t="s">
        <v>45</v>
      </c>
      <c r="B47" s="30"/>
      <c r="C47" s="31"/>
      <c r="D47" s="32">
        <f t="shared" ref="D47:M47" si="12">SUM(D48:D48)</f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316504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316504</v>
      </c>
      <c r="O47" s="45">
        <f t="shared" si="2"/>
        <v>54.298164350660493</v>
      </c>
      <c r="P47" s="9"/>
    </row>
    <row r="48" spans="1:16" ht="15.75" thickBot="1">
      <c r="A48" s="12"/>
      <c r="B48" s="25">
        <v>389.7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316504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316504</v>
      </c>
      <c r="O48" s="47">
        <f t="shared" si="2"/>
        <v>54.298164350660493</v>
      </c>
      <c r="P48" s="9"/>
    </row>
    <row r="49" spans="1:119" ht="16.5" thickBot="1">
      <c r="A49" s="14" t="s">
        <v>54</v>
      </c>
      <c r="B49" s="23"/>
      <c r="C49" s="22"/>
      <c r="D49" s="15">
        <f t="shared" ref="D49:M49" si="13">SUM(D5,D12,D22,D30,D39,D41,D47)</f>
        <v>3605412</v>
      </c>
      <c r="E49" s="15">
        <f t="shared" si="13"/>
        <v>833172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2330828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37405</v>
      </c>
      <c r="N49" s="15">
        <f t="shared" si="10"/>
        <v>6806817</v>
      </c>
      <c r="O49" s="38">
        <f t="shared" si="2"/>
        <v>1167.7503860010293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133</v>
      </c>
      <c r="M51" s="48"/>
      <c r="N51" s="48"/>
      <c r="O51" s="43">
        <v>5829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1293807</v>
      </c>
      <c r="E5" s="27">
        <f t="shared" si="0"/>
        <v>518509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1812316</v>
      </c>
      <c r="O5" s="33">
        <f t="shared" ref="O5:O48" si="2">(N5/O$50)</f>
        <v>322.30410812733419</v>
      </c>
      <c r="P5" s="6"/>
    </row>
    <row r="6" spans="1:133">
      <c r="A6" s="12"/>
      <c r="B6" s="25">
        <v>311</v>
      </c>
      <c r="C6" s="20" t="s">
        <v>2</v>
      </c>
      <c r="D6" s="46">
        <v>905607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905607</v>
      </c>
      <c r="O6" s="47">
        <f t="shared" si="2"/>
        <v>161.05406366708164</v>
      </c>
      <c r="P6" s="9"/>
    </row>
    <row r="7" spans="1:133">
      <c r="A7" s="12"/>
      <c r="B7" s="25">
        <v>312.10000000000002</v>
      </c>
      <c r="C7" s="20" t="s">
        <v>81</v>
      </c>
      <c r="D7" s="46">
        <v>132047</v>
      </c>
      <c r="E7" s="46">
        <v>518509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650556</v>
      </c>
      <c r="O7" s="47">
        <f t="shared" si="2"/>
        <v>115.69553619064557</v>
      </c>
      <c r="P7" s="9"/>
    </row>
    <row r="8" spans="1:133">
      <c r="A8" s="12"/>
      <c r="B8" s="25">
        <v>314.10000000000002</v>
      </c>
      <c r="C8" s="20" t="s">
        <v>13</v>
      </c>
      <c r="D8" s="46">
        <v>156526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156526</v>
      </c>
      <c r="O8" s="47">
        <f t="shared" si="2"/>
        <v>27.83674195269429</v>
      </c>
      <c r="P8" s="9"/>
    </row>
    <row r="9" spans="1:133">
      <c r="A9" s="12"/>
      <c r="B9" s="25">
        <v>314.39999999999998</v>
      </c>
      <c r="C9" s="20" t="s">
        <v>14</v>
      </c>
      <c r="D9" s="46">
        <v>3020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3020</v>
      </c>
      <c r="O9" s="47">
        <f t="shared" si="2"/>
        <v>0.53707985061355146</v>
      </c>
      <c r="P9" s="9"/>
    </row>
    <row r="10" spans="1:133">
      <c r="A10" s="12"/>
      <c r="B10" s="25">
        <v>315</v>
      </c>
      <c r="C10" s="20" t="s">
        <v>92</v>
      </c>
      <c r="D10" s="46">
        <v>83378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83378</v>
      </c>
      <c r="O10" s="47">
        <f t="shared" si="2"/>
        <v>14.828027743197582</v>
      </c>
      <c r="P10" s="9"/>
    </row>
    <row r="11" spans="1:133">
      <c r="A11" s="12"/>
      <c r="B11" s="25">
        <v>316</v>
      </c>
      <c r="C11" s="20" t="s">
        <v>93</v>
      </c>
      <c r="D11" s="46">
        <v>13229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13229</v>
      </c>
      <c r="O11" s="47">
        <f t="shared" si="2"/>
        <v>2.352658723101547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943262</v>
      </c>
      <c r="E12" s="32">
        <f t="shared" si="3"/>
        <v>158589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1101851</v>
      </c>
      <c r="O12" s="45">
        <f t="shared" si="2"/>
        <v>195.95429486039481</v>
      </c>
      <c r="P12" s="10"/>
    </row>
    <row r="13" spans="1:133">
      <c r="A13" s="12"/>
      <c r="B13" s="25">
        <v>322</v>
      </c>
      <c r="C13" s="20" t="s">
        <v>0</v>
      </c>
      <c r="D13" s="46">
        <v>357791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357791</v>
      </c>
      <c r="O13" s="47">
        <f t="shared" si="2"/>
        <v>63.629912857905033</v>
      </c>
      <c r="P13" s="9"/>
    </row>
    <row r="14" spans="1:133">
      <c r="A14" s="12"/>
      <c r="B14" s="25">
        <v>323.10000000000002</v>
      </c>
      <c r="C14" s="20" t="s">
        <v>18</v>
      </c>
      <c r="D14" s="46">
        <v>193265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193265</v>
      </c>
      <c r="O14" s="47">
        <f t="shared" si="2"/>
        <v>34.370442824115244</v>
      </c>
      <c r="P14" s="9"/>
    </row>
    <row r="15" spans="1:133">
      <c r="A15" s="12"/>
      <c r="B15" s="25">
        <v>323.39999999999998</v>
      </c>
      <c r="C15" s="20" t="s">
        <v>19</v>
      </c>
      <c r="D15" s="46">
        <v>2615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2615</v>
      </c>
      <c r="O15" s="47">
        <f t="shared" si="2"/>
        <v>0.46505424150809177</v>
      </c>
      <c r="P15" s="9"/>
    </row>
    <row r="16" spans="1:133">
      <c r="A16" s="12"/>
      <c r="B16" s="25">
        <v>323.7</v>
      </c>
      <c r="C16" s="20" t="s">
        <v>20</v>
      </c>
      <c r="D16" s="46">
        <v>4136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4136</v>
      </c>
      <c r="O16" s="47">
        <f t="shared" si="2"/>
        <v>0.73555041792637377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71634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71634</v>
      </c>
      <c r="O17" s="47">
        <f t="shared" si="2"/>
        <v>12.739462920149386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42500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42500</v>
      </c>
      <c r="O18" s="47">
        <f t="shared" si="2"/>
        <v>7.5582429308198469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44455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44455</v>
      </c>
      <c r="O19" s="47">
        <f t="shared" si="2"/>
        <v>7.9059221056375604</v>
      </c>
      <c r="P19" s="9"/>
    </row>
    <row r="20" spans="1:16">
      <c r="A20" s="12"/>
      <c r="B20" s="25">
        <v>325.2</v>
      </c>
      <c r="C20" s="20" t="s">
        <v>71</v>
      </c>
      <c r="D20" s="46">
        <v>364448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364448</v>
      </c>
      <c r="O20" s="47">
        <f t="shared" si="2"/>
        <v>64.813800462386624</v>
      </c>
      <c r="P20" s="9"/>
    </row>
    <row r="21" spans="1:16">
      <c r="A21" s="12"/>
      <c r="B21" s="25">
        <v>329</v>
      </c>
      <c r="C21" s="20" t="s">
        <v>25</v>
      </c>
      <c r="D21" s="46">
        <v>21007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21007</v>
      </c>
      <c r="O21" s="47">
        <f t="shared" si="2"/>
        <v>3.7359060999466478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SUM(D23:D31)</f>
        <v>739410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739410</v>
      </c>
      <c r="O22" s="45">
        <f t="shared" si="2"/>
        <v>131.49742130535301</v>
      </c>
      <c r="P22" s="10"/>
    </row>
    <row r="23" spans="1:16">
      <c r="A23" s="12"/>
      <c r="B23" s="25">
        <v>331.2</v>
      </c>
      <c r="C23" s="20" t="s">
        <v>26</v>
      </c>
      <c r="D23" s="46">
        <v>24976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24976</v>
      </c>
      <c r="O23" s="47">
        <f t="shared" si="2"/>
        <v>4.4417570691801531</v>
      </c>
      <c r="P23" s="9"/>
    </row>
    <row r="24" spans="1:16">
      <c r="A24" s="12"/>
      <c r="B24" s="25">
        <v>334.2</v>
      </c>
      <c r="C24" s="20" t="s">
        <v>29</v>
      </c>
      <c r="D24" s="46">
        <v>3873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3873</v>
      </c>
      <c r="O24" s="47">
        <f t="shared" si="2"/>
        <v>0.68877823226035928</v>
      </c>
      <c r="P24" s="9"/>
    </row>
    <row r="25" spans="1:16">
      <c r="A25" s="12"/>
      <c r="B25" s="25">
        <v>334.7</v>
      </c>
      <c r="C25" s="20" t="s">
        <v>128</v>
      </c>
      <c r="D25" s="46">
        <v>100000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100000</v>
      </c>
      <c r="O25" s="47">
        <f t="shared" si="2"/>
        <v>17.784101013693757</v>
      </c>
      <c r="P25" s="9"/>
    </row>
    <row r="26" spans="1:16">
      <c r="A26" s="12"/>
      <c r="B26" s="25">
        <v>335.12</v>
      </c>
      <c r="C26" s="20" t="s">
        <v>95</v>
      </c>
      <c r="D26" s="46">
        <v>574329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574329</v>
      </c>
      <c r="O26" s="47">
        <f t="shared" si="2"/>
        <v>102.13924951093722</v>
      </c>
      <c r="P26" s="9"/>
    </row>
    <row r="27" spans="1:16">
      <c r="A27" s="12"/>
      <c r="B27" s="25">
        <v>335.14</v>
      </c>
      <c r="C27" s="20" t="s">
        <v>96</v>
      </c>
      <c r="D27" s="46">
        <v>176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</v>
      </c>
      <c r="O27" s="47">
        <f t="shared" si="2"/>
        <v>3.1300017784101013E-2</v>
      </c>
      <c r="P27" s="9"/>
    </row>
    <row r="28" spans="1:16">
      <c r="A28" s="12"/>
      <c r="B28" s="25">
        <v>335.15</v>
      </c>
      <c r="C28" s="20" t="s">
        <v>97</v>
      </c>
      <c r="D28" s="46">
        <v>1014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1014</v>
      </c>
      <c r="O28" s="47">
        <f t="shared" si="2"/>
        <v>0.18033078427885471</v>
      </c>
      <c r="P28" s="9"/>
    </row>
    <row r="29" spans="1:16">
      <c r="A29" s="12"/>
      <c r="B29" s="25">
        <v>335.21</v>
      </c>
      <c r="C29" s="20" t="s">
        <v>98</v>
      </c>
      <c r="D29" s="46">
        <v>3600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3600</v>
      </c>
      <c r="O29" s="47">
        <f t="shared" si="2"/>
        <v>0.64022763649297532</v>
      </c>
      <c r="P29" s="9"/>
    </row>
    <row r="30" spans="1:16">
      <c r="A30" s="12"/>
      <c r="B30" s="25">
        <v>335.39</v>
      </c>
      <c r="C30" s="20" t="s">
        <v>82</v>
      </c>
      <c r="D30" s="46">
        <v>26489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26489</v>
      </c>
      <c r="O30" s="47">
        <f t="shared" si="2"/>
        <v>4.7108305175173397</v>
      </c>
      <c r="P30" s="9"/>
    </row>
    <row r="31" spans="1:16">
      <c r="A31" s="12"/>
      <c r="B31" s="25">
        <v>338</v>
      </c>
      <c r="C31" s="20" t="s">
        <v>38</v>
      </c>
      <c r="D31" s="46">
        <v>4953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4953</v>
      </c>
      <c r="O31" s="47">
        <f t="shared" si="2"/>
        <v>0.88084652320825185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SUM(D33:D40)</f>
        <v>452472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1800604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2253076</v>
      </c>
      <c r="O32" s="45">
        <f t="shared" si="2"/>
        <v>400.68931175529076</v>
      </c>
      <c r="P32" s="10"/>
    </row>
    <row r="33" spans="1:119">
      <c r="A33" s="12"/>
      <c r="B33" s="25">
        <v>341.2</v>
      </c>
      <c r="C33" s="20" t="s">
        <v>99</v>
      </c>
      <c r="D33" s="46">
        <v>18687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18687</v>
      </c>
      <c r="O33" s="47">
        <f t="shared" si="2"/>
        <v>3.3233149564289524</v>
      </c>
      <c r="P33" s="9"/>
    </row>
    <row r="34" spans="1:119">
      <c r="A34" s="12"/>
      <c r="B34" s="25">
        <v>341.3</v>
      </c>
      <c r="C34" s="20" t="s">
        <v>100</v>
      </c>
      <c r="D34" s="46">
        <v>4300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4300</v>
      </c>
      <c r="O34" s="47">
        <f t="shared" si="2"/>
        <v>0.76471634358883156</v>
      </c>
      <c r="P34" s="9"/>
    </row>
    <row r="35" spans="1:119">
      <c r="A35" s="12"/>
      <c r="B35" s="25">
        <v>342.2</v>
      </c>
      <c r="C35" s="20" t="s">
        <v>48</v>
      </c>
      <c r="D35" s="46">
        <v>37731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37731</v>
      </c>
      <c r="O35" s="47">
        <f t="shared" si="2"/>
        <v>6.7101191534767919</v>
      </c>
      <c r="P35" s="9"/>
    </row>
    <row r="36" spans="1:119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1621426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1621426</v>
      </c>
      <c r="O36" s="47">
        <f t="shared" si="2"/>
        <v>288.35603770229415</v>
      </c>
      <c r="P36" s="9"/>
    </row>
    <row r="37" spans="1:119">
      <c r="A37" s="12"/>
      <c r="B37" s="25">
        <v>343.4</v>
      </c>
      <c r="C37" s="20" t="s">
        <v>50</v>
      </c>
      <c r="D37" s="46">
        <v>387230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387230</v>
      </c>
      <c r="O37" s="47">
        <f t="shared" si="2"/>
        <v>68.865374355326338</v>
      </c>
      <c r="P37" s="9"/>
    </row>
    <row r="38" spans="1:119">
      <c r="A38" s="12"/>
      <c r="B38" s="25">
        <v>343.8</v>
      </c>
      <c r="C38" s="20" t="s">
        <v>51</v>
      </c>
      <c r="D38" s="46">
        <v>1675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1675</v>
      </c>
      <c r="O38" s="47">
        <f t="shared" si="2"/>
        <v>0.29788369197937042</v>
      </c>
      <c r="P38" s="9"/>
    </row>
    <row r="39" spans="1:119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179178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179178</v>
      </c>
      <c r="O39" s="47">
        <f t="shared" si="2"/>
        <v>31.865196514316203</v>
      </c>
      <c r="P39" s="9"/>
    </row>
    <row r="40" spans="1:119">
      <c r="A40" s="12"/>
      <c r="B40" s="25">
        <v>347.3</v>
      </c>
      <c r="C40" s="20" t="s">
        <v>101</v>
      </c>
      <c r="D40" s="46">
        <v>2849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2849</v>
      </c>
      <c r="O40" s="47">
        <f t="shared" si="2"/>
        <v>0.50666903788013518</v>
      </c>
      <c r="P40" s="9"/>
    </row>
    <row r="41" spans="1:119" ht="15.75">
      <c r="A41" s="29" t="s">
        <v>44</v>
      </c>
      <c r="B41" s="30"/>
      <c r="C41" s="31"/>
      <c r="D41" s="32">
        <f t="shared" ref="D41:M41" si="9">SUM(D42:D42)</f>
        <v>16441</v>
      </c>
      <c r="E41" s="32">
        <f t="shared" si="9"/>
        <v>1436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8" si="10">SUM(D41:M41)</f>
        <v>17877</v>
      </c>
      <c r="O41" s="45">
        <f t="shared" si="2"/>
        <v>3.1792637382180331</v>
      </c>
      <c r="P41" s="10"/>
    </row>
    <row r="42" spans="1:119">
      <c r="A42" s="13"/>
      <c r="B42" s="39">
        <v>351.5</v>
      </c>
      <c r="C42" s="21" t="s">
        <v>84</v>
      </c>
      <c r="D42" s="46">
        <v>16441</v>
      </c>
      <c r="E42" s="46">
        <v>1436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17877</v>
      </c>
      <c r="O42" s="47">
        <f t="shared" si="2"/>
        <v>3.1792637382180331</v>
      </c>
      <c r="P42" s="9"/>
    </row>
    <row r="43" spans="1:119" ht="15.75">
      <c r="A43" s="29" t="s">
        <v>3</v>
      </c>
      <c r="B43" s="30"/>
      <c r="C43" s="31"/>
      <c r="D43" s="32">
        <f t="shared" ref="D43:M43" si="11">SUM(D44:D47)</f>
        <v>69076</v>
      </c>
      <c r="E43" s="32">
        <f t="shared" si="11"/>
        <v>3298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12343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1</v>
      </c>
      <c r="N43" s="32">
        <f t="shared" si="10"/>
        <v>84718</v>
      </c>
      <c r="O43" s="45">
        <f t="shared" si="2"/>
        <v>15.066334696781079</v>
      </c>
      <c r="P43" s="10"/>
    </row>
    <row r="44" spans="1:119">
      <c r="A44" s="12"/>
      <c r="B44" s="25">
        <v>361.1</v>
      </c>
      <c r="C44" s="20" t="s">
        <v>57</v>
      </c>
      <c r="D44" s="46">
        <v>14925</v>
      </c>
      <c r="E44" s="46">
        <v>3298</v>
      </c>
      <c r="F44" s="46">
        <v>0</v>
      </c>
      <c r="G44" s="46">
        <v>0</v>
      </c>
      <c r="H44" s="46">
        <v>0</v>
      </c>
      <c r="I44" s="46">
        <v>10650</v>
      </c>
      <c r="J44" s="46">
        <v>0</v>
      </c>
      <c r="K44" s="46">
        <v>0</v>
      </c>
      <c r="L44" s="46">
        <v>0</v>
      </c>
      <c r="M44" s="46">
        <v>1</v>
      </c>
      <c r="N44" s="46">
        <f t="shared" si="10"/>
        <v>28874</v>
      </c>
      <c r="O44" s="47">
        <f t="shared" si="2"/>
        <v>5.1349813266939357</v>
      </c>
      <c r="P44" s="9"/>
    </row>
    <row r="45" spans="1:119">
      <c r="A45" s="12"/>
      <c r="B45" s="25">
        <v>362</v>
      </c>
      <c r="C45" s="20" t="s">
        <v>58</v>
      </c>
      <c r="D45" s="46">
        <v>4929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4929</v>
      </c>
      <c r="O45" s="47">
        <f t="shared" si="2"/>
        <v>0.87657833896496529</v>
      </c>
      <c r="P45" s="9"/>
    </row>
    <row r="46" spans="1:119">
      <c r="A46" s="12"/>
      <c r="B46" s="25">
        <v>364</v>
      </c>
      <c r="C46" s="20" t="s">
        <v>102</v>
      </c>
      <c r="D46" s="46">
        <v>8883</v>
      </c>
      <c r="E46" s="46">
        <v>0</v>
      </c>
      <c r="F46" s="46">
        <v>0</v>
      </c>
      <c r="G46" s="46">
        <v>0</v>
      </c>
      <c r="H46" s="46">
        <v>0</v>
      </c>
      <c r="I46" s="46">
        <v>1693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10576</v>
      </c>
      <c r="O46" s="47">
        <f t="shared" si="2"/>
        <v>1.8808465232082519</v>
      </c>
      <c r="P46" s="9"/>
    </row>
    <row r="47" spans="1:119" ht="15.75" thickBot="1">
      <c r="A47" s="12"/>
      <c r="B47" s="25">
        <v>369.9</v>
      </c>
      <c r="C47" s="20" t="s">
        <v>59</v>
      </c>
      <c r="D47" s="46">
        <v>40339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40339</v>
      </c>
      <c r="O47" s="47">
        <f t="shared" si="2"/>
        <v>7.1739285079139252</v>
      </c>
      <c r="P47" s="9"/>
    </row>
    <row r="48" spans="1:119" ht="16.5" thickBot="1">
      <c r="A48" s="14" t="s">
        <v>54</v>
      </c>
      <c r="B48" s="23"/>
      <c r="C48" s="22"/>
      <c r="D48" s="15">
        <f>SUM(D5,D12,D22,D32,D41,D43)</f>
        <v>3514468</v>
      </c>
      <c r="E48" s="15">
        <f t="shared" ref="E48:M48" si="12">SUM(E5,E12,E22,E32,E41,E43)</f>
        <v>681832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1812947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1</v>
      </c>
      <c r="N48" s="15">
        <f t="shared" si="10"/>
        <v>6009248</v>
      </c>
      <c r="O48" s="38">
        <f t="shared" si="2"/>
        <v>1068.6907344833719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129</v>
      </c>
      <c r="M50" s="48"/>
      <c r="N50" s="48"/>
      <c r="O50" s="43">
        <v>5623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1311449</v>
      </c>
      <c r="E5" s="27">
        <f t="shared" si="0"/>
        <v>497545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1808994</v>
      </c>
      <c r="O5" s="33">
        <f t="shared" ref="O5:O51" si="2">(N5/O$53)</f>
        <v>328.01341795104258</v>
      </c>
      <c r="P5" s="6"/>
    </row>
    <row r="6" spans="1:133">
      <c r="A6" s="12"/>
      <c r="B6" s="25">
        <v>311</v>
      </c>
      <c r="C6" s="20" t="s">
        <v>2</v>
      </c>
      <c r="D6" s="46">
        <v>917646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917646</v>
      </c>
      <c r="O6" s="47">
        <f t="shared" si="2"/>
        <v>166.39093381686311</v>
      </c>
      <c r="P6" s="9"/>
    </row>
    <row r="7" spans="1:133">
      <c r="A7" s="12"/>
      <c r="B7" s="25">
        <v>312.10000000000002</v>
      </c>
      <c r="C7" s="20" t="s">
        <v>81</v>
      </c>
      <c r="D7" s="46">
        <v>124111</v>
      </c>
      <c r="E7" s="46">
        <v>497545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621656</v>
      </c>
      <c r="O7" s="47">
        <f t="shared" si="2"/>
        <v>112.72094288304623</v>
      </c>
      <c r="P7" s="9"/>
    </row>
    <row r="8" spans="1:133">
      <c r="A8" s="12"/>
      <c r="B8" s="25">
        <v>314.10000000000002</v>
      </c>
      <c r="C8" s="20" t="s">
        <v>13</v>
      </c>
      <c r="D8" s="46">
        <v>170084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170084</v>
      </c>
      <c r="O8" s="47">
        <f t="shared" si="2"/>
        <v>30.840253853127834</v>
      </c>
      <c r="P8" s="9"/>
    </row>
    <row r="9" spans="1:133">
      <c r="A9" s="12"/>
      <c r="B9" s="25">
        <v>314.39999999999998</v>
      </c>
      <c r="C9" s="20" t="s">
        <v>14</v>
      </c>
      <c r="D9" s="46">
        <v>2937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2937</v>
      </c>
      <c r="O9" s="47">
        <f t="shared" si="2"/>
        <v>0.53254759746146874</v>
      </c>
      <c r="P9" s="9"/>
    </row>
    <row r="10" spans="1:133">
      <c r="A10" s="12"/>
      <c r="B10" s="25">
        <v>315</v>
      </c>
      <c r="C10" s="20" t="s">
        <v>92</v>
      </c>
      <c r="D10" s="46">
        <v>84556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84556</v>
      </c>
      <c r="O10" s="47">
        <f t="shared" si="2"/>
        <v>15.332003626473254</v>
      </c>
      <c r="P10" s="9"/>
    </row>
    <row r="11" spans="1:133">
      <c r="A11" s="12"/>
      <c r="B11" s="25">
        <v>316</v>
      </c>
      <c r="C11" s="20" t="s">
        <v>93</v>
      </c>
      <c r="D11" s="46">
        <v>12115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12115</v>
      </c>
      <c r="O11" s="47">
        <f t="shared" si="2"/>
        <v>2.1967361740707161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600737</v>
      </c>
      <c r="E12" s="32">
        <f t="shared" si="3"/>
        <v>14974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615711</v>
      </c>
      <c r="O12" s="45">
        <f t="shared" si="2"/>
        <v>111.64297370806891</v>
      </c>
      <c r="P12" s="10"/>
    </row>
    <row r="13" spans="1:133">
      <c r="A13" s="12"/>
      <c r="B13" s="25">
        <v>322</v>
      </c>
      <c r="C13" s="20" t="s">
        <v>0</v>
      </c>
      <c r="D13" s="46">
        <v>106879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106879</v>
      </c>
      <c r="O13" s="47">
        <f t="shared" si="2"/>
        <v>19.379691749773347</v>
      </c>
      <c r="P13" s="9"/>
    </row>
    <row r="14" spans="1:133">
      <c r="A14" s="12"/>
      <c r="B14" s="25">
        <v>323.10000000000002</v>
      </c>
      <c r="C14" s="20" t="s">
        <v>18</v>
      </c>
      <c r="D14" s="46">
        <v>221722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221722</v>
      </c>
      <c r="O14" s="47">
        <f t="shared" si="2"/>
        <v>40.203445149592021</v>
      </c>
      <c r="P14" s="9"/>
    </row>
    <row r="15" spans="1:133">
      <c r="A15" s="12"/>
      <c r="B15" s="25">
        <v>323.39999999999998</v>
      </c>
      <c r="C15" s="20" t="s">
        <v>19</v>
      </c>
      <c r="D15" s="46">
        <v>3033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3033</v>
      </c>
      <c r="O15" s="47">
        <f t="shared" si="2"/>
        <v>0.54995466908431545</v>
      </c>
      <c r="P15" s="9"/>
    </row>
    <row r="16" spans="1:133">
      <c r="A16" s="12"/>
      <c r="B16" s="25">
        <v>323.7</v>
      </c>
      <c r="C16" s="20" t="s">
        <v>20</v>
      </c>
      <c r="D16" s="46">
        <v>4688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4688</v>
      </c>
      <c r="O16" s="47">
        <f t="shared" si="2"/>
        <v>0.85004533091568446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6790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6790</v>
      </c>
      <c r="O17" s="47">
        <f t="shared" si="2"/>
        <v>1.2311876699909339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4000</v>
      </c>
      <c r="O18" s="47">
        <f t="shared" si="2"/>
        <v>0.72529465095194923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4184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4184</v>
      </c>
      <c r="O19" s="47">
        <f t="shared" si="2"/>
        <v>0.75865820489573887</v>
      </c>
      <c r="P19" s="9"/>
    </row>
    <row r="20" spans="1:16">
      <c r="A20" s="12"/>
      <c r="B20" s="25">
        <v>325.2</v>
      </c>
      <c r="C20" s="20" t="s">
        <v>71</v>
      </c>
      <c r="D20" s="46">
        <v>254540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254540</v>
      </c>
      <c r="O20" s="47">
        <f t="shared" si="2"/>
        <v>46.154125113327289</v>
      </c>
      <c r="P20" s="9"/>
    </row>
    <row r="21" spans="1:16">
      <c r="A21" s="12"/>
      <c r="B21" s="25">
        <v>329</v>
      </c>
      <c r="C21" s="20" t="s">
        <v>25</v>
      </c>
      <c r="D21" s="46">
        <v>9875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2" si="5">SUM(D21:M21)</f>
        <v>9875</v>
      </c>
      <c r="O21" s="47">
        <f t="shared" si="2"/>
        <v>1.7905711695376247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SUM(D23:D31)</f>
        <v>585124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47656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632780</v>
      </c>
      <c r="O22" s="45">
        <f t="shared" si="2"/>
        <v>114.7379873073436</v>
      </c>
      <c r="P22" s="10"/>
    </row>
    <row r="23" spans="1:16">
      <c r="A23" s="12"/>
      <c r="B23" s="25">
        <v>331.31</v>
      </c>
      <c r="C23" s="20" t="s">
        <v>122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47656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47656</v>
      </c>
      <c r="O23" s="47">
        <f t="shared" si="2"/>
        <v>8.6411604714415233</v>
      </c>
      <c r="P23" s="9"/>
    </row>
    <row r="24" spans="1:16">
      <c r="A24" s="12"/>
      <c r="B24" s="25">
        <v>334.1</v>
      </c>
      <c r="C24" s="20" t="s">
        <v>108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10000</v>
      </c>
      <c r="O24" s="47">
        <f t="shared" si="2"/>
        <v>1.813236627379873</v>
      </c>
      <c r="P24" s="9"/>
    </row>
    <row r="25" spans="1:16">
      <c r="A25" s="12"/>
      <c r="B25" s="25">
        <v>335.12</v>
      </c>
      <c r="C25" s="20" t="s">
        <v>95</v>
      </c>
      <c r="D25" s="46">
        <v>535015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535015</v>
      </c>
      <c r="O25" s="47">
        <f t="shared" si="2"/>
        <v>97.010879419764279</v>
      </c>
      <c r="P25" s="9"/>
    </row>
    <row r="26" spans="1:16">
      <c r="A26" s="12"/>
      <c r="B26" s="25">
        <v>335.14</v>
      </c>
      <c r="C26" s="20" t="s">
        <v>96</v>
      </c>
      <c r="D26" s="46">
        <v>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238</v>
      </c>
      <c r="O26" s="47">
        <f t="shared" si="2"/>
        <v>4.315503173164098E-2</v>
      </c>
      <c r="P26" s="9"/>
    </row>
    <row r="27" spans="1:16">
      <c r="A27" s="12"/>
      <c r="B27" s="25">
        <v>335.15</v>
      </c>
      <c r="C27" s="20" t="s">
        <v>97</v>
      </c>
      <c r="D27" s="46">
        <v>1014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1014</v>
      </c>
      <c r="O27" s="47">
        <f t="shared" si="2"/>
        <v>0.18386219401631912</v>
      </c>
      <c r="P27" s="9"/>
    </row>
    <row r="28" spans="1:16">
      <c r="A28" s="12"/>
      <c r="B28" s="25">
        <v>335.21</v>
      </c>
      <c r="C28" s="20" t="s">
        <v>98</v>
      </c>
      <c r="D28" s="46">
        <v>1900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1900</v>
      </c>
      <c r="O28" s="47">
        <f t="shared" si="2"/>
        <v>0.3445149592021759</v>
      </c>
      <c r="P28" s="9"/>
    </row>
    <row r="29" spans="1:16">
      <c r="A29" s="12"/>
      <c r="B29" s="25">
        <v>335.39</v>
      </c>
      <c r="C29" s="20" t="s">
        <v>82</v>
      </c>
      <c r="D29" s="46">
        <v>25470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25470</v>
      </c>
      <c r="O29" s="47">
        <f t="shared" si="2"/>
        <v>4.6183136899365369</v>
      </c>
      <c r="P29" s="9"/>
    </row>
    <row r="30" spans="1:16">
      <c r="A30" s="12"/>
      <c r="B30" s="25">
        <v>337.1</v>
      </c>
      <c r="C30" s="20" t="s">
        <v>83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5000</v>
      </c>
      <c r="O30" s="47">
        <f t="shared" si="2"/>
        <v>0.90661831368993651</v>
      </c>
      <c r="P30" s="9"/>
    </row>
    <row r="31" spans="1:16">
      <c r="A31" s="12"/>
      <c r="B31" s="25">
        <v>338</v>
      </c>
      <c r="C31" s="20" t="s">
        <v>38</v>
      </c>
      <c r="D31" s="46">
        <v>6487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6487</v>
      </c>
      <c r="O31" s="47">
        <f t="shared" si="2"/>
        <v>1.1762466001813237</v>
      </c>
      <c r="P31" s="9"/>
    </row>
    <row r="32" spans="1:16" ht="15.75">
      <c r="A32" s="29" t="s">
        <v>43</v>
      </c>
      <c r="B32" s="30"/>
      <c r="C32" s="31"/>
      <c r="D32" s="32">
        <f t="shared" ref="D32:M32" si="7">SUM(D33:D40)</f>
        <v>471660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1496446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1968106</v>
      </c>
      <c r="O32" s="45">
        <f t="shared" si="2"/>
        <v>356.86418857660925</v>
      </c>
      <c r="P32" s="10"/>
    </row>
    <row r="33" spans="1:16">
      <c r="A33" s="12"/>
      <c r="B33" s="25">
        <v>341.2</v>
      </c>
      <c r="C33" s="20" t="s">
        <v>99</v>
      </c>
      <c r="D33" s="46">
        <v>22466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22466</v>
      </c>
      <c r="O33" s="47">
        <f t="shared" si="2"/>
        <v>4.0736174070716231</v>
      </c>
      <c r="P33" s="9"/>
    </row>
    <row r="34" spans="1:16">
      <c r="A34" s="12"/>
      <c r="B34" s="25">
        <v>341.3</v>
      </c>
      <c r="C34" s="20" t="s">
        <v>100</v>
      </c>
      <c r="D34" s="46">
        <v>2200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2200</v>
      </c>
      <c r="O34" s="47">
        <f t="shared" si="2"/>
        <v>0.3989120580235721</v>
      </c>
      <c r="P34" s="9"/>
    </row>
    <row r="35" spans="1:16">
      <c r="A35" s="12"/>
      <c r="B35" s="25">
        <v>342.2</v>
      </c>
      <c r="C35" s="20" t="s">
        <v>48</v>
      </c>
      <c r="D35" s="46">
        <v>41891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41891</v>
      </c>
      <c r="O35" s="47">
        <f t="shared" si="2"/>
        <v>7.5958295557570263</v>
      </c>
      <c r="P35" s="9"/>
    </row>
    <row r="36" spans="1:16">
      <c r="A36" s="12"/>
      <c r="B36" s="25">
        <v>343.3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1322151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1322151</v>
      </c>
      <c r="O36" s="47">
        <f t="shared" si="2"/>
        <v>239.73726201269267</v>
      </c>
      <c r="P36" s="9"/>
    </row>
    <row r="37" spans="1:16">
      <c r="A37" s="12"/>
      <c r="B37" s="25">
        <v>343.4</v>
      </c>
      <c r="C37" s="20" t="s">
        <v>50</v>
      </c>
      <c r="D37" s="46">
        <v>396857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396857</v>
      </c>
      <c r="O37" s="47">
        <f t="shared" si="2"/>
        <v>71.959564823209433</v>
      </c>
      <c r="P37" s="9"/>
    </row>
    <row r="38" spans="1:16">
      <c r="A38" s="12"/>
      <c r="B38" s="25">
        <v>343.8</v>
      </c>
      <c r="C38" s="20" t="s">
        <v>51</v>
      </c>
      <c r="D38" s="46">
        <v>4900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4900</v>
      </c>
      <c r="O38" s="47">
        <f t="shared" si="2"/>
        <v>0.88848594741613784</v>
      </c>
      <c r="P38" s="9"/>
    </row>
    <row r="39" spans="1:16">
      <c r="A39" s="12"/>
      <c r="B39" s="25">
        <v>343.9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174295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174295</v>
      </c>
      <c r="O39" s="47">
        <f t="shared" si="2"/>
        <v>31.603807796917497</v>
      </c>
      <c r="P39" s="9"/>
    </row>
    <row r="40" spans="1:16">
      <c r="A40" s="12"/>
      <c r="B40" s="25">
        <v>347.3</v>
      </c>
      <c r="C40" s="20" t="s">
        <v>101</v>
      </c>
      <c r="D40" s="46">
        <v>3346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3346</v>
      </c>
      <c r="O40" s="47">
        <f t="shared" si="2"/>
        <v>0.60670897552130554</v>
      </c>
      <c r="P40" s="9"/>
    </row>
    <row r="41" spans="1:16" ht="15.75">
      <c r="A41" s="29" t="s">
        <v>44</v>
      </c>
      <c r="B41" s="30"/>
      <c r="C41" s="31"/>
      <c r="D41" s="32">
        <f t="shared" ref="D41:M41" si="9">SUM(D42:D42)</f>
        <v>9367</v>
      </c>
      <c r="E41" s="32">
        <f t="shared" si="9"/>
        <v>1010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1" si="10">SUM(D41:M41)</f>
        <v>10377</v>
      </c>
      <c r="O41" s="45">
        <f t="shared" si="2"/>
        <v>1.8815956482320944</v>
      </c>
      <c r="P41" s="10"/>
    </row>
    <row r="42" spans="1:16">
      <c r="A42" s="13"/>
      <c r="B42" s="39">
        <v>351.5</v>
      </c>
      <c r="C42" s="21" t="s">
        <v>84</v>
      </c>
      <c r="D42" s="46">
        <v>9367</v>
      </c>
      <c r="E42" s="46">
        <v>1010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10377</v>
      </c>
      <c r="O42" s="47">
        <f t="shared" si="2"/>
        <v>1.8815956482320944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65538</v>
      </c>
      <c r="E43" s="32">
        <f t="shared" si="11"/>
        <v>5341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-739887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2</v>
      </c>
      <c r="N43" s="32">
        <f t="shared" si="10"/>
        <v>-669006</v>
      </c>
      <c r="O43" s="45">
        <f t="shared" si="2"/>
        <v>-121.30661831368994</v>
      </c>
      <c r="P43" s="10"/>
    </row>
    <row r="44" spans="1:16">
      <c r="A44" s="12"/>
      <c r="B44" s="25">
        <v>361.1</v>
      </c>
      <c r="C44" s="20" t="s">
        <v>57</v>
      </c>
      <c r="D44" s="46">
        <v>14546</v>
      </c>
      <c r="E44" s="46">
        <v>5341</v>
      </c>
      <c r="F44" s="46">
        <v>0</v>
      </c>
      <c r="G44" s="46">
        <v>0</v>
      </c>
      <c r="H44" s="46">
        <v>0</v>
      </c>
      <c r="I44" s="46">
        <v>10467</v>
      </c>
      <c r="J44" s="46">
        <v>0</v>
      </c>
      <c r="K44" s="46">
        <v>0</v>
      </c>
      <c r="L44" s="46">
        <v>0</v>
      </c>
      <c r="M44" s="46">
        <v>2</v>
      </c>
      <c r="N44" s="46">
        <f t="shared" si="10"/>
        <v>30356</v>
      </c>
      <c r="O44" s="47">
        <f t="shared" si="2"/>
        <v>5.5042611060743427</v>
      </c>
      <c r="P44" s="9"/>
    </row>
    <row r="45" spans="1:16">
      <c r="A45" s="12"/>
      <c r="B45" s="25">
        <v>362</v>
      </c>
      <c r="C45" s="20" t="s">
        <v>58</v>
      </c>
      <c r="D45" s="46">
        <v>12564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12564</v>
      </c>
      <c r="O45" s="47">
        <f t="shared" si="2"/>
        <v>2.2781504986400725</v>
      </c>
      <c r="P45" s="9"/>
    </row>
    <row r="46" spans="1:16">
      <c r="A46" s="12"/>
      <c r="B46" s="25">
        <v>364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-750354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-750354</v>
      </c>
      <c r="O46" s="47">
        <f t="shared" si="2"/>
        <v>-136.05693563009973</v>
      </c>
      <c r="P46" s="9"/>
    </row>
    <row r="47" spans="1:16">
      <c r="A47" s="12"/>
      <c r="B47" s="25">
        <v>369.3</v>
      </c>
      <c r="C47" s="20" t="s">
        <v>86</v>
      </c>
      <c r="D47" s="46">
        <v>5355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5355</v>
      </c>
      <c r="O47" s="47">
        <f t="shared" si="2"/>
        <v>0.97098821396192203</v>
      </c>
      <c r="P47" s="9"/>
    </row>
    <row r="48" spans="1:16">
      <c r="A48" s="12"/>
      <c r="B48" s="25">
        <v>369.9</v>
      </c>
      <c r="C48" s="20" t="s">
        <v>59</v>
      </c>
      <c r="D48" s="46">
        <v>33073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33073</v>
      </c>
      <c r="O48" s="47">
        <f t="shared" si="2"/>
        <v>5.9969174977334543</v>
      </c>
      <c r="P48" s="9"/>
    </row>
    <row r="49" spans="1:119" ht="15.75">
      <c r="A49" s="29" t="s">
        <v>45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4900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4900</v>
      </c>
      <c r="O49" s="45">
        <f t="shared" si="2"/>
        <v>0.88848594741613784</v>
      </c>
      <c r="P49" s="9"/>
    </row>
    <row r="50" spans="1:119" ht="15.75" thickBot="1">
      <c r="A50" s="12"/>
      <c r="B50" s="25">
        <v>381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4900</v>
      </c>
      <c r="O50" s="47">
        <f t="shared" si="2"/>
        <v>0.88848594741613784</v>
      </c>
      <c r="P50" s="9"/>
    </row>
    <row r="51" spans="1:119" ht="16.5" thickBot="1">
      <c r="A51" s="14" t="s">
        <v>54</v>
      </c>
      <c r="B51" s="23"/>
      <c r="C51" s="22"/>
      <c r="D51" s="15">
        <f t="shared" ref="D51:M51" si="13">SUM(D5,D12,D22,D32,D41,D43,D49)</f>
        <v>3043875</v>
      </c>
      <c r="E51" s="15">
        <f t="shared" si="13"/>
        <v>518870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809115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2</v>
      </c>
      <c r="N51" s="15">
        <f t="shared" si="10"/>
        <v>4371862</v>
      </c>
      <c r="O51" s="38">
        <f t="shared" si="2"/>
        <v>792.72203082502267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126</v>
      </c>
      <c r="M53" s="48"/>
      <c r="N53" s="48"/>
      <c r="O53" s="43">
        <v>5515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1265823</v>
      </c>
      <c r="E5" s="27">
        <f t="shared" si="0"/>
        <v>470037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1735860</v>
      </c>
      <c r="O5" s="33">
        <f t="shared" ref="O5:O49" si="1">(N5/O$51)</f>
        <v>321.39603777078321</v>
      </c>
      <c r="P5" s="6"/>
    </row>
    <row r="6" spans="1:133">
      <c r="A6" s="12"/>
      <c r="B6" s="25">
        <v>311</v>
      </c>
      <c r="C6" s="20" t="s">
        <v>2</v>
      </c>
      <c r="D6" s="46">
        <v>905532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905532</v>
      </c>
      <c r="O6" s="47">
        <f t="shared" si="1"/>
        <v>167.66006295130532</v>
      </c>
      <c r="P6" s="9"/>
    </row>
    <row r="7" spans="1:133">
      <c r="A7" s="12"/>
      <c r="B7" s="25">
        <v>312.10000000000002</v>
      </c>
      <c r="C7" s="20" t="s">
        <v>81</v>
      </c>
      <c r="D7" s="46">
        <v>102865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102865</v>
      </c>
      <c r="O7" s="47">
        <f t="shared" si="1"/>
        <v>19.045547120903535</v>
      </c>
      <c r="P7" s="9"/>
    </row>
    <row r="8" spans="1:133">
      <c r="A8" s="12"/>
      <c r="B8" s="25">
        <v>312.60000000000002</v>
      </c>
      <c r="C8" s="20" t="s">
        <v>12</v>
      </c>
      <c r="D8" s="46">
        <v>0</v>
      </c>
      <c r="E8" s="46">
        <v>470037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470037</v>
      </c>
      <c r="O8" s="47">
        <f t="shared" si="1"/>
        <v>87.027772634697271</v>
      </c>
      <c r="P8" s="9"/>
    </row>
    <row r="9" spans="1:133">
      <c r="A9" s="12"/>
      <c r="B9" s="25">
        <v>314.10000000000002</v>
      </c>
      <c r="C9" s="20" t="s">
        <v>13</v>
      </c>
      <c r="D9" s="46">
        <v>148037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148037</v>
      </c>
      <c r="O9" s="47">
        <f t="shared" si="1"/>
        <v>27.409183484539899</v>
      </c>
      <c r="P9" s="9"/>
    </row>
    <row r="10" spans="1:133">
      <c r="A10" s="12"/>
      <c r="B10" s="25">
        <v>314.39999999999998</v>
      </c>
      <c r="C10" s="20" t="s">
        <v>14</v>
      </c>
      <c r="D10" s="46">
        <v>2866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2866</v>
      </c>
      <c r="O10" s="47">
        <f t="shared" si="1"/>
        <v>0.53064247361599703</v>
      </c>
      <c r="P10" s="9"/>
    </row>
    <row r="11" spans="1:133">
      <c r="A11" s="12"/>
      <c r="B11" s="25">
        <v>315</v>
      </c>
      <c r="C11" s="20" t="s">
        <v>92</v>
      </c>
      <c r="D11" s="46">
        <v>92048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92048</v>
      </c>
      <c r="O11" s="47">
        <f t="shared" si="1"/>
        <v>17.042769857433807</v>
      </c>
      <c r="P11" s="9"/>
    </row>
    <row r="12" spans="1:133">
      <c r="A12" s="12"/>
      <c r="B12" s="25">
        <v>316</v>
      </c>
      <c r="C12" s="20" t="s">
        <v>93</v>
      </c>
      <c r="D12" s="46">
        <v>14475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14475</v>
      </c>
      <c r="O12" s="47">
        <f t="shared" si="1"/>
        <v>2.6800592482873542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453647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1" si="4">SUM(D13:M13)</f>
        <v>453647</v>
      </c>
      <c r="O13" s="45">
        <f t="shared" si="1"/>
        <v>83.993149416774671</v>
      </c>
      <c r="P13" s="10"/>
    </row>
    <row r="14" spans="1:133">
      <c r="A14" s="12"/>
      <c r="B14" s="25">
        <v>322</v>
      </c>
      <c r="C14" s="20" t="s">
        <v>0</v>
      </c>
      <c r="D14" s="46">
        <v>12679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12679</v>
      </c>
      <c r="O14" s="47">
        <f t="shared" si="1"/>
        <v>2.3475282355119425</v>
      </c>
      <c r="P14" s="9"/>
    </row>
    <row r="15" spans="1:133">
      <c r="A15" s="12"/>
      <c r="B15" s="25">
        <v>323.10000000000002</v>
      </c>
      <c r="C15" s="20" t="s">
        <v>18</v>
      </c>
      <c r="D15" s="46">
        <v>202020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202020</v>
      </c>
      <c r="O15" s="47">
        <f t="shared" si="1"/>
        <v>37.404184410294391</v>
      </c>
      <c r="P15" s="9"/>
    </row>
    <row r="16" spans="1:133">
      <c r="A16" s="12"/>
      <c r="B16" s="25">
        <v>323.39999999999998</v>
      </c>
      <c r="C16" s="20" t="s">
        <v>19</v>
      </c>
      <c r="D16" s="46">
        <v>3182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3182</v>
      </c>
      <c r="O16" s="47">
        <f t="shared" si="1"/>
        <v>0.58915015737826326</v>
      </c>
      <c r="P16" s="9"/>
    </row>
    <row r="17" spans="1:16">
      <c r="A17" s="12"/>
      <c r="B17" s="25">
        <v>323.7</v>
      </c>
      <c r="C17" s="20" t="s">
        <v>20</v>
      </c>
      <c r="D17" s="46">
        <v>15581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15581</v>
      </c>
      <c r="O17" s="47">
        <f t="shared" si="1"/>
        <v>2.8848361414552861</v>
      </c>
      <c r="P17" s="9"/>
    </row>
    <row r="18" spans="1:16">
      <c r="A18" s="12"/>
      <c r="B18" s="25">
        <v>325.2</v>
      </c>
      <c r="C18" s="20" t="s">
        <v>71</v>
      </c>
      <c r="D18" s="46">
        <v>214185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214185</v>
      </c>
      <c r="O18" s="47">
        <f t="shared" si="1"/>
        <v>39.65654508424366</v>
      </c>
      <c r="P18" s="9"/>
    </row>
    <row r="19" spans="1:16">
      <c r="A19" s="12"/>
      <c r="B19" s="25">
        <v>329</v>
      </c>
      <c r="C19" s="20" t="s">
        <v>25</v>
      </c>
      <c r="D19" s="46">
        <v>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6000</v>
      </c>
      <c r="O19" s="47">
        <f t="shared" si="1"/>
        <v>1.1109053878911312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SUM(D21:D30)</f>
        <v>544840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369268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914108</v>
      </c>
      <c r="O20" s="45">
        <f t="shared" si="1"/>
        <v>169.2479170523977</v>
      </c>
      <c r="P20" s="10"/>
    </row>
    <row r="21" spans="1:16">
      <c r="A21" s="12"/>
      <c r="B21" s="25">
        <v>331.2</v>
      </c>
      <c r="C21" s="20" t="s">
        <v>26</v>
      </c>
      <c r="D21" s="46">
        <v>4695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4695</v>
      </c>
      <c r="O21" s="47">
        <f t="shared" si="1"/>
        <v>0.86928346602481021</v>
      </c>
      <c r="P21" s="9"/>
    </row>
    <row r="22" spans="1:16">
      <c r="A22" s="12"/>
      <c r="B22" s="25">
        <v>331.31</v>
      </c>
      <c r="C22" s="20" t="s">
        <v>122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369268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369268</v>
      </c>
      <c r="O22" s="47">
        <f t="shared" si="1"/>
        <v>68.370301795963712</v>
      </c>
      <c r="P22" s="9"/>
    </row>
    <row r="23" spans="1:16">
      <c r="A23" s="12"/>
      <c r="B23" s="25">
        <v>331.39</v>
      </c>
      <c r="C23" s="20" t="s">
        <v>30</v>
      </c>
      <c r="D23" s="46">
        <v>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137</v>
      </c>
      <c r="O23" s="47">
        <f t="shared" si="1"/>
        <v>2.5365673023514165E-2</v>
      </c>
      <c r="P23" s="9"/>
    </row>
    <row r="24" spans="1:16">
      <c r="A24" s="12"/>
      <c r="B24" s="25">
        <v>334.1</v>
      </c>
      <c r="C24" s="20" t="s">
        <v>108</v>
      </c>
      <c r="D24" s="46">
        <v>15000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15000</v>
      </c>
      <c r="O24" s="47">
        <f t="shared" si="1"/>
        <v>2.7772634697278282</v>
      </c>
      <c r="P24" s="9"/>
    </row>
    <row r="25" spans="1:16">
      <c r="A25" s="12"/>
      <c r="B25" s="25">
        <v>335.12</v>
      </c>
      <c r="C25" s="20" t="s">
        <v>95</v>
      </c>
      <c r="D25" s="46">
        <v>501743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501743</v>
      </c>
      <c r="O25" s="47">
        <f t="shared" si="1"/>
        <v>92.898167006109986</v>
      </c>
      <c r="P25" s="9"/>
    </row>
    <row r="26" spans="1:16">
      <c r="A26" s="12"/>
      <c r="B26" s="25">
        <v>335.14</v>
      </c>
      <c r="C26" s="20" t="s">
        <v>96</v>
      </c>
      <c r="D26" s="46">
        <v>249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249</v>
      </c>
      <c r="O26" s="47">
        <f t="shared" si="1"/>
        <v>4.6102573597481947E-2</v>
      </c>
      <c r="P26" s="9"/>
    </row>
    <row r="27" spans="1:16">
      <c r="A27" s="12"/>
      <c r="B27" s="25">
        <v>335.15</v>
      </c>
      <c r="C27" s="20" t="s">
        <v>97</v>
      </c>
      <c r="D27" s="46">
        <v>1077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1077</v>
      </c>
      <c r="O27" s="47">
        <f t="shared" si="1"/>
        <v>0.19940751712645807</v>
      </c>
      <c r="P27" s="9"/>
    </row>
    <row r="28" spans="1:16">
      <c r="A28" s="12"/>
      <c r="B28" s="25">
        <v>335.21</v>
      </c>
      <c r="C28" s="20" t="s">
        <v>98</v>
      </c>
      <c r="D28" s="46">
        <v>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450</v>
      </c>
      <c r="O28" s="47">
        <f t="shared" si="1"/>
        <v>8.3317904091834843E-2</v>
      </c>
      <c r="P28" s="9"/>
    </row>
    <row r="29" spans="1:16">
      <c r="A29" s="12"/>
      <c r="B29" s="25">
        <v>335.39</v>
      </c>
      <c r="C29" s="20" t="s">
        <v>82</v>
      </c>
      <c r="D29" s="46">
        <v>16403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16403</v>
      </c>
      <c r="O29" s="47">
        <f t="shared" si="1"/>
        <v>3.0370301795963712</v>
      </c>
      <c r="P29" s="9"/>
    </row>
    <row r="30" spans="1:16">
      <c r="A30" s="12"/>
      <c r="B30" s="25">
        <v>338</v>
      </c>
      <c r="C30" s="20" t="s">
        <v>38</v>
      </c>
      <c r="D30" s="46">
        <v>5086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5086</v>
      </c>
      <c r="O30" s="47">
        <f t="shared" si="1"/>
        <v>0.94167746713571565</v>
      </c>
      <c r="P30" s="9"/>
    </row>
    <row r="31" spans="1:16" ht="15.75">
      <c r="A31" s="29" t="s">
        <v>43</v>
      </c>
      <c r="B31" s="30"/>
      <c r="C31" s="31"/>
      <c r="D31" s="32">
        <f t="shared" ref="D31:M31" si="6">SUM(D32:D39)</f>
        <v>69817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1808572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1878389</v>
      </c>
      <c r="O31" s="45">
        <f t="shared" si="1"/>
        <v>347.78541010923902</v>
      </c>
      <c r="P31" s="10"/>
    </row>
    <row r="32" spans="1:16">
      <c r="A32" s="12"/>
      <c r="B32" s="25">
        <v>341.2</v>
      </c>
      <c r="C32" s="20" t="s">
        <v>99</v>
      </c>
      <c r="D32" s="46">
        <v>18477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18477</v>
      </c>
      <c r="O32" s="47">
        <f t="shared" si="1"/>
        <v>3.4210331420107387</v>
      </c>
      <c r="P32" s="9"/>
    </row>
    <row r="33" spans="1:16">
      <c r="A33" s="12"/>
      <c r="B33" s="25">
        <v>341.3</v>
      </c>
      <c r="C33" s="20" t="s">
        <v>100</v>
      </c>
      <c r="D33" s="46">
        <v>2480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2480</v>
      </c>
      <c r="O33" s="47">
        <f t="shared" si="1"/>
        <v>0.45917422699500093</v>
      </c>
      <c r="P33" s="9"/>
    </row>
    <row r="34" spans="1:16">
      <c r="A34" s="12"/>
      <c r="B34" s="25">
        <v>342.2</v>
      </c>
      <c r="C34" s="20" t="s">
        <v>48</v>
      </c>
      <c r="D34" s="46">
        <v>43485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43485</v>
      </c>
      <c r="O34" s="47">
        <f t="shared" si="1"/>
        <v>8.0512867987409731</v>
      </c>
      <c r="P34" s="9"/>
    </row>
    <row r="35" spans="1:16">
      <c r="A35" s="12"/>
      <c r="B35" s="25">
        <v>343.3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1218167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1218167</v>
      </c>
      <c r="O35" s="47">
        <f t="shared" si="1"/>
        <v>225.54471394186263</v>
      </c>
      <c r="P35" s="9"/>
    </row>
    <row r="36" spans="1:16">
      <c r="A36" s="12"/>
      <c r="B36" s="25">
        <v>343.4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416460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416460</v>
      </c>
      <c r="O36" s="47">
        <f t="shared" si="1"/>
        <v>77.107942973523421</v>
      </c>
      <c r="P36" s="9"/>
    </row>
    <row r="37" spans="1:16">
      <c r="A37" s="12"/>
      <c r="B37" s="25">
        <v>343.8</v>
      </c>
      <c r="C37" s="20" t="s">
        <v>51</v>
      </c>
      <c r="D37" s="46">
        <v>2480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2480</v>
      </c>
      <c r="O37" s="47">
        <f t="shared" si="1"/>
        <v>0.45917422699500093</v>
      </c>
      <c r="P37" s="9"/>
    </row>
    <row r="38" spans="1:16">
      <c r="A38" s="12"/>
      <c r="B38" s="25">
        <v>343.9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173945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173945</v>
      </c>
      <c r="O38" s="47">
        <f t="shared" si="1"/>
        <v>32.206072949453805</v>
      </c>
      <c r="P38" s="9"/>
    </row>
    <row r="39" spans="1:16">
      <c r="A39" s="12"/>
      <c r="B39" s="25">
        <v>347.2</v>
      </c>
      <c r="C39" s="20" t="s">
        <v>123</v>
      </c>
      <c r="D39" s="46">
        <v>2895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2895</v>
      </c>
      <c r="O39" s="47">
        <f t="shared" si="1"/>
        <v>0.53601184965747084</v>
      </c>
      <c r="P39" s="9"/>
    </row>
    <row r="40" spans="1:16" ht="15.75">
      <c r="A40" s="29" t="s">
        <v>44</v>
      </c>
      <c r="B40" s="30"/>
      <c r="C40" s="31"/>
      <c r="D40" s="32">
        <f t="shared" ref="D40:M40" si="8">SUM(D41:D41)</f>
        <v>8889</v>
      </c>
      <c r="E40" s="32">
        <f t="shared" si="8"/>
        <v>984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9" si="9">SUM(D40:M40)</f>
        <v>9873</v>
      </c>
      <c r="O40" s="45">
        <f t="shared" si="1"/>
        <v>1.8279948157748565</v>
      </c>
      <c r="P40" s="10"/>
    </row>
    <row r="41" spans="1:16">
      <c r="A41" s="13"/>
      <c r="B41" s="39">
        <v>351.5</v>
      </c>
      <c r="C41" s="21" t="s">
        <v>84</v>
      </c>
      <c r="D41" s="46">
        <v>8889</v>
      </c>
      <c r="E41" s="46">
        <v>984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9873</v>
      </c>
      <c r="O41" s="47">
        <f t="shared" si="1"/>
        <v>1.8279948157748565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74168</v>
      </c>
      <c r="E42" s="32">
        <f t="shared" si="10"/>
        <v>4641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11767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110</v>
      </c>
      <c r="N42" s="32">
        <f t="shared" si="9"/>
        <v>90686</v>
      </c>
      <c r="O42" s="45">
        <f t="shared" si="1"/>
        <v>16.790594334382522</v>
      </c>
      <c r="P42" s="10"/>
    </row>
    <row r="43" spans="1:16">
      <c r="A43" s="12"/>
      <c r="B43" s="25">
        <v>361.1</v>
      </c>
      <c r="C43" s="20" t="s">
        <v>57</v>
      </c>
      <c r="D43" s="46">
        <v>10608</v>
      </c>
      <c r="E43" s="46">
        <v>4639</v>
      </c>
      <c r="F43" s="46">
        <v>0</v>
      </c>
      <c r="G43" s="46">
        <v>0</v>
      </c>
      <c r="H43" s="46">
        <v>0</v>
      </c>
      <c r="I43" s="46">
        <v>11767</v>
      </c>
      <c r="J43" s="46">
        <v>0</v>
      </c>
      <c r="K43" s="46">
        <v>0</v>
      </c>
      <c r="L43" s="46">
        <v>0</v>
      </c>
      <c r="M43" s="46">
        <v>110</v>
      </c>
      <c r="N43" s="46">
        <f t="shared" si="9"/>
        <v>27124</v>
      </c>
      <c r="O43" s="47">
        <f t="shared" si="1"/>
        <v>5.0220329568598405</v>
      </c>
      <c r="P43" s="9"/>
    </row>
    <row r="44" spans="1:16">
      <c r="A44" s="12"/>
      <c r="B44" s="25">
        <v>362</v>
      </c>
      <c r="C44" s="20" t="s">
        <v>58</v>
      </c>
      <c r="D44" s="46">
        <v>8045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8045</v>
      </c>
      <c r="O44" s="47">
        <f t="shared" si="1"/>
        <v>1.4895389742640253</v>
      </c>
      <c r="P44" s="9"/>
    </row>
    <row r="45" spans="1:16">
      <c r="A45" s="12"/>
      <c r="B45" s="25">
        <v>364</v>
      </c>
      <c r="C45" s="20" t="s">
        <v>102</v>
      </c>
      <c r="D45" s="46">
        <v>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</v>
      </c>
      <c r="O45" s="47">
        <f t="shared" si="1"/>
        <v>1.4071468246620996E-2</v>
      </c>
      <c r="P45" s="9"/>
    </row>
    <row r="46" spans="1:16">
      <c r="A46" s="12"/>
      <c r="B46" s="25">
        <v>369.9</v>
      </c>
      <c r="C46" s="20" t="s">
        <v>59</v>
      </c>
      <c r="D46" s="46">
        <v>55439</v>
      </c>
      <c r="E46" s="46">
        <v>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55441</v>
      </c>
      <c r="O46" s="47">
        <f t="shared" si="1"/>
        <v>10.264950935012035</v>
      </c>
      <c r="P46" s="9"/>
    </row>
    <row r="47" spans="1:16" ht="15.75">
      <c r="A47" s="29" t="s">
        <v>45</v>
      </c>
      <c r="B47" s="30"/>
      <c r="C47" s="31"/>
      <c r="D47" s="32">
        <f t="shared" ref="D47:M47" si="11">SUM(D48:D48)</f>
        <v>333612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23028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356640</v>
      </c>
      <c r="O47" s="45">
        <f t="shared" si="1"/>
        <v>66.032216256248844</v>
      </c>
      <c r="P47" s="9"/>
    </row>
    <row r="48" spans="1:16" ht="15.75" thickBot="1">
      <c r="A48" s="12"/>
      <c r="B48" s="25">
        <v>381</v>
      </c>
      <c r="C48" s="20" t="s">
        <v>60</v>
      </c>
      <c r="D48" s="46">
        <v>333612</v>
      </c>
      <c r="E48" s="46">
        <v>0</v>
      </c>
      <c r="F48" s="46">
        <v>0</v>
      </c>
      <c r="G48" s="46">
        <v>0</v>
      </c>
      <c r="H48" s="46">
        <v>0</v>
      </c>
      <c r="I48" s="46">
        <v>23028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356640</v>
      </c>
      <c r="O48" s="47">
        <f t="shared" si="1"/>
        <v>66.032216256248844</v>
      </c>
      <c r="P48" s="9"/>
    </row>
    <row r="49" spans="1:119" ht="16.5" thickBot="1">
      <c r="A49" s="14" t="s">
        <v>54</v>
      </c>
      <c r="B49" s="23"/>
      <c r="C49" s="22"/>
      <c r="D49" s="15">
        <f t="shared" ref="D49:M49" si="12">SUM(D5,D13,D20,D31,D40,D42,D47)</f>
        <v>2750796</v>
      </c>
      <c r="E49" s="15">
        <f t="shared" si="12"/>
        <v>475662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2212635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110</v>
      </c>
      <c r="N49" s="15">
        <f t="shared" si="9"/>
        <v>5439203</v>
      </c>
      <c r="O49" s="38">
        <f t="shared" si="1"/>
        <v>1007.0733197556008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124</v>
      </c>
      <c r="M51" s="48"/>
      <c r="N51" s="48"/>
      <c r="O51" s="43">
        <v>5401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1217810</v>
      </c>
      <c r="E5" s="27">
        <f t="shared" si="0"/>
        <v>437358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1655168</v>
      </c>
      <c r="O5" s="33">
        <f t="shared" ref="O5:O48" si="2">(N5/O$50)</f>
        <v>310.59635954212797</v>
      </c>
      <c r="P5" s="6"/>
    </row>
    <row r="6" spans="1:133">
      <c r="A6" s="12"/>
      <c r="B6" s="25">
        <v>311</v>
      </c>
      <c r="C6" s="20" t="s">
        <v>2</v>
      </c>
      <c r="D6" s="46">
        <v>880499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880499</v>
      </c>
      <c r="O6" s="47">
        <f t="shared" si="2"/>
        <v>165.22781009570275</v>
      </c>
      <c r="P6" s="9"/>
    </row>
    <row r="7" spans="1:133">
      <c r="A7" s="12"/>
      <c r="B7" s="25">
        <v>312.10000000000002</v>
      </c>
      <c r="C7" s="20" t="s">
        <v>81</v>
      </c>
      <c r="D7" s="46">
        <v>80237</v>
      </c>
      <c r="E7" s="46">
        <v>437358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517595</v>
      </c>
      <c r="O7" s="47">
        <f t="shared" si="2"/>
        <v>97.127978982923622</v>
      </c>
      <c r="P7" s="9"/>
    </row>
    <row r="8" spans="1:133">
      <c r="A8" s="12"/>
      <c r="B8" s="25">
        <v>314.10000000000002</v>
      </c>
      <c r="C8" s="20" t="s">
        <v>13</v>
      </c>
      <c r="D8" s="46">
        <v>144968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144968</v>
      </c>
      <c r="O8" s="47">
        <f t="shared" si="2"/>
        <v>27.203602927378494</v>
      </c>
      <c r="P8" s="9"/>
    </row>
    <row r="9" spans="1:133">
      <c r="A9" s="12"/>
      <c r="B9" s="25">
        <v>314.39999999999998</v>
      </c>
      <c r="C9" s="20" t="s">
        <v>14</v>
      </c>
      <c r="D9" s="46">
        <v>3011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3011</v>
      </c>
      <c r="O9" s="47">
        <f t="shared" si="2"/>
        <v>0.56502158003377745</v>
      </c>
      <c r="P9" s="9"/>
    </row>
    <row r="10" spans="1:133">
      <c r="A10" s="12"/>
      <c r="B10" s="25">
        <v>315</v>
      </c>
      <c r="C10" s="20" t="s">
        <v>92</v>
      </c>
      <c r="D10" s="46">
        <v>96391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96391</v>
      </c>
      <c r="O10" s="47">
        <f t="shared" si="2"/>
        <v>18.088009007318448</v>
      </c>
      <c r="P10" s="9"/>
    </row>
    <row r="11" spans="1:133">
      <c r="A11" s="12"/>
      <c r="B11" s="25">
        <v>316</v>
      </c>
      <c r="C11" s="20" t="s">
        <v>93</v>
      </c>
      <c r="D11" s="46">
        <v>12704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12704</v>
      </c>
      <c r="O11" s="47">
        <f t="shared" si="2"/>
        <v>2.3839369487708764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SUM(D13:D21)</f>
        <v>539919</v>
      </c>
      <c r="E12" s="32">
        <f t="shared" si="3"/>
        <v>22459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562378</v>
      </c>
      <c r="O12" s="45">
        <f t="shared" si="2"/>
        <v>105.53161944079565</v>
      </c>
      <c r="P12" s="10"/>
    </row>
    <row r="13" spans="1:133">
      <c r="A13" s="12"/>
      <c r="B13" s="25">
        <v>322</v>
      </c>
      <c r="C13" s="20" t="s">
        <v>0</v>
      </c>
      <c r="D13" s="46">
        <v>101628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101628</v>
      </c>
      <c r="O13" s="47">
        <f t="shared" si="2"/>
        <v>19.070744980296492</v>
      </c>
      <c r="P13" s="9"/>
    </row>
    <row r="14" spans="1:133">
      <c r="A14" s="12"/>
      <c r="B14" s="25">
        <v>323.10000000000002</v>
      </c>
      <c r="C14" s="20" t="s">
        <v>18</v>
      </c>
      <c r="D14" s="46">
        <v>193502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193502</v>
      </c>
      <c r="O14" s="47">
        <f t="shared" si="2"/>
        <v>36.311127791330456</v>
      </c>
      <c r="P14" s="9"/>
    </row>
    <row r="15" spans="1:133">
      <c r="A15" s="12"/>
      <c r="B15" s="25">
        <v>323.39999999999998</v>
      </c>
      <c r="C15" s="20" t="s">
        <v>19</v>
      </c>
      <c r="D15" s="46">
        <v>3372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3372</v>
      </c>
      <c r="O15" s="47">
        <f t="shared" si="2"/>
        <v>0.63276412084818912</v>
      </c>
      <c r="P15" s="9"/>
    </row>
    <row r="16" spans="1:133">
      <c r="A16" s="12"/>
      <c r="B16" s="25">
        <v>323.7</v>
      </c>
      <c r="C16" s="20" t="s">
        <v>20</v>
      </c>
      <c r="D16" s="46">
        <v>15477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15477</v>
      </c>
      <c r="O16" s="47">
        <f t="shared" si="2"/>
        <v>2.904297241508726</v>
      </c>
      <c r="P16" s="9"/>
    </row>
    <row r="17" spans="1:16">
      <c r="A17" s="12"/>
      <c r="B17" s="25">
        <v>324.11</v>
      </c>
      <c r="C17" s="20" t="s">
        <v>21</v>
      </c>
      <c r="D17" s="46">
        <v>0</v>
      </c>
      <c r="E17" s="46">
        <v>10183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10183</v>
      </c>
      <c r="O17" s="47">
        <f t="shared" si="2"/>
        <v>1.9108650778757741</v>
      </c>
      <c r="P17" s="9"/>
    </row>
    <row r="18" spans="1:16">
      <c r="A18" s="12"/>
      <c r="B18" s="25">
        <v>324.31</v>
      </c>
      <c r="C18" s="20" t="s">
        <v>23</v>
      </c>
      <c r="D18" s="46">
        <v>0</v>
      </c>
      <c r="E18" s="46">
        <v>6000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</v>
      </c>
      <c r="O18" s="47">
        <f t="shared" si="2"/>
        <v>1.1259148057796959</v>
      </c>
      <c r="P18" s="9"/>
    </row>
    <row r="19" spans="1:16">
      <c r="A19" s="12"/>
      <c r="B19" s="25">
        <v>324.61</v>
      </c>
      <c r="C19" s="20" t="s">
        <v>24</v>
      </c>
      <c r="D19" s="46">
        <v>0</v>
      </c>
      <c r="E19" s="46">
        <v>6276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6276</v>
      </c>
      <c r="O19" s="47">
        <f t="shared" si="2"/>
        <v>1.177706886845562</v>
      </c>
      <c r="P19" s="9"/>
    </row>
    <row r="20" spans="1:16">
      <c r="A20" s="12"/>
      <c r="B20" s="25">
        <v>325.2</v>
      </c>
      <c r="C20" s="20" t="s">
        <v>71</v>
      </c>
      <c r="D20" s="46">
        <v>219865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219865</v>
      </c>
      <c r="O20" s="47">
        <f t="shared" si="2"/>
        <v>41.258209795458811</v>
      </c>
      <c r="P20" s="9"/>
    </row>
    <row r="21" spans="1:16">
      <c r="A21" s="12"/>
      <c r="B21" s="25">
        <v>329</v>
      </c>
      <c r="C21" s="20" t="s">
        <v>25</v>
      </c>
      <c r="D21" s="46">
        <v>6075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5">SUM(D21:M21)</f>
        <v>6075</v>
      </c>
      <c r="O21" s="47">
        <f t="shared" si="2"/>
        <v>1.1399887408519422</v>
      </c>
      <c r="P21" s="9"/>
    </row>
    <row r="22" spans="1:16" ht="15.75">
      <c r="A22" s="29" t="s">
        <v>27</v>
      </c>
      <c r="B22" s="30"/>
      <c r="C22" s="31"/>
      <c r="D22" s="32">
        <f t="shared" ref="D22:M22" si="6">SUM(D23:D29)</f>
        <v>500452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500452</v>
      </c>
      <c r="O22" s="45">
        <f t="shared" si="2"/>
        <v>93.9110527303434</v>
      </c>
      <c r="P22" s="10"/>
    </row>
    <row r="23" spans="1:16">
      <c r="A23" s="12"/>
      <c r="B23" s="25">
        <v>334.2</v>
      </c>
      <c r="C23" s="20" t="s">
        <v>29</v>
      </c>
      <c r="D23" s="46">
        <v>4866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4866</v>
      </c>
      <c r="O23" s="47">
        <f t="shared" si="2"/>
        <v>0.91311690748733343</v>
      </c>
      <c r="P23" s="9"/>
    </row>
    <row r="24" spans="1:16">
      <c r="A24" s="12"/>
      <c r="B24" s="25">
        <v>335.12</v>
      </c>
      <c r="C24" s="20" t="s">
        <v>95</v>
      </c>
      <c r="D24" s="46">
        <v>454944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454944</v>
      </c>
      <c r="O24" s="47">
        <f t="shared" si="2"/>
        <v>85.371364233439664</v>
      </c>
      <c r="P24" s="9"/>
    </row>
    <row r="25" spans="1:16">
      <c r="A25" s="12"/>
      <c r="B25" s="25">
        <v>335.14</v>
      </c>
      <c r="C25" s="20" t="s">
        <v>96</v>
      </c>
      <c r="D25" s="46">
        <v>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213</v>
      </c>
      <c r="O25" s="47">
        <f t="shared" si="2"/>
        <v>3.996997560517921E-2</v>
      </c>
      <c r="P25" s="9"/>
    </row>
    <row r="26" spans="1:16">
      <c r="A26" s="12"/>
      <c r="B26" s="25">
        <v>335.15</v>
      </c>
      <c r="C26" s="20" t="s">
        <v>97</v>
      </c>
      <c r="D26" s="46">
        <v>5016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5016</v>
      </c>
      <c r="O26" s="47">
        <f t="shared" si="2"/>
        <v>0.94126477763182581</v>
      </c>
      <c r="P26" s="9"/>
    </row>
    <row r="27" spans="1:16">
      <c r="A27" s="12"/>
      <c r="B27" s="25">
        <v>335.21</v>
      </c>
      <c r="C27" s="20" t="s">
        <v>98</v>
      </c>
      <c r="D27" s="46">
        <v>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</v>
      </c>
      <c r="O27" s="47">
        <f t="shared" si="2"/>
        <v>0.1125914805779696</v>
      </c>
      <c r="P27" s="9"/>
    </row>
    <row r="28" spans="1:16">
      <c r="A28" s="12"/>
      <c r="B28" s="25">
        <v>335.39</v>
      </c>
      <c r="C28" s="20" t="s">
        <v>82</v>
      </c>
      <c r="D28" s="46">
        <v>29803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29803</v>
      </c>
      <c r="O28" s="47">
        <f t="shared" si="2"/>
        <v>5.5926064927753796</v>
      </c>
      <c r="P28" s="9"/>
    </row>
    <row r="29" spans="1:16">
      <c r="A29" s="12"/>
      <c r="B29" s="25">
        <v>338</v>
      </c>
      <c r="C29" s="20" t="s">
        <v>38</v>
      </c>
      <c r="D29" s="46">
        <v>5010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5010</v>
      </c>
      <c r="O29" s="47">
        <f t="shared" si="2"/>
        <v>0.9401388628260462</v>
      </c>
      <c r="P29" s="9"/>
    </row>
    <row r="30" spans="1:16" ht="15.75">
      <c r="A30" s="29" t="s">
        <v>43</v>
      </c>
      <c r="B30" s="30"/>
      <c r="C30" s="31"/>
      <c r="D30" s="32">
        <f t="shared" ref="D30:M30" si="7">SUM(D31:D38)</f>
        <v>34906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1805748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1840654</v>
      </c>
      <c r="O30" s="45">
        <f t="shared" si="2"/>
        <v>345.40326515293674</v>
      </c>
      <c r="P30" s="10"/>
    </row>
    <row r="31" spans="1:16">
      <c r="A31" s="12"/>
      <c r="B31" s="25">
        <v>341.2</v>
      </c>
      <c r="C31" s="20" t="s">
        <v>99</v>
      </c>
      <c r="D31" s="46">
        <v>17726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17726</v>
      </c>
      <c r="O31" s="47">
        <f t="shared" si="2"/>
        <v>3.3263276412084819</v>
      </c>
      <c r="P31" s="9"/>
    </row>
    <row r="32" spans="1:16">
      <c r="A32" s="12"/>
      <c r="B32" s="25">
        <v>341.3</v>
      </c>
      <c r="C32" s="20" t="s">
        <v>100</v>
      </c>
      <c r="D32" s="46">
        <v>2200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2200</v>
      </c>
      <c r="O32" s="47">
        <f t="shared" si="2"/>
        <v>0.41283542878588853</v>
      </c>
      <c r="P32" s="9"/>
    </row>
    <row r="33" spans="1:119">
      <c r="A33" s="12"/>
      <c r="B33" s="25">
        <v>342.2</v>
      </c>
      <c r="C33" s="20" t="s">
        <v>48</v>
      </c>
      <c r="D33" s="46">
        <v>9670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9670</v>
      </c>
      <c r="O33" s="47">
        <f t="shared" si="2"/>
        <v>1.8145993619816101</v>
      </c>
      <c r="P33" s="9"/>
    </row>
    <row r="34" spans="1:119">
      <c r="A34" s="12"/>
      <c r="B34" s="25">
        <v>343.3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1211833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1211833</v>
      </c>
      <c r="O34" s="47">
        <f t="shared" si="2"/>
        <v>227.40345280540438</v>
      </c>
      <c r="P34" s="9"/>
    </row>
    <row r="35" spans="1:119">
      <c r="A35" s="12"/>
      <c r="B35" s="25">
        <v>343.4</v>
      </c>
      <c r="C35" s="20" t="s">
        <v>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417157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417157</v>
      </c>
      <c r="O35" s="47">
        <f t="shared" si="2"/>
        <v>78.280540439106773</v>
      </c>
      <c r="P35" s="9"/>
    </row>
    <row r="36" spans="1:119">
      <c r="A36" s="12"/>
      <c r="B36" s="25">
        <v>343.8</v>
      </c>
      <c r="C36" s="20" t="s">
        <v>51</v>
      </c>
      <c r="D36" s="46">
        <v>2385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2385</v>
      </c>
      <c r="O36" s="47">
        <f t="shared" si="2"/>
        <v>0.44755113529742918</v>
      </c>
      <c r="P36" s="9"/>
    </row>
    <row r="37" spans="1:119">
      <c r="A37" s="12"/>
      <c r="B37" s="25">
        <v>343.9</v>
      </c>
      <c r="C37" s="20" t="s">
        <v>52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176758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176758</v>
      </c>
      <c r="O37" s="47">
        <f t="shared" si="2"/>
        <v>33.169074873334587</v>
      </c>
      <c r="P37" s="9"/>
    </row>
    <row r="38" spans="1:119">
      <c r="A38" s="12"/>
      <c r="B38" s="25">
        <v>347.3</v>
      </c>
      <c r="C38" s="20" t="s">
        <v>101</v>
      </c>
      <c r="D38" s="46">
        <v>2925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2925</v>
      </c>
      <c r="O38" s="47">
        <f t="shared" si="2"/>
        <v>0.54888346781760178</v>
      </c>
      <c r="P38" s="9"/>
    </row>
    <row r="39" spans="1:119" ht="15.75">
      <c r="A39" s="29" t="s">
        <v>44</v>
      </c>
      <c r="B39" s="30"/>
      <c r="C39" s="31"/>
      <c r="D39" s="32">
        <f t="shared" ref="D39:M39" si="9">SUM(D40:D40)</f>
        <v>14276</v>
      </c>
      <c r="E39" s="32">
        <f t="shared" si="9"/>
        <v>1022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8" si="10">SUM(D39:M39)</f>
        <v>15298</v>
      </c>
      <c r="O39" s="45">
        <f t="shared" si="2"/>
        <v>2.870707449802965</v>
      </c>
      <c r="P39" s="10"/>
    </row>
    <row r="40" spans="1:119">
      <c r="A40" s="13"/>
      <c r="B40" s="39">
        <v>351.5</v>
      </c>
      <c r="C40" s="21" t="s">
        <v>84</v>
      </c>
      <c r="D40" s="46">
        <v>14276</v>
      </c>
      <c r="E40" s="46">
        <v>1022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15298</v>
      </c>
      <c r="O40" s="47">
        <f t="shared" si="2"/>
        <v>2.870707449802965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SUM(D42:D45)</f>
        <v>67389</v>
      </c>
      <c r="E41" s="32">
        <f t="shared" si="11"/>
        <v>4417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24838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292</v>
      </c>
      <c r="N41" s="32">
        <f t="shared" si="10"/>
        <v>96936</v>
      </c>
      <c r="O41" s="45">
        <f t="shared" si="2"/>
        <v>18.190279602176769</v>
      </c>
      <c r="P41" s="10"/>
    </row>
    <row r="42" spans="1:119">
      <c r="A42" s="12"/>
      <c r="B42" s="25">
        <v>361.1</v>
      </c>
      <c r="C42" s="20" t="s">
        <v>57</v>
      </c>
      <c r="D42" s="46">
        <v>9400</v>
      </c>
      <c r="E42" s="46">
        <v>4417</v>
      </c>
      <c r="F42" s="46">
        <v>0</v>
      </c>
      <c r="G42" s="46">
        <v>0</v>
      </c>
      <c r="H42" s="46">
        <v>0</v>
      </c>
      <c r="I42" s="46">
        <v>9278</v>
      </c>
      <c r="J42" s="46">
        <v>0</v>
      </c>
      <c r="K42" s="46">
        <v>0</v>
      </c>
      <c r="L42" s="46">
        <v>0</v>
      </c>
      <c r="M42" s="46">
        <v>292</v>
      </c>
      <c r="N42" s="46">
        <f t="shared" si="10"/>
        <v>23387</v>
      </c>
      <c r="O42" s="47">
        <f t="shared" si="2"/>
        <v>4.3886282604616254</v>
      </c>
      <c r="P42" s="9"/>
    </row>
    <row r="43" spans="1:119">
      <c r="A43" s="12"/>
      <c r="B43" s="25">
        <v>362</v>
      </c>
      <c r="C43" s="20" t="s">
        <v>58</v>
      </c>
      <c r="D43" s="46">
        <v>11401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11401</v>
      </c>
      <c r="O43" s="47">
        <f t="shared" si="2"/>
        <v>2.1394257834490524</v>
      </c>
      <c r="P43" s="9"/>
    </row>
    <row r="44" spans="1:119">
      <c r="A44" s="12"/>
      <c r="B44" s="25">
        <v>364</v>
      </c>
      <c r="C44" s="20" t="s">
        <v>102</v>
      </c>
      <c r="D44" s="46">
        <v>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</v>
      </c>
      <c r="O44" s="47">
        <f t="shared" si="2"/>
        <v>3.7530493525989868E-4</v>
      </c>
      <c r="P44" s="9"/>
    </row>
    <row r="45" spans="1:119">
      <c r="A45" s="12"/>
      <c r="B45" s="25">
        <v>369.9</v>
      </c>
      <c r="C45" s="20" t="s">
        <v>59</v>
      </c>
      <c r="D45" s="46">
        <v>46586</v>
      </c>
      <c r="E45" s="46">
        <v>0</v>
      </c>
      <c r="F45" s="46">
        <v>0</v>
      </c>
      <c r="G45" s="46">
        <v>0</v>
      </c>
      <c r="H45" s="46">
        <v>0</v>
      </c>
      <c r="I45" s="46">
        <v>15560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62146</v>
      </c>
      <c r="O45" s="47">
        <f t="shared" si="2"/>
        <v>11.661850253330831</v>
      </c>
      <c r="P45" s="9"/>
    </row>
    <row r="46" spans="1:119" ht="15.75">
      <c r="A46" s="29" t="s">
        <v>45</v>
      </c>
      <c r="B46" s="30"/>
      <c r="C46" s="31"/>
      <c r="D46" s="32">
        <f t="shared" ref="D46:M46" si="12">SUM(D47:D47)</f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311291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311291</v>
      </c>
      <c r="O46" s="45">
        <f t="shared" si="2"/>
        <v>58.414524300994557</v>
      </c>
      <c r="P46" s="9"/>
    </row>
    <row r="47" spans="1:119" ht="15.75" thickBot="1">
      <c r="A47" s="12"/>
      <c r="B47" s="25">
        <v>381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311291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311291</v>
      </c>
      <c r="O47" s="47">
        <f t="shared" si="2"/>
        <v>58.414524300994557</v>
      </c>
      <c r="P47" s="9"/>
    </row>
    <row r="48" spans="1:119" ht="16.5" thickBot="1">
      <c r="A48" s="14" t="s">
        <v>54</v>
      </c>
      <c r="B48" s="23"/>
      <c r="C48" s="22"/>
      <c r="D48" s="15">
        <f t="shared" ref="D48:M48" si="13">SUM(D5,D12,D22,D30,D39,D41,D46)</f>
        <v>2374752</v>
      </c>
      <c r="E48" s="15">
        <f t="shared" si="13"/>
        <v>465256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2141877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292</v>
      </c>
      <c r="N48" s="15">
        <f t="shared" si="10"/>
        <v>4982177</v>
      </c>
      <c r="O48" s="38">
        <f t="shared" si="2"/>
        <v>934.91780821917803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120</v>
      </c>
      <c r="M50" s="48"/>
      <c r="N50" s="48"/>
      <c r="O50" s="43">
        <v>5329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2023-05-05T19:39:31Z</cp:lastPrinted>
  <dcterms:created xsi:type="dcterms:W3CDTF">2000-08-31T21:26:31Z</dcterms:created>
  <dcterms:modified xsi:type="dcterms:W3CDTF">2023-05-12T17:04:43Z</dcterms:modified>
</cp:coreProperties>
</file>