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'2007'!$A$1:$O$32</definedName>
    <definedName name="_xlnm.Print_Area" localSheetId="14">'2008'!$A$1:$O$31</definedName>
    <definedName name="_xlnm.Print_Area" localSheetId="13">'2009'!$A$1:$O$31</definedName>
    <definedName name="_xlnm.Print_Area" localSheetId="12">'2010'!$A$1:$O$31</definedName>
    <definedName name="_xlnm.Print_Area" localSheetId="11">'2011'!$A$1:$O$31</definedName>
    <definedName name="_xlnm.Print_Area" localSheetId="10">'2012'!$A$1:$O$31</definedName>
    <definedName name="_xlnm.Print_Area" localSheetId="9">'2013'!$A$1:$O$31</definedName>
    <definedName name="_xlnm.Print_Area" localSheetId="8">'2014'!$A$1:$O$32</definedName>
    <definedName name="_xlnm.Print_Area" localSheetId="7">'2015'!$A$1:$O$31</definedName>
    <definedName name="_xlnm.Print_Area" localSheetId="6">'2016'!$A$1:$O$31</definedName>
    <definedName name="_xlnm.Print_Area" localSheetId="5">'2017'!$A$1:$O$31</definedName>
    <definedName name="_xlnm.Print_Area" localSheetId="4">'2018'!$A$1:$O$31</definedName>
    <definedName name="_xlnm.Print_Area" localSheetId="3">'2019'!$A$1:$O$31</definedName>
    <definedName name="_xlnm.Print_Area" localSheetId="2">'2020'!$A$1:$O$31</definedName>
    <definedName name="_xlnm.Print_Area" localSheetId="1">'2021'!$A$1:$P$33</definedName>
    <definedName name="_xlnm.Print_Area" localSheetId="0">'2022'!$A$1:$P$35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1" i="48" l="1"/>
  <c r="F31" i="48"/>
  <c r="G31" i="48"/>
  <c r="H31" i="48"/>
  <c r="I31" i="48"/>
  <c r="J31" i="48"/>
  <c r="K31" i="48"/>
  <c r="L31" i="48"/>
  <c r="M31" i="48"/>
  <c r="N31" i="48"/>
  <c r="D31" i="48"/>
  <c r="O30" i="48" l="1"/>
  <c r="P30" i="48" s="1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7" i="48" l="1"/>
  <c r="P27" i="48" s="1"/>
  <c r="O24" i="48"/>
  <c r="P24" i="48" s="1"/>
  <c r="O20" i="48"/>
  <c r="P20" i="48" s="1"/>
  <c r="O14" i="48"/>
  <c r="P14" i="48" s="1"/>
  <c r="O11" i="48"/>
  <c r="P11" i="48" s="1"/>
  <c r="O5" i="48"/>
  <c r="P5" i="48" s="1"/>
  <c r="O22" i="48"/>
  <c r="P22" i="48" s="1"/>
  <c r="N29" i="47"/>
  <c r="D29" i="47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O26" i="47" s="1"/>
  <c r="P26" i="47" s="1"/>
  <c r="E26" i="47"/>
  <c r="D26" i="47"/>
  <c r="O25" i="47"/>
  <c r="P25" i="47" s="1"/>
  <c r="O24" i="47"/>
  <c r="P24" i="47"/>
  <c r="N23" i="47"/>
  <c r="M23" i="47"/>
  <c r="L23" i="47"/>
  <c r="K23" i="47"/>
  <c r="J23" i="47"/>
  <c r="I23" i="47"/>
  <c r="O23" i="47" s="1"/>
  <c r="P23" i="47" s="1"/>
  <c r="H23" i="47"/>
  <c r="G23" i="47"/>
  <c r="F23" i="47"/>
  <c r="E23" i="47"/>
  <c r="D23" i="47"/>
  <c r="O22" i="47"/>
  <c r="P22" i="47" s="1"/>
  <c r="N21" i="47"/>
  <c r="M21" i="47"/>
  <c r="L21" i="47"/>
  <c r="K21" i="47"/>
  <c r="J21" i="47"/>
  <c r="O21" i="47" s="1"/>
  <c r="P21" i="47" s="1"/>
  <c r="I21" i="47"/>
  <c r="H21" i="47"/>
  <c r="G21" i="47"/>
  <c r="F21" i="47"/>
  <c r="E21" i="47"/>
  <c r="D21" i="47"/>
  <c r="O20" i="47"/>
  <c r="P20" i="47"/>
  <c r="O19" i="47"/>
  <c r="P19" i="47"/>
  <c r="O18" i="47"/>
  <c r="P18" i="47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O15" i="47" s="1"/>
  <c r="P15" i="47" s="1"/>
  <c r="F15" i="47"/>
  <c r="E15" i="47"/>
  <c r="D15" i="47"/>
  <c r="O14" i="47"/>
  <c r="P14" i="47" s="1"/>
  <c r="O13" i="47"/>
  <c r="P13" i="47" s="1"/>
  <c r="N12" i="47"/>
  <c r="M12" i="47"/>
  <c r="M29" i="47" s="1"/>
  <c r="L12" i="47"/>
  <c r="K12" i="47"/>
  <c r="J12" i="47"/>
  <c r="O12" i="47" s="1"/>
  <c r="P12" i="47" s="1"/>
  <c r="I12" i="47"/>
  <c r="H12" i="47"/>
  <c r="G12" i="47"/>
  <c r="F12" i="47"/>
  <c r="E12" i="47"/>
  <c r="D12" i="47"/>
  <c r="O11" i="47"/>
  <c r="P11" i="47"/>
  <c r="O10" i="47"/>
  <c r="P10" i="47"/>
  <c r="O9" i="47"/>
  <c r="P9" i="47"/>
  <c r="O8" i="47"/>
  <c r="P8" i="47" s="1"/>
  <c r="O7" i="47"/>
  <c r="P7" i="47"/>
  <c r="O6" i="47"/>
  <c r="P6" i="47"/>
  <c r="N5" i="47"/>
  <c r="M5" i="47"/>
  <c r="L5" i="47"/>
  <c r="L29" i="47" s="1"/>
  <c r="K5" i="47"/>
  <c r="K29" i="47" s="1"/>
  <c r="J5" i="47"/>
  <c r="J29" i="47" s="1"/>
  <c r="I5" i="47"/>
  <c r="I29" i="47" s="1"/>
  <c r="H5" i="47"/>
  <c r="H29" i="47" s="1"/>
  <c r="G5" i="47"/>
  <c r="G29" i="47" s="1"/>
  <c r="F5" i="47"/>
  <c r="F29" i="47" s="1"/>
  <c r="E5" i="47"/>
  <c r="E29" i="47" s="1"/>
  <c r="D5" i="47"/>
  <c r="J27" i="46"/>
  <c r="N26" i="46"/>
  <c r="O26" i="46" s="1"/>
  <c r="N25" i="46"/>
  <c r="O25" i="46" s="1"/>
  <c r="M24" i="46"/>
  <c r="L24" i="46"/>
  <c r="K24" i="46"/>
  <c r="J24" i="46"/>
  <c r="I24" i="46"/>
  <c r="N24" i="46" s="1"/>
  <c r="O24" i="46" s="1"/>
  <c r="H24" i="46"/>
  <c r="G24" i="46"/>
  <c r="F24" i="46"/>
  <c r="E24" i="46"/>
  <c r="D24" i="46"/>
  <c r="N23" i="46"/>
  <c r="O23" i="46" s="1"/>
  <c r="N22" i="46"/>
  <c r="O22" i="46"/>
  <c r="M21" i="46"/>
  <c r="L21" i="46"/>
  <c r="K21" i="46"/>
  <c r="N21" i="46" s="1"/>
  <c r="O21" i="46" s="1"/>
  <c r="J21" i="46"/>
  <c r="I21" i="46"/>
  <c r="H21" i="46"/>
  <c r="G21" i="46"/>
  <c r="F21" i="46"/>
  <c r="E21" i="46"/>
  <c r="D21" i="46"/>
  <c r="N20" i="46"/>
  <c r="O20" i="46"/>
  <c r="M19" i="46"/>
  <c r="L19" i="46"/>
  <c r="K19" i="46"/>
  <c r="K27" i="46" s="1"/>
  <c r="J19" i="46"/>
  <c r="I19" i="46"/>
  <c r="H19" i="46"/>
  <c r="G19" i="46"/>
  <c r="F19" i="46"/>
  <c r="E19" i="46"/>
  <c r="D19" i="46"/>
  <c r="N18" i="46"/>
  <c r="O18" i="46"/>
  <c r="N17" i="46"/>
  <c r="O17" i="46"/>
  <c r="N16" i="46"/>
  <c r="O16" i="46" s="1"/>
  <c r="N15" i="46"/>
  <c r="O15" i="46" s="1"/>
  <c r="M14" i="46"/>
  <c r="L14" i="46"/>
  <c r="K14" i="46"/>
  <c r="J14" i="46"/>
  <c r="I14" i="46"/>
  <c r="H14" i="46"/>
  <c r="G14" i="46"/>
  <c r="F14" i="46"/>
  <c r="E14" i="46"/>
  <c r="N14" i="46" s="1"/>
  <c r="O14" i="46" s="1"/>
  <c r="D14" i="46"/>
  <c r="N13" i="46"/>
  <c r="O13" i="46" s="1"/>
  <c r="N12" i="46"/>
  <c r="O12" i="46" s="1"/>
  <c r="M11" i="46"/>
  <c r="L11" i="46"/>
  <c r="K11" i="46"/>
  <c r="J11" i="46"/>
  <c r="I11" i="46"/>
  <c r="I27" i="46" s="1"/>
  <c r="H11" i="46"/>
  <c r="H27" i="46" s="1"/>
  <c r="G11" i="46"/>
  <c r="N11" i="46" s="1"/>
  <c r="O11" i="46" s="1"/>
  <c r="F11" i="46"/>
  <c r="E11" i="46"/>
  <c r="D11" i="46"/>
  <c r="N10" i="46"/>
  <c r="O10" i="46" s="1"/>
  <c r="N9" i="46"/>
  <c r="O9" i="46" s="1"/>
  <c r="N8" i="46"/>
  <c r="O8" i="46"/>
  <c r="N7" i="46"/>
  <c r="O7" i="46"/>
  <c r="N6" i="46"/>
  <c r="O6" i="46" s="1"/>
  <c r="M5" i="46"/>
  <c r="M27" i="46" s="1"/>
  <c r="L5" i="46"/>
  <c r="L27" i="46" s="1"/>
  <c r="K5" i="46"/>
  <c r="J5" i="46"/>
  <c r="I5" i="46"/>
  <c r="H5" i="46"/>
  <c r="G5" i="46"/>
  <c r="G27" i="46" s="1"/>
  <c r="F5" i="46"/>
  <c r="F27" i="46" s="1"/>
  <c r="E5" i="46"/>
  <c r="E27" i="46" s="1"/>
  <c r="D5" i="46"/>
  <c r="D27" i="46" s="1"/>
  <c r="E27" i="45"/>
  <c r="N26" i="45"/>
  <c r="O26" i="45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4" i="45" s="1"/>
  <c r="O24" i="45" s="1"/>
  <c r="N23" i="45"/>
  <c r="O23" i="45" s="1"/>
  <c r="N22" i="45"/>
  <c r="O22" i="45" s="1"/>
  <c r="M21" i="45"/>
  <c r="L21" i="45"/>
  <c r="K21" i="45"/>
  <c r="J21" i="45"/>
  <c r="I21" i="45"/>
  <c r="H21" i="45"/>
  <c r="G21" i="45"/>
  <c r="F21" i="45"/>
  <c r="E21" i="45"/>
  <c r="N21" i="45" s="1"/>
  <c r="O21" i="45" s="1"/>
  <c r="D21" i="45"/>
  <c r="N20" i="45"/>
  <c r="O20" i="45" s="1"/>
  <c r="M19" i="45"/>
  <c r="L19" i="45"/>
  <c r="K19" i="45"/>
  <c r="J19" i="45"/>
  <c r="I19" i="45"/>
  <c r="H19" i="45"/>
  <c r="G19" i="45"/>
  <c r="F19" i="45"/>
  <c r="E19" i="45"/>
  <c r="N19" i="45" s="1"/>
  <c r="O19" i="45" s="1"/>
  <c r="D19" i="45"/>
  <c r="N18" i="45"/>
  <c r="O18" i="45" s="1"/>
  <c r="N17" i="45"/>
  <c r="O17" i="45" s="1"/>
  <c r="N16" i="45"/>
  <c r="O16" i="45" s="1"/>
  <c r="N15" i="45"/>
  <c r="O15" i="45"/>
  <c r="M14" i="45"/>
  <c r="L14" i="45"/>
  <c r="K14" i="45"/>
  <c r="N14" i="45" s="1"/>
  <c r="O14" i="45" s="1"/>
  <c r="J14" i="45"/>
  <c r="I14" i="45"/>
  <c r="H14" i="45"/>
  <c r="G14" i="45"/>
  <c r="F14" i="45"/>
  <c r="E14" i="45"/>
  <c r="D14" i="45"/>
  <c r="N13" i="45"/>
  <c r="O13" i="45"/>
  <c r="N12" i="45"/>
  <c r="O12" i="45"/>
  <c r="M11" i="45"/>
  <c r="L11" i="45"/>
  <c r="K11" i="45"/>
  <c r="J11" i="45"/>
  <c r="I11" i="45"/>
  <c r="H11" i="45"/>
  <c r="G11" i="45"/>
  <c r="F11" i="45"/>
  <c r="E11" i="45"/>
  <c r="D11" i="45"/>
  <c r="D27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M27" i="45" s="1"/>
  <c r="L5" i="45"/>
  <c r="L27" i="45" s="1"/>
  <c r="K5" i="45"/>
  <c r="K27" i="45" s="1"/>
  <c r="J5" i="45"/>
  <c r="J27" i="45" s="1"/>
  <c r="I5" i="45"/>
  <c r="I27" i="45" s="1"/>
  <c r="H5" i="45"/>
  <c r="H27" i="45" s="1"/>
  <c r="G5" i="45"/>
  <c r="G27" i="45" s="1"/>
  <c r="F5" i="45"/>
  <c r="F27" i="45" s="1"/>
  <c r="E5" i="45"/>
  <c r="D5" i="45"/>
  <c r="J27" i="44"/>
  <c r="K27" i="44"/>
  <c r="N26" i="44"/>
  <c r="O26" i="44" s="1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/>
  <c r="M21" i="44"/>
  <c r="L21" i="44"/>
  <c r="K21" i="44"/>
  <c r="N21" i="44" s="1"/>
  <c r="O21" i="44" s="1"/>
  <c r="J21" i="44"/>
  <c r="I21" i="44"/>
  <c r="H21" i="44"/>
  <c r="G21" i="44"/>
  <c r="F21" i="44"/>
  <c r="E21" i="44"/>
  <c r="D21" i="44"/>
  <c r="N20" i="44"/>
  <c r="O20" i="44"/>
  <c r="M19" i="44"/>
  <c r="L19" i="44"/>
  <c r="K19" i="44"/>
  <c r="N19" i="44" s="1"/>
  <c r="O19" i="44" s="1"/>
  <c r="J19" i="44"/>
  <c r="I19" i="44"/>
  <c r="H19" i="44"/>
  <c r="G19" i="44"/>
  <c r="F19" i="44"/>
  <c r="E19" i="44"/>
  <c r="D19" i="44"/>
  <c r="N18" i="44"/>
  <c r="O18" i="44"/>
  <c r="N17" i="44"/>
  <c r="O17" i="44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N14" i="44" s="1"/>
  <c r="O14" i="44" s="1"/>
  <c r="D14" i="44"/>
  <c r="N13" i="44"/>
  <c r="O13" i="44" s="1"/>
  <c r="N12" i="44"/>
  <c r="O12" i="44" s="1"/>
  <c r="M11" i="44"/>
  <c r="L11" i="44"/>
  <c r="K11" i="44"/>
  <c r="J11" i="44"/>
  <c r="I11" i="44"/>
  <c r="I27" i="44" s="1"/>
  <c r="H11" i="44"/>
  <c r="H27" i="44" s="1"/>
  <c r="G11" i="44"/>
  <c r="N11" i="44" s="1"/>
  <c r="O11" i="44" s="1"/>
  <c r="F11" i="44"/>
  <c r="E11" i="44"/>
  <c r="D11" i="44"/>
  <c r="N10" i="44"/>
  <c r="O10" i="44" s="1"/>
  <c r="N9" i="44"/>
  <c r="O9" i="44" s="1"/>
  <c r="N8" i="44"/>
  <c r="O8" i="44"/>
  <c r="N7" i="44"/>
  <c r="O7" i="44"/>
  <c r="N6" i="44"/>
  <c r="O6" i="44" s="1"/>
  <c r="M5" i="44"/>
  <c r="M27" i="44" s="1"/>
  <c r="L5" i="44"/>
  <c r="L27" i="44" s="1"/>
  <c r="K5" i="44"/>
  <c r="J5" i="44"/>
  <c r="I5" i="44"/>
  <c r="H5" i="44"/>
  <c r="G5" i="44"/>
  <c r="G27" i="44" s="1"/>
  <c r="F5" i="44"/>
  <c r="F27" i="44" s="1"/>
  <c r="E5" i="44"/>
  <c r="E27" i="44" s="1"/>
  <c r="D5" i="44"/>
  <c r="D27" i="44" s="1"/>
  <c r="N26" i="43"/>
  <c r="O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4" i="43" s="1"/>
  <c r="O24" i="43" s="1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E21" i="43"/>
  <c r="N21" i="43" s="1"/>
  <c r="O21" i="43" s="1"/>
  <c r="D21" i="43"/>
  <c r="N20" i="43"/>
  <c r="O20" i="43" s="1"/>
  <c r="M19" i="43"/>
  <c r="L19" i="43"/>
  <c r="K19" i="43"/>
  <c r="J19" i="43"/>
  <c r="I19" i="43"/>
  <c r="H19" i="43"/>
  <c r="G19" i="43"/>
  <c r="F19" i="43"/>
  <c r="E19" i="43"/>
  <c r="E27" i="43" s="1"/>
  <c r="D19" i="43"/>
  <c r="N18" i="43"/>
  <c r="O18" i="43" s="1"/>
  <c r="N17" i="43"/>
  <c r="O17" i="43" s="1"/>
  <c r="N16" i="43"/>
  <c r="O16" i="43" s="1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/>
  <c r="M11" i="43"/>
  <c r="N11" i="43" s="1"/>
  <c r="O11" i="43" s="1"/>
  <c r="L11" i="43"/>
  <c r="K11" i="43"/>
  <c r="J11" i="43"/>
  <c r="I11" i="43"/>
  <c r="H11" i="43"/>
  <c r="G11" i="43"/>
  <c r="F11" i="43"/>
  <c r="E11" i="43"/>
  <c r="D11" i="43"/>
  <c r="D27" i="43" s="1"/>
  <c r="N10" i="43"/>
  <c r="O10" i="43"/>
  <c r="N9" i="43"/>
  <c r="O9" i="43" s="1"/>
  <c r="N8" i="43"/>
  <c r="O8" i="43" s="1"/>
  <c r="N7" i="43"/>
  <c r="O7" i="43" s="1"/>
  <c r="N6" i="43"/>
  <c r="O6" i="43" s="1"/>
  <c r="M5" i="43"/>
  <c r="M27" i="43" s="1"/>
  <c r="L5" i="43"/>
  <c r="L27" i="43" s="1"/>
  <c r="K5" i="43"/>
  <c r="K27" i="43" s="1"/>
  <c r="J5" i="43"/>
  <c r="J27" i="43" s="1"/>
  <c r="I5" i="43"/>
  <c r="I27" i="43" s="1"/>
  <c r="H5" i="43"/>
  <c r="H27" i="43" s="1"/>
  <c r="G5" i="43"/>
  <c r="G27" i="43" s="1"/>
  <c r="F5" i="43"/>
  <c r="F27" i="43" s="1"/>
  <c r="E5" i="43"/>
  <c r="D5" i="43"/>
  <c r="N26" i="42"/>
  <c r="O26" i="42" s="1"/>
  <c r="N25" i="42"/>
  <c r="O25" i="42" s="1"/>
  <c r="M24" i="42"/>
  <c r="L24" i="42"/>
  <c r="K24" i="42"/>
  <c r="J24" i="42"/>
  <c r="J27" i="42" s="1"/>
  <c r="I24" i="42"/>
  <c r="N24" i="42" s="1"/>
  <c r="O24" i="42" s="1"/>
  <c r="H24" i="42"/>
  <c r="G24" i="42"/>
  <c r="F24" i="42"/>
  <c r="E24" i="42"/>
  <c r="D24" i="42"/>
  <c r="N23" i="42"/>
  <c r="O23" i="42" s="1"/>
  <c r="N22" i="42"/>
  <c r="O22" i="42"/>
  <c r="M21" i="42"/>
  <c r="L21" i="42"/>
  <c r="K21" i="42"/>
  <c r="N21" i="42" s="1"/>
  <c r="O21" i="42" s="1"/>
  <c r="J21" i="42"/>
  <c r="I21" i="42"/>
  <c r="H21" i="42"/>
  <c r="G21" i="42"/>
  <c r="F21" i="42"/>
  <c r="E21" i="42"/>
  <c r="D21" i="42"/>
  <c r="N20" i="42"/>
  <c r="O20" i="42"/>
  <c r="M19" i="42"/>
  <c r="L19" i="42"/>
  <c r="K19" i="42"/>
  <c r="N19" i="42" s="1"/>
  <c r="O19" i="42" s="1"/>
  <c r="J19" i="42"/>
  <c r="I19" i="42"/>
  <c r="H19" i="42"/>
  <c r="G19" i="42"/>
  <c r="F19" i="42"/>
  <c r="E19" i="42"/>
  <c r="D19" i="42"/>
  <c r="N18" i="42"/>
  <c r="O18" i="42"/>
  <c r="N17" i="42"/>
  <c r="O17" i="42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N14" i="42" s="1"/>
  <c r="O14" i="42" s="1"/>
  <c r="D14" i="42"/>
  <c r="N13" i="42"/>
  <c r="O13" i="42" s="1"/>
  <c r="N12" i="42"/>
  <c r="O12" i="42" s="1"/>
  <c r="M11" i="42"/>
  <c r="L11" i="42"/>
  <c r="K11" i="42"/>
  <c r="J11" i="42"/>
  <c r="I11" i="42"/>
  <c r="I27" i="42" s="1"/>
  <c r="H11" i="42"/>
  <c r="H27" i="42" s="1"/>
  <c r="G11" i="42"/>
  <c r="F11" i="42"/>
  <c r="E11" i="42"/>
  <c r="D11" i="42"/>
  <c r="N10" i="42"/>
  <c r="O10" i="42" s="1"/>
  <c r="N9" i="42"/>
  <c r="O9" i="42" s="1"/>
  <c r="N8" i="42"/>
  <c r="O8" i="42"/>
  <c r="N7" i="42"/>
  <c r="O7" i="42"/>
  <c r="N6" i="42"/>
  <c r="O6" i="42" s="1"/>
  <c r="M5" i="42"/>
  <c r="M27" i="42" s="1"/>
  <c r="L5" i="42"/>
  <c r="L27" i="42" s="1"/>
  <c r="K5" i="42"/>
  <c r="J5" i="42"/>
  <c r="I5" i="42"/>
  <c r="H5" i="42"/>
  <c r="G5" i="42"/>
  <c r="G27" i="42" s="1"/>
  <c r="F5" i="42"/>
  <c r="F27" i="42" s="1"/>
  <c r="E5" i="42"/>
  <c r="E27" i="42" s="1"/>
  <c r="D5" i="42"/>
  <c r="N5" i="42" s="1"/>
  <c r="O5" i="42" s="1"/>
  <c r="E27" i="41"/>
  <c r="N26" i="41"/>
  <c r="O26" i="4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4" i="41" s="1"/>
  <c r="O24" i="41" s="1"/>
  <c r="N23" i="41"/>
  <c r="O23" i="41" s="1"/>
  <c r="N22" i="41"/>
  <c r="O22" i="41" s="1"/>
  <c r="M21" i="41"/>
  <c r="L21" i="41"/>
  <c r="K21" i="41"/>
  <c r="J21" i="41"/>
  <c r="I21" i="41"/>
  <c r="H21" i="41"/>
  <c r="G21" i="41"/>
  <c r="F21" i="41"/>
  <c r="E21" i="41"/>
  <c r="N21" i="41" s="1"/>
  <c r="O21" i="41" s="1"/>
  <c r="D21" i="41"/>
  <c r="N20" i="41"/>
  <c r="O20" i="41" s="1"/>
  <c r="M19" i="41"/>
  <c r="L19" i="41"/>
  <c r="K19" i="41"/>
  <c r="J19" i="41"/>
  <c r="I19" i="41"/>
  <c r="H19" i="41"/>
  <c r="G19" i="41"/>
  <c r="F19" i="41"/>
  <c r="E19" i="41"/>
  <c r="N19" i="41" s="1"/>
  <c r="O19" i="41" s="1"/>
  <c r="D19" i="41"/>
  <c r="N18" i="41"/>
  <c r="O18" i="41" s="1"/>
  <c r="N17" i="41"/>
  <c r="O17" i="41" s="1"/>
  <c r="N16" i="41"/>
  <c r="O16" i="41" s="1"/>
  <c r="N15" i="41"/>
  <c r="O15" i="41"/>
  <c r="M14" i="41"/>
  <c r="L14" i="41"/>
  <c r="K14" i="41"/>
  <c r="N14" i="41" s="1"/>
  <c r="O14" i="41" s="1"/>
  <c r="J14" i="41"/>
  <c r="I14" i="41"/>
  <c r="H14" i="41"/>
  <c r="G14" i="41"/>
  <c r="F14" i="41"/>
  <c r="E14" i="41"/>
  <c r="D14" i="41"/>
  <c r="N13" i="41"/>
  <c r="O13" i="41"/>
  <c r="N12" i="41"/>
  <c r="O12" i="41"/>
  <c r="M11" i="41"/>
  <c r="N11" i="41" s="1"/>
  <c r="O11" i="41" s="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 s="1"/>
  <c r="N8" i="41"/>
  <c r="O8" i="41" s="1"/>
  <c r="N7" i="41"/>
  <c r="O7" i="41" s="1"/>
  <c r="N6" i="41"/>
  <c r="O6" i="41" s="1"/>
  <c r="M5" i="41"/>
  <c r="M27" i="41" s="1"/>
  <c r="L5" i="41"/>
  <c r="L27" i="41" s="1"/>
  <c r="K5" i="41"/>
  <c r="K27" i="41" s="1"/>
  <c r="J5" i="41"/>
  <c r="J27" i="41" s="1"/>
  <c r="I5" i="41"/>
  <c r="I27" i="41" s="1"/>
  <c r="H5" i="41"/>
  <c r="H27" i="41" s="1"/>
  <c r="G5" i="41"/>
  <c r="G27" i="41" s="1"/>
  <c r="F5" i="41"/>
  <c r="F27" i="41" s="1"/>
  <c r="E5" i="41"/>
  <c r="D5" i="41"/>
  <c r="D27" i="41" s="1"/>
  <c r="N27" i="40"/>
  <c r="O27" i="40" s="1"/>
  <c r="M26" i="40"/>
  <c r="L26" i="40"/>
  <c r="K26" i="40"/>
  <c r="K28" i="40" s="1"/>
  <c r="J26" i="40"/>
  <c r="I26" i="40"/>
  <c r="N26" i="40" s="1"/>
  <c r="O26" i="40" s="1"/>
  <c r="H26" i="40"/>
  <c r="G26" i="40"/>
  <c r="F26" i="40"/>
  <c r="E26" i="40"/>
  <c r="D26" i="40"/>
  <c r="N25" i="40"/>
  <c r="O25" i="40" s="1"/>
  <c r="N24" i="40"/>
  <c r="O24" i="40"/>
  <c r="M23" i="40"/>
  <c r="L23" i="40"/>
  <c r="K23" i="40"/>
  <c r="J23" i="40"/>
  <c r="I23" i="40"/>
  <c r="H23" i="40"/>
  <c r="G23" i="40"/>
  <c r="F23" i="40"/>
  <c r="E23" i="40"/>
  <c r="D23" i="40"/>
  <c r="N23" i="40" s="1"/>
  <c r="O23" i="40" s="1"/>
  <c r="N22" i="40"/>
  <c r="O22" i="40" s="1"/>
  <c r="M21" i="40"/>
  <c r="L21" i="40"/>
  <c r="K21" i="40"/>
  <c r="J21" i="40"/>
  <c r="I21" i="40"/>
  <c r="H21" i="40"/>
  <c r="G21" i="40"/>
  <c r="F21" i="40"/>
  <c r="E21" i="40"/>
  <c r="N21" i="40" s="1"/>
  <c r="O21" i="40" s="1"/>
  <c r="D21" i="40"/>
  <c r="N20" i="40"/>
  <c r="O20" i="40" s="1"/>
  <c r="N19" i="40"/>
  <c r="O19" i="40" s="1"/>
  <c r="N18" i="40"/>
  <c r="O18" i="40" s="1"/>
  <c r="N17" i="40"/>
  <c r="O17" i="40" s="1"/>
  <c r="N16" i="40"/>
  <c r="O16" i="40"/>
  <c r="M15" i="40"/>
  <c r="M28" i="40" s="1"/>
  <c r="L15" i="40"/>
  <c r="K15" i="40"/>
  <c r="J15" i="40"/>
  <c r="I15" i="40"/>
  <c r="H15" i="40"/>
  <c r="G15" i="40"/>
  <c r="F15" i="40"/>
  <c r="E15" i="40"/>
  <c r="D15" i="40"/>
  <c r="N15" i="40" s="1"/>
  <c r="O15" i="40" s="1"/>
  <c r="N14" i="40"/>
  <c r="O14" i="40" s="1"/>
  <c r="N13" i="40"/>
  <c r="O13" i="40" s="1"/>
  <c r="M12" i="40"/>
  <c r="L12" i="40"/>
  <c r="K12" i="40"/>
  <c r="J12" i="40"/>
  <c r="I12" i="40"/>
  <c r="H12" i="40"/>
  <c r="G12" i="40"/>
  <c r="G28" i="40" s="1"/>
  <c r="F12" i="40"/>
  <c r="F28" i="40" s="1"/>
  <c r="E12" i="40"/>
  <c r="N12" i="40" s="1"/>
  <c r="O12" i="40" s="1"/>
  <c r="D12" i="40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L28" i="40"/>
  <c r="K5" i="40"/>
  <c r="J5" i="40"/>
  <c r="J28" i="40"/>
  <c r="I5" i="40"/>
  <c r="I28" i="40" s="1"/>
  <c r="H5" i="40"/>
  <c r="H28" i="40" s="1"/>
  <c r="G5" i="40"/>
  <c r="F5" i="40"/>
  <c r="E5" i="40"/>
  <c r="D5" i="40"/>
  <c r="N5" i="40" s="1"/>
  <c r="O5" i="40" s="1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D28" i="39" s="1"/>
  <c r="N26" i="39"/>
  <c r="O26" i="39" s="1"/>
  <c r="N25" i="39"/>
  <c r="O25" i="39" s="1"/>
  <c r="N24" i="39"/>
  <c r="O24" i="39" s="1"/>
  <c r="M23" i="39"/>
  <c r="L23" i="39"/>
  <c r="K23" i="39"/>
  <c r="J23" i="39"/>
  <c r="I23" i="39"/>
  <c r="H23" i="39"/>
  <c r="G23" i="39"/>
  <c r="N23" i="39" s="1"/>
  <c r="O23" i="39" s="1"/>
  <c r="F23" i="39"/>
  <c r="E23" i="39"/>
  <c r="D23" i="39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1" i="39" s="1"/>
  <c r="O21" i="39" s="1"/>
  <c r="N20" i="39"/>
  <c r="O20" i="39"/>
  <c r="N19" i="39"/>
  <c r="O19" i="39"/>
  <c r="N18" i="39"/>
  <c r="O18" i="39" s="1"/>
  <c r="N17" i="39"/>
  <c r="O17" i="39" s="1"/>
  <c r="M16" i="39"/>
  <c r="L16" i="39"/>
  <c r="K16" i="39"/>
  <c r="J16" i="39"/>
  <c r="I16" i="39"/>
  <c r="H16" i="39"/>
  <c r="G16" i="39"/>
  <c r="F16" i="39"/>
  <c r="E16" i="39"/>
  <c r="N16" i="39" s="1"/>
  <c r="O16" i="39" s="1"/>
  <c r="D16" i="39"/>
  <c r="N15" i="39"/>
  <c r="O15" i="39" s="1"/>
  <c r="N14" i="39"/>
  <c r="O14" i="39" s="1"/>
  <c r="M13" i="39"/>
  <c r="L13" i="39"/>
  <c r="K13" i="39"/>
  <c r="J13" i="39"/>
  <c r="I13" i="39"/>
  <c r="N13" i="39" s="1"/>
  <c r="O13" i="39" s="1"/>
  <c r="H13" i="39"/>
  <c r="G13" i="39"/>
  <c r="F13" i="39"/>
  <c r="E13" i="39"/>
  <c r="D13" i="39"/>
  <c r="N12" i="39"/>
  <c r="O12" i="39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 s="1"/>
  <c r="M5" i="39"/>
  <c r="M28" i="39"/>
  <c r="L5" i="39"/>
  <c r="L28" i="39" s="1"/>
  <c r="K5" i="39"/>
  <c r="K28" i="39" s="1"/>
  <c r="J5" i="39"/>
  <c r="J28" i="39" s="1"/>
  <c r="I5" i="39"/>
  <c r="I28" i="39" s="1"/>
  <c r="H5" i="39"/>
  <c r="H28" i="39" s="1"/>
  <c r="G5" i="39"/>
  <c r="F5" i="39"/>
  <c r="F28" i="39" s="1"/>
  <c r="E5" i="39"/>
  <c r="D5" i="39"/>
  <c r="N5" i="39" s="1"/>
  <c r="O5" i="39" s="1"/>
  <c r="N26" i="38"/>
  <c r="O26" i="38" s="1"/>
  <c r="M25" i="38"/>
  <c r="L25" i="38"/>
  <c r="K25" i="38"/>
  <c r="J25" i="38"/>
  <c r="I25" i="38"/>
  <c r="N25" i="38" s="1"/>
  <c r="O25" i="38" s="1"/>
  <c r="H25" i="38"/>
  <c r="G25" i="38"/>
  <c r="F25" i="38"/>
  <c r="E25" i="38"/>
  <c r="D25" i="38"/>
  <c r="N24" i="38"/>
  <c r="O24" i="38" s="1"/>
  <c r="N23" i="38"/>
  <c r="O23" i="38"/>
  <c r="M22" i="38"/>
  <c r="L22" i="38"/>
  <c r="K22" i="38"/>
  <c r="J22" i="38"/>
  <c r="I22" i="38"/>
  <c r="H22" i="38"/>
  <c r="G22" i="38"/>
  <c r="F22" i="38"/>
  <c r="E22" i="38"/>
  <c r="D22" i="38"/>
  <c r="D27" i="38" s="1"/>
  <c r="N22" i="38"/>
  <c r="O22" i="38" s="1"/>
  <c r="N21" i="38"/>
  <c r="O21" i="38" s="1"/>
  <c r="M20" i="38"/>
  <c r="L20" i="38"/>
  <c r="K20" i="38"/>
  <c r="J20" i="38"/>
  <c r="I20" i="38"/>
  <c r="H20" i="38"/>
  <c r="G20" i="38"/>
  <c r="F20" i="38"/>
  <c r="E20" i="38"/>
  <c r="N20" i="38" s="1"/>
  <c r="O20" i="38" s="1"/>
  <c r="D20" i="38"/>
  <c r="N19" i="38"/>
  <c r="O19" i="38" s="1"/>
  <c r="N18" i="38"/>
  <c r="O18" i="38" s="1"/>
  <c r="N17" i="38"/>
  <c r="O17" i="38" s="1"/>
  <c r="N16" i="38"/>
  <c r="O16" i="38"/>
  <c r="M15" i="38"/>
  <c r="N15" i="38" s="1"/>
  <c r="O15" i="38" s="1"/>
  <c r="L15" i="38"/>
  <c r="K15" i="38"/>
  <c r="J15" i="38"/>
  <c r="I15" i="38"/>
  <c r="H15" i="38"/>
  <c r="G15" i="38"/>
  <c r="F15" i="38"/>
  <c r="E15" i="38"/>
  <c r="D15" i="38"/>
  <c r="N14" i="38"/>
  <c r="O14" i="38" s="1"/>
  <c r="N13" i="38"/>
  <c r="O13" i="38" s="1"/>
  <c r="M12" i="38"/>
  <c r="L12" i="38"/>
  <c r="K12" i="38"/>
  <c r="J12" i="38"/>
  <c r="I12" i="38"/>
  <c r="H12" i="38"/>
  <c r="H27" i="38" s="1"/>
  <c r="G12" i="38"/>
  <c r="G27" i="38" s="1"/>
  <c r="F12" i="38"/>
  <c r="F27" i="38" s="1"/>
  <c r="E12" i="38"/>
  <c r="D12" i="38"/>
  <c r="N12" i="38" s="1"/>
  <c r="O12" i="38" s="1"/>
  <c r="N11" i="38"/>
  <c r="O11" i="38" s="1"/>
  <c r="N10" i="38"/>
  <c r="O10" i="38" s="1"/>
  <c r="N9" i="38"/>
  <c r="O9" i="38"/>
  <c r="N8" i="38"/>
  <c r="O8" i="38"/>
  <c r="N7" i="38"/>
  <c r="O7" i="38"/>
  <c r="N6" i="38"/>
  <c r="O6" i="38"/>
  <c r="M5" i="38"/>
  <c r="M27" i="38" s="1"/>
  <c r="L5" i="38"/>
  <c r="L27" i="38" s="1"/>
  <c r="K5" i="38"/>
  <c r="K27" i="38" s="1"/>
  <c r="J5" i="38"/>
  <c r="J27" i="38"/>
  <c r="I5" i="38"/>
  <c r="I27" i="38" s="1"/>
  <c r="H5" i="38"/>
  <c r="G5" i="38"/>
  <c r="F5" i="38"/>
  <c r="E5" i="38"/>
  <c r="D5" i="38"/>
  <c r="N26" i="37"/>
  <c r="O26" i="37"/>
  <c r="M25" i="37"/>
  <c r="M27" i="37" s="1"/>
  <c r="L25" i="37"/>
  <c r="L27" i="37" s="1"/>
  <c r="K25" i="37"/>
  <c r="J25" i="37"/>
  <c r="I25" i="37"/>
  <c r="H25" i="37"/>
  <c r="G25" i="37"/>
  <c r="F25" i="37"/>
  <c r="E25" i="37"/>
  <c r="D25" i="37"/>
  <c r="N25" i="37" s="1"/>
  <c r="O25" i="37" s="1"/>
  <c r="N24" i="37"/>
  <c r="O24" i="37"/>
  <c r="N23" i="37"/>
  <c r="O23" i="37"/>
  <c r="M22" i="37"/>
  <c r="L22" i="37"/>
  <c r="K22" i="37"/>
  <c r="J22" i="37"/>
  <c r="I22" i="37"/>
  <c r="H22" i="37"/>
  <c r="G22" i="37"/>
  <c r="F22" i="37"/>
  <c r="F27" i="37" s="1"/>
  <c r="E22" i="37"/>
  <c r="N22" i="37" s="1"/>
  <c r="O22" i="37" s="1"/>
  <c r="D22" i="37"/>
  <c r="N21" i="37"/>
  <c r="O21" i="37" s="1"/>
  <c r="M20" i="37"/>
  <c r="L20" i="37"/>
  <c r="K20" i="37"/>
  <c r="J20" i="37"/>
  <c r="I20" i="37"/>
  <c r="H20" i="37"/>
  <c r="G20" i="37"/>
  <c r="G27" i="37" s="1"/>
  <c r="F20" i="37"/>
  <c r="E20" i="37"/>
  <c r="N20" i="37" s="1"/>
  <c r="O20" i="37" s="1"/>
  <c r="D20" i="37"/>
  <c r="N19" i="37"/>
  <c r="O19" i="37" s="1"/>
  <c r="N18" i="37"/>
  <c r="O18" i="37"/>
  <c r="N17" i="37"/>
  <c r="O17" i="37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N15" i="37"/>
  <c r="O15" i="37" s="1"/>
  <c r="N14" i="37"/>
  <c r="O14" i="37" s="1"/>
  <c r="N13" i="37"/>
  <c r="O13" i="37" s="1"/>
  <c r="M12" i="37"/>
  <c r="L12" i="37"/>
  <c r="K12" i="37"/>
  <c r="J12" i="37"/>
  <c r="I12" i="37"/>
  <c r="I27" i="37"/>
  <c r="H12" i="37"/>
  <c r="G12" i="37"/>
  <c r="F12" i="37"/>
  <c r="E12" i="37"/>
  <c r="D12" i="37"/>
  <c r="N12" i="37" s="1"/>
  <c r="O12" i="37" s="1"/>
  <c r="N11" i="37"/>
  <c r="O11" i="37" s="1"/>
  <c r="N10" i="37"/>
  <c r="O10" i="37"/>
  <c r="N9" i="37"/>
  <c r="O9" i="37"/>
  <c r="N8" i="37"/>
  <c r="O8" i="37"/>
  <c r="N7" i="37"/>
  <c r="O7" i="37"/>
  <c r="N6" i="37"/>
  <c r="O6" i="37" s="1"/>
  <c r="M5" i="37"/>
  <c r="L5" i="37"/>
  <c r="K5" i="37"/>
  <c r="K27" i="37"/>
  <c r="J5" i="37"/>
  <c r="J27" i="37"/>
  <c r="I5" i="37"/>
  <c r="H5" i="37"/>
  <c r="H27" i="37" s="1"/>
  <c r="G5" i="37"/>
  <c r="F5" i="37"/>
  <c r="E5" i="37"/>
  <c r="E27" i="37" s="1"/>
  <c r="D5" i="37"/>
  <c r="D27" i="37" s="1"/>
  <c r="N5" i="37"/>
  <c r="O5" i="37"/>
  <c r="N26" i="36"/>
  <c r="O26" i="36"/>
  <c r="M25" i="36"/>
  <c r="L25" i="36"/>
  <c r="K25" i="36"/>
  <c r="J25" i="36"/>
  <c r="I25" i="36"/>
  <c r="H25" i="36"/>
  <c r="G25" i="36"/>
  <c r="F25" i="36"/>
  <c r="E25" i="36"/>
  <c r="N25" i="36"/>
  <c r="O25" i="36" s="1"/>
  <c r="D25" i="36"/>
  <c r="N24" i="36"/>
  <c r="O24" i="36"/>
  <c r="N23" i="36"/>
  <c r="O23" i="36" s="1"/>
  <c r="M22" i="36"/>
  <c r="L22" i="36"/>
  <c r="K22" i="36"/>
  <c r="J22" i="36"/>
  <c r="I22" i="36"/>
  <c r="H22" i="36"/>
  <c r="G22" i="36"/>
  <c r="F22" i="36"/>
  <c r="E22" i="36"/>
  <c r="D22" i="36"/>
  <c r="N22" i="36" s="1"/>
  <c r="O22" i="36" s="1"/>
  <c r="N21" i="36"/>
  <c r="O21" i="36" s="1"/>
  <c r="M20" i="36"/>
  <c r="L20" i="36"/>
  <c r="K20" i="36"/>
  <c r="J20" i="36"/>
  <c r="I20" i="36"/>
  <c r="H20" i="36"/>
  <c r="G20" i="36"/>
  <c r="F20" i="36"/>
  <c r="N20" i="36" s="1"/>
  <c r="O20" i="36" s="1"/>
  <c r="E20" i="36"/>
  <c r="D20" i="36"/>
  <c r="N19" i="36"/>
  <c r="O19" i="36"/>
  <c r="N18" i="36"/>
  <c r="O18" i="36" s="1"/>
  <c r="N17" i="36"/>
  <c r="O17" i="36" s="1"/>
  <c r="N16" i="36"/>
  <c r="O16" i="36" s="1"/>
  <c r="M15" i="36"/>
  <c r="L15" i="36"/>
  <c r="K15" i="36"/>
  <c r="J15" i="36"/>
  <c r="I15" i="36"/>
  <c r="H15" i="36"/>
  <c r="G15" i="36"/>
  <c r="N15" i="36" s="1"/>
  <c r="O15" i="36" s="1"/>
  <c r="F15" i="36"/>
  <c r="E15" i="36"/>
  <c r="D15" i="36"/>
  <c r="N14" i="36"/>
  <c r="O14" i="36" s="1"/>
  <c r="N13" i="36"/>
  <c r="O13" i="36" s="1"/>
  <c r="M12" i="36"/>
  <c r="L12" i="36"/>
  <c r="K12" i="36"/>
  <c r="J12" i="36"/>
  <c r="I12" i="36"/>
  <c r="H12" i="36"/>
  <c r="G12" i="36"/>
  <c r="F12" i="36"/>
  <c r="E12" i="36"/>
  <c r="N12" i="36" s="1"/>
  <c r="O12" i="36" s="1"/>
  <c r="D12" i="36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 s="1"/>
  <c r="M5" i="36"/>
  <c r="M27" i="36"/>
  <c r="L5" i="36"/>
  <c r="L27" i="36" s="1"/>
  <c r="K5" i="36"/>
  <c r="K27" i="36" s="1"/>
  <c r="J5" i="36"/>
  <c r="J27" i="36" s="1"/>
  <c r="I5" i="36"/>
  <c r="I27" i="36" s="1"/>
  <c r="H5" i="36"/>
  <c r="H27" i="36" s="1"/>
  <c r="G5" i="36"/>
  <c r="F5" i="36"/>
  <c r="F27" i="36" s="1"/>
  <c r="E5" i="36"/>
  <c r="E27" i="36" s="1"/>
  <c r="D5" i="36"/>
  <c r="D27" i="36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 s="1"/>
  <c r="N23" i="35"/>
  <c r="O23" i="35"/>
  <c r="M22" i="35"/>
  <c r="L22" i="35"/>
  <c r="N22" i="35" s="1"/>
  <c r="O22" i="35" s="1"/>
  <c r="K22" i="35"/>
  <c r="J22" i="35"/>
  <c r="I22" i="35"/>
  <c r="H22" i="35"/>
  <c r="G22" i="35"/>
  <c r="F22" i="35"/>
  <c r="E22" i="35"/>
  <c r="D22" i="35"/>
  <c r="N21" i="35"/>
  <c r="O21" i="35" s="1"/>
  <c r="M20" i="35"/>
  <c r="L20" i="35"/>
  <c r="K20" i="35"/>
  <c r="J20" i="35"/>
  <c r="I20" i="35"/>
  <c r="H20" i="35"/>
  <c r="G20" i="35"/>
  <c r="F20" i="35"/>
  <c r="E20" i="35"/>
  <c r="N20" i="35" s="1"/>
  <c r="O20" i="35" s="1"/>
  <c r="D20" i="35"/>
  <c r="N19" i="35"/>
  <c r="O19" i="35" s="1"/>
  <c r="N18" i="35"/>
  <c r="O18" i="35" s="1"/>
  <c r="N17" i="35"/>
  <c r="O17" i="35" s="1"/>
  <c r="N16" i="35"/>
  <c r="O16" i="35" s="1"/>
  <c r="M15" i="35"/>
  <c r="L15" i="35"/>
  <c r="K15" i="35"/>
  <c r="K27" i="35" s="1"/>
  <c r="J15" i="35"/>
  <c r="I15" i="35"/>
  <c r="H15" i="35"/>
  <c r="G15" i="35"/>
  <c r="F15" i="35"/>
  <c r="E15" i="35"/>
  <c r="D15" i="35"/>
  <c r="N15" i="35" s="1"/>
  <c r="O15" i="35" s="1"/>
  <c r="N14" i="35"/>
  <c r="O14" i="35"/>
  <c r="N13" i="35"/>
  <c r="O13" i="35"/>
  <c r="M12" i="35"/>
  <c r="L12" i="35"/>
  <c r="K12" i="35"/>
  <c r="J12" i="35"/>
  <c r="I12" i="35"/>
  <c r="H12" i="35"/>
  <c r="G12" i="35"/>
  <c r="F12" i="35"/>
  <c r="E12" i="35"/>
  <c r="N12" i="35" s="1"/>
  <c r="O12" i="35" s="1"/>
  <c r="D12" i="35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M27" i="35" s="1"/>
  <c r="L5" i="35"/>
  <c r="L27" i="35" s="1"/>
  <c r="K5" i="35"/>
  <c r="J5" i="35"/>
  <c r="J27" i="35"/>
  <c r="I5" i="35"/>
  <c r="I27" i="35"/>
  <c r="H5" i="35"/>
  <c r="H27" i="35" s="1"/>
  <c r="G5" i="35"/>
  <c r="G27" i="35" s="1"/>
  <c r="F5" i="35"/>
  <c r="E5" i="35"/>
  <c r="E27" i="35" s="1"/>
  <c r="D5" i="35"/>
  <c r="N5" i="35" s="1"/>
  <c r="O5" i="35" s="1"/>
  <c r="N26" i="34"/>
  <c r="O26" i="34"/>
  <c r="M25" i="34"/>
  <c r="L25" i="34"/>
  <c r="L27" i="34" s="1"/>
  <c r="K25" i="34"/>
  <c r="J25" i="34"/>
  <c r="I25" i="34"/>
  <c r="H25" i="34"/>
  <c r="G25" i="34"/>
  <c r="F25" i="34"/>
  <c r="E25" i="34"/>
  <c r="D25" i="34"/>
  <c r="N25" i="34" s="1"/>
  <c r="O25" i="34" s="1"/>
  <c r="N24" i="34"/>
  <c r="O24" i="34"/>
  <c r="N23" i="34"/>
  <c r="O23" i="34"/>
  <c r="M22" i="34"/>
  <c r="L22" i="34"/>
  <c r="K22" i="34"/>
  <c r="J22" i="34"/>
  <c r="I22" i="34"/>
  <c r="H22" i="34"/>
  <c r="G22" i="34"/>
  <c r="F22" i="34"/>
  <c r="E22" i="34"/>
  <c r="N22" i="34" s="1"/>
  <c r="O22" i="34" s="1"/>
  <c r="D22" i="34"/>
  <c r="N21" i="34"/>
  <c r="O21" i="34" s="1"/>
  <c r="M20" i="34"/>
  <c r="L20" i="34"/>
  <c r="K20" i="34"/>
  <c r="J20" i="34"/>
  <c r="I20" i="34"/>
  <c r="H20" i="34"/>
  <c r="G20" i="34"/>
  <c r="F20" i="34"/>
  <c r="E20" i="34"/>
  <c r="N20" i="34" s="1"/>
  <c r="O20" i="34" s="1"/>
  <c r="D20" i="34"/>
  <c r="N19" i="34"/>
  <c r="O19" i="34" s="1"/>
  <c r="N18" i="34"/>
  <c r="O18" i="34" s="1"/>
  <c r="N17" i="34"/>
  <c r="O17" i="34" s="1"/>
  <c r="N16" i="34"/>
  <c r="O16" i="34"/>
  <c r="M15" i="34"/>
  <c r="N15" i="34" s="1"/>
  <c r="O15" i="34" s="1"/>
  <c r="L15" i="34"/>
  <c r="K15" i="34"/>
  <c r="J15" i="34"/>
  <c r="I15" i="34"/>
  <c r="H15" i="34"/>
  <c r="G15" i="34"/>
  <c r="F15" i="34"/>
  <c r="E15" i="34"/>
  <c r="D15" i="34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F27" i="34" s="1"/>
  <c r="N12" i="34"/>
  <c r="O12" i="34" s="1"/>
  <c r="E12" i="34"/>
  <c r="D12" i="34"/>
  <c r="N11" i="34"/>
  <c r="O11" i="34" s="1"/>
  <c r="N10" i="34"/>
  <c r="O10" i="34" s="1"/>
  <c r="N9" i="34"/>
  <c r="O9" i="34"/>
  <c r="N8" i="34"/>
  <c r="O8" i="34"/>
  <c r="N7" i="34"/>
  <c r="O7" i="34" s="1"/>
  <c r="N6" i="34"/>
  <c r="O6" i="34" s="1"/>
  <c r="M5" i="34"/>
  <c r="M27" i="34" s="1"/>
  <c r="L5" i="34"/>
  <c r="K5" i="34"/>
  <c r="K27" i="34" s="1"/>
  <c r="J5" i="34"/>
  <c r="J27" i="34"/>
  <c r="I5" i="34"/>
  <c r="N5" i="34" s="1"/>
  <c r="O5" i="34" s="1"/>
  <c r="I27" i="34"/>
  <c r="H5" i="34"/>
  <c r="G5" i="34"/>
  <c r="G27" i="34" s="1"/>
  <c r="F5" i="34"/>
  <c r="E5" i="34"/>
  <c r="D5" i="34"/>
  <c r="D27" i="34" s="1"/>
  <c r="E25" i="33"/>
  <c r="F25" i="33"/>
  <c r="G25" i="33"/>
  <c r="H25" i="33"/>
  <c r="N25" i="33"/>
  <c r="O25" i="33" s="1"/>
  <c r="I25" i="33"/>
  <c r="J25" i="33"/>
  <c r="K25" i="33"/>
  <c r="L25" i="33"/>
  <c r="M25" i="33"/>
  <c r="D25" i="33"/>
  <c r="E22" i="33"/>
  <c r="F22" i="33"/>
  <c r="G22" i="33"/>
  <c r="G27" i="33" s="1"/>
  <c r="H22" i="33"/>
  <c r="N22" i="33"/>
  <c r="O22" i="33" s="1"/>
  <c r="I22" i="33"/>
  <c r="J22" i="33"/>
  <c r="K22" i="33"/>
  <c r="L22" i="33"/>
  <c r="M22" i="33"/>
  <c r="E20" i="33"/>
  <c r="F20" i="33"/>
  <c r="G20" i="33"/>
  <c r="H20" i="33"/>
  <c r="N20" i="33" s="1"/>
  <c r="O20" i="33" s="1"/>
  <c r="I20" i="33"/>
  <c r="J20" i="33"/>
  <c r="K20" i="33"/>
  <c r="L20" i="33"/>
  <c r="M20" i="33"/>
  <c r="E15" i="33"/>
  <c r="F15" i="33"/>
  <c r="G15" i="33"/>
  <c r="H15" i="33"/>
  <c r="I15" i="33"/>
  <c r="J15" i="33"/>
  <c r="K15" i="33"/>
  <c r="L15" i="33"/>
  <c r="M15" i="33"/>
  <c r="E12" i="33"/>
  <c r="F12" i="33"/>
  <c r="G12" i="33"/>
  <c r="H12" i="33"/>
  <c r="I12" i="33"/>
  <c r="J12" i="33"/>
  <c r="N12" i="33" s="1"/>
  <c r="O12" i="33" s="1"/>
  <c r="K12" i="33"/>
  <c r="L12" i="33"/>
  <c r="M12" i="33"/>
  <c r="E5" i="33"/>
  <c r="E27" i="33" s="1"/>
  <c r="F5" i="33"/>
  <c r="F27" i="33" s="1"/>
  <c r="G5" i="33"/>
  <c r="H5" i="33"/>
  <c r="I5" i="33"/>
  <c r="N5" i="33" s="1"/>
  <c r="O5" i="33" s="1"/>
  <c r="I27" i="33"/>
  <c r="J5" i="33"/>
  <c r="J27" i="33" s="1"/>
  <c r="K5" i="33"/>
  <c r="K27" i="33" s="1"/>
  <c r="L5" i="33"/>
  <c r="L27" i="33" s="1"/>
  <c r="M5" i="33"/>
  <c r="M27" i="33" s="1"/>
  <c r="D22" i="33"/>
  <c r="D20" i="33"/>
  <c r="D15" i="33"/>
  <c r="N15" i="33" s="1"/>
  <c r="O15" i="33" s="1"/>
  <c r="D12" i="33"/>
  <c r="D5" i="33"/>
  <c r="N26" i="33"/>
  <c r="O26" i="33"/>
  <c r="N23" i="33"/>
  <c r="O23" i="33" s="1"/>
  <c r="N24" i="33"/>
  <c r="O24" i="33" s="1"/>
  <c r="N21" i="33"/>
  <c r="O21" i="33" s="1"/>
  <c r="N14" i="33"/>
  <c r="O14" i="33" s="1"/>
  <c r="N6" i="33"/>
  <c r="O6" i="33"/>
  <c r="N7" i="33"/>
  <c r="O7" i="33"/>
  <c r="N8" i="33"/>
  <c r="O8" i="33" s="1"/>
  <c r="N9" i="33"/>
  <c r="O9" i="33" s="1"/>
  <c r="N10" i="33"/>
  <c r="O10" i="33" s="1"/>
  <c r="N11" i="33"/>
  <c r="O11" i="33" s="1"/>
  <c r="N16" i="33"/>
  <c r="O16" i="33"/>
  <c r="N17" i="33"/>
  <c r="O17" i="33"/>
  <c r="N18" i="33"/>
  <c r="O18" i="33" s="1"/>
  <c r="N19" i="33"/>
  <c r="O19" i="33" s="1"/>
  <c r="N13" i="33"/>
  <c r="O13" i="33" s="1"/>
  <c r="D27" i="33"/>
  <c r="H27" i="34"/>
  <c r="F27" i="35"/>
  <c r="D27" i="35"/>
  <c r="D28" i="40"/>
  <c r="N5" i="36"/>
  <c r="O5" i="36" s="1"/>
  <c r="N5" i="41"/>
  <c r="O5" i="41" s="1"/>
  <c r="N11" i="42"/>
  <c r="O11" i="42" s="1"/>
  <c r="N14" i="43"/>
  <c r="O14" i="43" s="1"/>
  <c r="N24" i="44"/>
  <c r="O24" i="44" s="1"/>
  <c r="N11" i="45"/>
  <c r="O11" i="45" s="1"/>
  <c r="N19" i="46"/>
  <c r="O19" i="46" s="1"/>
  <c r="O5" i="47"/>
  <c r="P5" i="47" s="1"/>
  <c r="O31" i="48" l="1"/>
  <c r="P31" i="48" s="1"/>
  <c r="N27" i="46"/>
  <c r="O27" i="46" s="1"/>
  <c r="N27" i="44"/>
  <c r="O27" i="44" s="1"/>
  <c r="N27" i="45"/>
  <c r="O27" i="45" s="1"/>
  <c r="N27" i="33"/>
  <c r="O27" i="33" s="1"/>
  <c r="N27" i="34"/>
  <c r="O27" i="34" s="1"/>
  <c r="N27" i="37"/>
  <c r="O27" i="37" s="1"/>
  <c r="N27" i="36"/>
  <c r="O27" i="36" s="1"/>
  <c r="O29" i="47"/>
  <c r="P29" i="47" s="1"/>
  <c r="N27" i="35"/>
  <c r="O27" i="35" s="1"/>
  <c r="N27" i="41"/>
  <c r="O27" i="41" s="1"/>
  <c r="N27" i="43"/>
  <c r="O27" i="43" s="1"/>
  <c r="E27" i="38"/>
  <c r="N27" i="38" s="1"/>
  <c r="O27" i="38" s="1"/>
  <c r="H27" i="33"/>
  <c r="G27" i="36"/>
  <c r="G28" i="39"/>
  <c r="N5" i="45"/>
  <c r="O5" i="45" s="1"/>
  <c r="N19" i="43"/>
  <c r="O19" i="43" s="1"/>
  <c r="N5" i="46"/>
  <c r="O5" i="46" s="1"/>
  <c r="K27" i="42"/>
  <c r="N5" i="44"/>
  <c r="O5" i="44" s="1"/>
  <c r="N5" i="38"/>
  <c r="O5" i="38" s="1"/>
  <c r="N5" i="43"/>
  <c r="O5" i="43" s="1"/>
  <c r="E28" i="39"/>
  <c r="N28" i="39" s="1"/>
  <c r="O28" i="39" s="1"/>
  <c r="E27" i="34"/>
  <c r="E28" i="40"/>
  <c r="N28" i="40" s="1"/>
  <c r="O28" i="40" s="1"/>
  <c r="D27" i="42"/>
  <c r="N27" i="42" l="1"/>
  <c r="O27" i="42" s="1"/>
</calcChain>
</file>

<file path=xl/sharedStrings.xml><?xml version="1.0" encoding="utf-8"?>
<sst xmlns="http://schemas.openxmlformats.org/spreadsheetml/2006/main" count="698" uniqueCount="91">
  <si>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</si>
  <si>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</si>
  <si>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</si>
  <si>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</si>
  <si>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</si>
  <si>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</si>
  <si>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</si>
  <si>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</si>
  <si>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</si>
  <si>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</si>
  <si>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</si>
  <si>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</si>
  <si>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</si>
  <si>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</si>
  <si>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</si>
  <si>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</si>
  <si>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</si>
  <si>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</si>
  <si>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</si>
  <si>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</si>
  <si>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</si>
  <si>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</si>
  <si>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</si>
  <si>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</si>
  <si>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</si>
  <si>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</si>
  <si>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</si>
  <si>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</si>
  <si>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Physical Environment</t>
  </si>
  <si>
    <t>Water Utility Services</t>
  </si>
  <si>
    <t>Sewer / Wastewater Services</t>
  </si>
  <si>
    <t>Water-Sewer Combination Services</t>
  </si>
  <si>
    <t>Flood Control / Stormwater Management</t>
  </si>
  <si>
    <t>Transportation</t>
  </si>
  <si>
    <t>Road and Street Facilities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</si>
  <si>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</si>
  <si>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</si>
  <si>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</si>
  <si>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</si>
  <si>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</si>
  <si>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</si>
  <si>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New Port Richey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</si>
  <si>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</si>
  <si>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</si>
  <si>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</si>
  <si>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</si>
  <si>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</si>
  <si>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</si>
  <si>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</si>
  <si>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</si>
  <si>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</si>
  <si>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</si>
  <si>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</si>
  <si>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</si>
  <si>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Legislative</t>
  </si>
  <si>
    <t>Other General Government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</si>
  <si>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</si>
  <si>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</si>
  <si>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</si>
  <si>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</si>
  <si>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</si>
  <si>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</si>
  <si>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</si>
  <si>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</si>
  <si>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Other Physical Environment</t>
  </si>
  <si>
    <t>2007 Municipal Population:</t>
  </si>
  <si>
    <t>Local Fiscal Year Ended September 30, 2015</t>
  </si>
  <si>
    <t>2015 Municipal Population:</t>
  </si>
  <si>
    <t>Non-Operating Interest Expense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</si>
  <si>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</si>
  <si>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</si>
  <si>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</si>
  <si>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</si>
  <si>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</si>
  <si>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</si>
  <si>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</si>
  <si>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</si>
  <si>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</si>
  <si>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</si>
  <si>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</si>
  <si>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</si>
  <si>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</si>
  <si>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</si>
  <si>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</si>
  <si>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Proprietary - Non-Operating Interest Expense</t>
  </si>
  <si>
    <t>2021 Municipal Population:</t>
  </si>
  <si>
    <t>Local Fiscal Year Ended September 30, 2022</t>
  </si>
  <si>
    <t>Economic Environment</t>
  </si>
  <si>
    <t>Industry Development</t>
  </si>
  <si>
    <t>Special Items (Loss)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</si>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</sst>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80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81</v>
      </c>
      <c r="N4" s="32" t="s">
        <v>5</v>
      </c>
      <c r="O4" s="32" t="s">
        <v>82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SUM(D6:D10)</f>
        <v>6348094</v>
      </c>
      <c r="E5" s="24">
        <f>SUM(E6:E10)</f>
        <v>0</v>
      </c>
      <c r="F5" s="24">
        <f>SUM(F6:F10)</f>
        <v>2161078</v>
      </c>
      <c r="G5" s="24">
        <f>SUM(G6:G10)</f>
        <v>916763</v>
      </c>
      <c r="H5" s="24">
        <f>SUM(H6:H10)</f>
        <v>1182988</v>
      </c>
      <c r="I5" s="24">
        <f>SUM(I6:I10)</f>
        <v>0</v>
      </c>
      <c r="J5" s="24">
        <f>SUM(J6:J10)</f>
        <v>0</v>
      </c>
      <c r="K5" s="24">
        <f>SUM(K6:K10)</f>
        <v>3121179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13730102</v>
      </c>
      <c r="P5" s="30">
        <f>(O5/P$33)</f>
        <v>799.88942615787937</v>
      </c>
      <c r="Q5" s="6"/>
    </row>
    <row r="6" spans="1:134">
      <c r="A6" s="12"/>
      <c r="B6" s="42">
        <v>512</v>
      </c>
      <c r="C6" s="19" t="s">
        <v>19</v>
      </c>
      <c r="D6" s="43">
        <v>2416944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10" si="0">SUM(D6:N6)</f>
        <v>2416944</v>
      </c>
      <c r="P6" s="44">
        <f>(O6/P$33)</f>
        <v>140.8065249053306</v>
      </c>
      <c r="Q6" s="9"/>
    </row>
    <row r="7" spans="1:134">
      <c r="A7" s="12"/>
      <c r="B7" s="42">
        <v>513</v>
      </c>
      <c r="C7" s="19" t="s">
        <v>20</v>
      </c>
      <c r="D7" s="43">
        <v>1435546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136509</v>
      </c>
      <c r="L7" s="43">
        <v>0</v>
      </c>
      <c r="M7" s="43">
        <v>0</v>
      </c>
      <c r="N7" s="43">
        <v>0</v>
      </c>
      <c r="O7" s="43">
        <f t="shared" si="0"/>
        <v>1572055</v>
      </c>
      <c r="P7" s="44">
        <f>(O7/P$33)</f>
        <v>91.584911156422947</v>
      </c>
      <c r="Q7" s="9"/>
    </row>
    <row r="8" spans="1:134">
      <c r="A8" s="12"/>
      <c r="B8" s="42">
        <v>515</v>
      </c>
      <c r="C8" s="19" t="s">
        <v>21</v>
      </c>
      <c r="D8" s="43">
        <v>1084007</v>
      </c>
      <c r="E8" s="43">
        <v>0</v>
      </c>
      <c r="F8" s="43">
        <v>0</v>
      </c>
      <c r="G8" s="43">
        <v>0</v>
      </c>
      <c r="H8" s="43">
        <v>1182988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2266995</v>
      </c>
      <c r="P8" s="44">
        <f>(O8/P$33)</f>
        <v>132.07078357122052</v>
      </c>
      <c r="Q8" s="9"/>
    </row>
    <row r="9" spans="1:134">
      <c r="A9" s="12"/>
      <c r="B9" s="42">
        <v>517</v>
      </c>
      <c r="C9" s="19" t="s">
        <v>22</v>
      </c>
      <c r="D9" s="43">
        <v>2217</v>
      </c>
      <c r="E9" s="43">
        <v>0</v>
      </c>
      <c r="F9" s="43">
        <v>2161078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2163295</v>
      </c>
      <c r="P9" s="44">
        <f>(O9/P$33)</f>
        <v>126.02942033207107</v>
      </c>
      <c r="Q9" s="9"/>
    </row>
    <row r="10" spans="1:134">
      <c r="A10" s="12"/>
      <c r="B10" s="42">
        <v>519</v>
      </c>
      <c r="C10" s="19" t="s">
        <v>24</v>
      </c>
      <c r="D10" s="43">
        <v>1409380</v>
      </c>
      <c r="E10" s="43">
        <v>0</v>
      </c>
      <c r="F10" s="43">
        <v>0</v>
      </c>
      <c r="G10" s="43">
        <v>916763</v>
      </c>
      <c r="H10" s="43">
        <v>0</v>
      </c>
      <c r="I10" s="43">
        <v>0</v>
      </c>
      <c r="J10" s="43">
        <v>0</v>
      </c>
      <c r="K10" s="43">
        <v>2984670</v>
      </c>
      <c r="L10" s="43">
        <v>0</v>
      </c>
      <c r="M10" s="43">
        <v>0</v>
      </c>
      <c r="N10" s="43">
        <v>0</v>
      </c>
      <c r="O10" s="43">
        <f t="shared" si="0"/>
        <v>5310813</v>
      </c>
      <c r="P10" s="44">
        <f>(O10/P$33)</f>
        <v>309.39778619283425</v>
      </c>
      <c r="Q10" s="9"/>
    </row>
    <row r="11" spans="1:134" ht="15.75">
      <c r="A11" s="26" t="s">
        <v>25</v>
      </c>
      <c r="B11" s="27"/>
      <c r="C11" s="28"/>
      <c r="D11" s="29">
        <f>SUM(D12:D13)</f>
        <v>11271214</v>
      </c>
      <c r="E11" s="29">
        <f>SUM(E12:E13)</f>
        <v>0</v>
      </c>
      <c r="F11" s="29">
        <f>SUM(F12:F13)</f>
        <v>0</v>
      </c>
      <c r="G11" s="29">
        <f>SUM(G12:G13)</f>
        <v>0</v>
      </c>
      <c r="H11" s="29">
        <f>SUM(H12:H13)</f>
        <v>0</v>
      </c>
      <c r="I11" s="29">
        <f>SUM(I12:I13)</f>
        <v>0</v>
      </c>
      <c r="J11" s="29">
        <f>SUM(J12:J13)</f>
        <v>0</v>
      </c>
      <c r="K11" s="29">
        <f>SUM(K12:K13)</f>
        <v>0</v>
      </c>
      <c r="L11" s="29">
        <f>SUM(L12:L13)</f>
        <v>0</v>
      </c>
      <c r="M11" s="29">
        <f>SUM(M12:M13)</f>
        <v>0</v>
      </c>
      <c r="N11" s="29">
        <f>SUM(N12:N13)</f>
        <v>0</v>
      </c>
      <c r="O11" s="40">
        <f>SUM(D11:N11)</f>
        <v>11271214</v>
      </c>
      <c r="P11" s="41">
        <f>(O11/P$33)</f>
        <v>656.6393242062336</v>
      </c>
      <c r="Q11" s="10"/>
    </row>
    <row r="12" spans="1:134">
      <c r="A12" s="12"/>
      <c r="B12" s="42">
        <v>521</v>
      </c>
      <c r="C12" s="19" t="s">
        <v>26</v>
      </c>
      <c r="D12" s="43">
        <v>8235207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8235207</v>
      </c>
      <c r="P12" s="44">
        <f>(O12/P$33)</f>
        <v>479.76737547334693</v>
      </c>
      <c r="Q12" s="9"/>
    </row>
    <row r="13" spans="1:134">
      <c r="A13" s="12"/>
      <c r="B13" s="42">
        <v>522</v>
      </c>
      <c r="C13" s="19" t="s">
        <v>27</v>
      </c>
      <c r="D13" s="43">
        <v>3036007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" si="1">SUM(D13:N13)</f>
        <v>3036007</v>
      </c>
      <c r="P13" s="44">
        <f>(O13/P$33)</f>
        <v>176.87194873288669</v>
      </c>
      <c r="Q13" s="9"/>
    </row>
    <row r="14" spans="1:134" ht="15.75">
      <c r="A14" s="26" t="s">
        <v>28</v>
      </c>
      <c r="B14" s="27"/>
      <c r="C14" s="28"/>
      <c r="D14" s="29">
        <f>SUM(D15:D19)</f>
        <v>948936</v>
      </c>
      <c r="E14" s="29">
        <f>SUM(E15:E19)</f>
        <v>0</v>
      </c>
      <c r="F14" s="29">
        <f>SUM(F15:F19)</f>
        <v>0</v>
      </c>
      <c r="G14" s="29">
        <f>SUM(G15:G19)</f>
        <v>0</v>
      </c>
      <c r="H14" s="29">
        <f>SUM(H15:H19)</f>
        <v>0</v>
      </c>
      <c r="I14" s="29">
        <f>SUM(I15:I19)</f>
        <v>10639662</v>
      </c>
      <c r="J14" s="29">
        <f>SUM(J15:J19)</f>
        <v>0</v>
      </c>
      <c r="K14" s="29">
        <f>SUM(K15:K19)</f>
        <v>0</v>
      </c>
      <c r="L14" s="29">
        <f>SUM(L15:L19)</f>
        <v>0</v>
      </c>
      <c r="M14" s="29">
        <f>SUM(M15:M19)</f>
        <v>0</v>
      </c>
      <c r="N14" s="29">
        <f>SUM(N15:N19)</f>
        <v>0</v>
      </c>
      <c r="O14" s="40">
        <f>SUM(D14:N14)</f>
        <v>11588598</v>
      </c>
      <c r="P14" s="41">
        <f>(O14/P$33)</f>
        <v>675.129507719196</v>
      </c>
      <c r="Q14" s="10"/>
    </row>
    <row r="15" spans="1:134">
      <c r="A15" s="12"/>
      <c r="B15" s="42">
        <v>533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682149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26" si="2">SUM(D15:N15)</f>
        <v>682149</v>
      </c>
      <c r="P15" s="44">
        <f>(O15/P$33)</f>
        <v>39.740693271191375</v>
      </c>
      <c r="Q15" s="9"/>
    </row>
    <row r="16" spans="1:134">
      <c r="A16" s="12"/>
      <c r="B16" s="42">
        <v>535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5905780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5905780</v>
      </c>
      <c r="P16" s="44">
        <f>(O16/P$33)</f>
        <v>344.05942324497522</v>
      </c>
      <c r="Q16" s="9"/>
    </row>
    <row r="17" spans="1:120">
      <c r="A17" s="12"/>
      <c r="B17" s="42">
        <v>536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3248808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3248808</v>
      </c>
      <c r="P17" s="44">
        <f>(O17/P$33)</f>
        <v>189.26932711913778</v>
      </c>
      <c r="Q17" s="9"/>
    </row>
    <row r="18" spans="1:120">
      <c r="A18" s="12"/>
      <c r="B18" s="42">
        <v>538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802925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802925</v>
      </c>
      <c r="P18" s="44">
        <f>(O18/P$33)</f>
        <v>46.776871540926301</v>
      </c>
      <c r="Q18" s="9"/>
    </row>
    <row r="19" spans="1:120">
      <c r="A19" s="12"/>
      <c r="B19" s="42">
        <v>539</v>
      </c>
      <c r="C19" s="19" t="s">
        <v>64</v>
      </c>
      <c r="D19" s="43">
        <v>948936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948936</v>
      </c>
      <c r="P19" s="44">
        <f>(O19/P$33)</f>
        <v>55.283192542965338</v>
      </c>
      <c r="Q19" s="9"/>
    </row>
    <row r="20" spans="1:120" ht="15.75">
      <c r="A20" s="26" t="s">
        <v>33</v>
      </c>
      <c r="B20" s="27"/>
      <c r="C20" s="28"/>
      <c r="D20" s="29">
        <f>SUM(D21:D21)</f>
        <v>795973</v>
      </c>
      <c r="E20" s="29">
        <f>SUM(E21:E21)</f>
        <v>1935626</v>
      </c>
      <c r="F20" s="29">
        <f>SUM(F21:F21)</f>
        <v>0</v>
      </c>
      <c r="G20" s="29">
        <f>SUM(G21:G21)</f>
        <v>251025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 t="shared" si="2"/>
        <v>2982624</v>
      </c>
      <c r="P20" s="41">
        <f>(O20/P$33)</f>
        <v>173.76195747159917</v>
      </c>
      <c r="Q20" s="10"/>
    </row>
    <row r="21" spans="1:120">
      <c r="A21" s="12"/>
      <c r="B21" s="42">
        <v>541</v>
      </c>
      <c r="C21" s="19" t="s">
        <v>34</v>
      </c>
      <c r="D21" s="43">
        <v>795973</v>
      </c>
      <c r="E21" s="43">
        <v>1935626</v>
      </c>
      <c r="F21" s="43">
        <v>0</v>
      </c>
      <c r="G21" s="43">
        <v>251025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2982624</v>
      </c>
      <c r="P21" s="44">
        <f>(O21/P$33)</f>
        <v>173.76195747159917</v>
      </c>
      <c r="Q21" s="9"/>
    </row>
    <row r="22" spans="1:120" ht="15.75">
      <c r="A22" s="26" t="s">
        <v>87</v>
      </c>
      <c r="B22" s="27"/>
      <c r="C22" s="28"/>
      <c r="D22" s="29">
        <f>SUM(D23:D23)</f>
        <v>0</v>
      </c>
      <c r="E22" s="29">
        <f>SUM(E23:E23)</f>
        <v>0</v>
      </c>
      <c r="F22" s="29">
        <f>SUM(F23:F23)</f>
        <v>0</v>
      </c>
      <c r="G22" s="29">
        <f>SUM(G23:G23)</f>
        <v>0</v>
      </c>
      <c r="H22" s="29">
        <f>SUM(H23:H23)</f>
        <v>1126150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 t="shared" si="2"/>
        <v>1126150</v>
      </c>
      <c r="P22" s="41">
        <f>(O22/P$33)</f>
        <v>65.60734051849694</v>
      </c>
      <c r="Q22" s="10"/>
    </row>
    <row r="23" spans="1:120">
      <c r="A23" s="90"/>
      <c r="B23" s="91">
        <v>552</v>
      </c>
      <c r="C23" s="92" t="s">
        <v>88</v>
      </c>
      <c r="D23" s="43">
        <v>0</v>
      </c>
      <c r="E23" s="43">
        <v>0</v>
      </c>
      <c r="F23" s="43">
        <v>0</v>
      </c>
      <c r="G23" s="43">
        <v>0</v>
      </c>
      <c r="H23" s="43">
        <v>1126150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1126150</v>
      </c>
      <c r="P23" s="44">
        <f>(O23/P$33)</f>
        <v>65.60734051849694</v>
      </c>
      <c r="Q23" s="9"/>
    </row>
    <row r="24" spans="1:120" ht="15.75">
      <c r="A24" s="26" t="s">
        <v>35</v>
      </c>
      <c r="B24" s="27"/>
      <c r="C24" s="28"/>
      <c r="D24" s="29">
        <f>SUM(D25:D26)</f>
        <v>2552638</v>
      </c>
      <c r="E24" s="29">
        <f>SUM(E25:E26)</f>
        <v>0</v>
      </c>
      <c r="F24" s="29">
        <f>SUM(F25:F26)</f>
        <v>0</v>
      </c>
      <c r="G24" s="29">
        <f>SUM(G25:G26)</f>
        <v>362082</v>
      </c>
      <c r="H24" s="29">
        <f>SUM(H25:H26)</f>
        <v>0</v>
      </c>
      <c r="I24" s="29">
        <f>SUM(I25:I26)</f>
        <v>0</v>
      </c>
      <c r="J24" s="29">
        <f>SUM(J25:J26)</f>
        <v>0</v>
      </c>
      <c r="K24" s="29">
        <f>SUM(K25:K26)</f>
        <v>0</v>
      </c>
      <c r="L24" s="29">
        <f>SUM(L25:L26)</f>
        <v>0</v>
      </c>
      <c r="M24" s="29">
        <f>SUM(M25:M26)</f>
        <v>0</v>
      </c>
      <c r="N24" s="29">
        <f>SUM(N25:N26)</f>
        <v>0</v>
      </c>
      <c r="O24" s="29">
        <f>SUM(D24:N24)</f>
        <v>2914720</v>
      </c>
      <c r="P24" s="41">
        <f>(O24/P$33)</f>
        <v>169.80600058258082</v>
      </c>
      <c r="Q24" s="9"/>
    </row>
    <row r="25" spans="1:120">
      <c r="A25" s="12"/>
      <c r="B25" s="42">
        <v>571</v>
      </c>
      <c r="C25" s="19" t="s">
        <v>36</v>
      </c>
      <c r="D25" s="43">
        <v>999004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999004</v>
      </c>
      <c r="P25" s="44">
        <f>(O25/P$33)</f>
        <v>58.20005825808331</v>
      </c>
      <c r="Q25" s="9"/>
    </row>
    <row r="26" spans="1:120">
      <c r="A26" s="12"/>
      <c r="B26" s="42">
        <v>572</v>
      </c>
      <c r="C26" s="19" t="s">
        <v>37</v>
      </c>
      <c r="D26" s="43">
        <v>1553634</v>
      </c>
      <c r="E26" s="43">
        <v>0</v>
      </c>
      <c r="F26" s="43">
        <v>0</v>
      </c>
      <c r="G26" s="43">
        <v>362082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1915716</v>
      </c>
      <c r="P26" s="44">
        <f>(O26/P$33)</f>
        <v>111.60594232449752</v>
      </c>
      <c r="Q26" s="9"/>
    </row>
    <row r="27" spans="1:120" ht="15.75">
      <c r="A27" s="26" t="s">
        <v>39</v>
      </c>
      <c r="B27" s="27"/>
      <c r="C27" s="28"/>
      <c r="D27" s="29">
        <f>SUM(D28:D30)</f>
        <v>2589458</v>
      </c>
      <c r="E27" s="29">
        <f>SUM(E28:E30)</f>
        <v>473429</v>
      </c>
      <c r="F27" s="29">
        <f>SUM(F28:F30)</f>
        <v>0</v>
      </c>
      <c r="G27" s="29">
        <f>SUM(G28:G30)</f>
        <v>1218950</v>
      </c>
      <c r="H27" s="29">
        <f>SUM(H28:H30)</f>
        <v>2274084</v>
      </c>
      <c r="I27" s="29">
        <f>SUM(I28:I30)</f>
        <v>4391660</v>
      </c>
      <c r="J27" s="29">
        <f>SUM(J28:J30)</f>
        <v>753971</v>
      </c>
      <c r="K27" s="29">
        <f>SUM(K28:K30)</f>
        <v>0</v>
      </c>
      <c r="L27" s="29">
        <f>SUM(L28:L30)</f>
        <v>0</v>
      </c>
      <c r="M27" s="29">
        <f>SUM(M28:M30)</f>
        <v>0</v>
      </c>
      <c r="N27" s="29">
        <f>SUM(N28:N30)</f>
        <v>0</v>
      </c>
      <c r="O27" s="29">
        <f>SUM(D27:N27)</f>
        <v>11701552</v>
      </c>
      <c r="P27" s="41">
        <f>(O27/P$33)</f>
        <v>681.70999126128754</v>
      </c>
      <c r="Q27" s="9"/>
    </row>
    <row r="28" spans="1:120">
      <c r="A28" s="12"/>
      <c r="B28" s="42">
        <v>581</v>
      </c>
      <c r="C28" s="19" t="s">
        <v>83</v>
      </c>
      <c r="D28" s="43">
        <v>2589458</v>
      </c>
      <c r="E28" s="43">
        <v>473429</v>
      </c>
      <c r="F28" s="43">
        <v>0</v>
      </c>
      <c r="G28" s="43">
        <v>1218950</v>
      </c>
      <c r="H28" s="43">
        <v>2172600</v>
      </c>
      <c r="I28" s="43">
        <v>4391660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10846097</v>
      </c>
      <c r="P28" s="44">
        <f>(O28/P$33)</f>
        <v>631.87282260413633</v>
      </c>
      <c r="Q28" s="9"/>
    </row>
    <row r="29" spans="1:120">
      <c r="A29" s="12"/>
      <c r="B29" s="42">
        <v>591</v>
      </c>
      <c r="C29" s="19" t="s">
        <v>84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753971</v>
      </c>
      <c r="K29" s="43">
        <v>0</v>
      </c>
      <c r="L29" s="43">
        <v>0</v>
      </c>
      <c r="M29" s="43">
        <v>0</v>
      </c>
      <c r="N29" s="43">
        <v>0</v>
      </c>
      <c r="O29" s="43">
        <f t="shared" ref="O29" si="3">SUM(D29:N29)</f>
        <v>753971</v>
      </c>
      <c r="P29" s="44">
        <f>(O29/P$33)</f>
        <v>43.924905330614621</v>
      </c>
      <c r="Q29" s="9"/>
    </row>
    <row r="30" spans="1:120" ht="15.75" thickBot="1">
      <c r="A30" s="12"/>
      <c r="B30" s="42">
        <v>593</v>
      </c>
      <c r="C30" s="19" t="s">
        <v>89</v>
      </c>
      <c r="D30" s="43">
        <v>0</v>
      </c>
      <c r="E30" s="43">
        <v>0</v>
      </c>
      <c r="F30" s="43">
        <v>0</v>
      </c>
      <c r="G30" s="43">
        <v>0</v>
      </c>
      <c r="H30" s="43">
        <v>101484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>SUM(D30:N30)</f>
        <v>101484</v>
      </c>
      <c r="P30" s="44">
        <f>(O30/P$33)</f>
        <v>5.9122633265365572</v>
      </c>
      <c r="Q30" s="9"/>
    </row>
    <row r="31" spans="1:120" ht="16.5" thickBot="1">
      <c r="A31" s="13" t="s">
        <v>10</v>
      </c>
      <c r="B31" s="21"/>
      <c r="C31" s="20"/>
      <c r="D31" s="14">
        <f>SUM(D5,D11,D14,D20,D22,D24,D27)</f>
        <v>24506313</v>
      </c>
      <c r="E31" s="14">
        <f t="shared" ref="E31:N31" si="4">SUM(E5,E11,E14,E20,E22,E24,E27)</f>
        <v>2409055</v>
      </c>
      <c r="F31" s="14">
        <f t="shared" si="4"/>
        <v>2161078</v>
      </c>
      <c r="G31" s="14">
        <f t="shared" si="4"/>
        <v>2748820</v>
      </c>
      <c r="H31" s="14">
        <f t="shared" si="4"/>
        <v>4583222</v>
      </c>
      <c r="I31" s="14">
        <f t="shared" si="4"/>
        <v>15031322</v>
      </c>
      <c r="J31" s="14">
        <f t="shared" si="4"/>
        <v>753971</v>
      </c>
      <c r="K31" s="14">
        <f t="shared" si="4"/>
        <v>3121179</v>
      </c>
      <c r="L31" s="14">
        <f t="shared" si="4"/>
        <v>0</v>
      </c>
      <c r="M31" s="14">
        <f t="shared" si="4"/>
        <v>0</v>
      </c>
      <c r="N31" s="14">
        <f t="shared" si="4"/>
        <v>0</v>
      </c>
      <c r="O31" s="14">
        <f>SUM(D31:N31)</f>
        <v>55314960</v>
      </c>
      <c r="P31" s="35">
        <f>(O31/P$33)</f>
        <v>3222.5435479172734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3" t="s">
        <v>90</v>
      </c>
      <c r="N33" s="93"/>
      <c r="O33" s="93"/>
      <c r="P33" s="39">
        <v>17165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44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2927897</v>
      </c>
      <c r="E5" s="24">
        <f t="shared" si="0"/>
        <v>1562149</v>
      </c>
      <c r="F5" s="24">
        <f t="shared" si="0"/>
        <v>1024368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840559</v>
      </c>
      <c r="K5" s="24">
        <f t="shared" si="0"/>
        <v>2350683</v>
      </c>
      <c r="L5" s="24">
        <f t="shared" si="0"/>
        <v>364403</v>
      </c>
      <c r="M5" s="24">
        <f t="shared" si="0"/>
        <v>0</v>
      </c>
      <c r="N5" s="25">
        <f>SUM(D5:M5)</f>
        <v>9070059</v>
      </c>
      <c r="O5" s="30">
        <f t="shared" ref="O5:O27" si="1">(N5/O$29)</f>
        <v>610.03894269572231</v>
      </c>
      <c r="P5" s="6"/>
    </row>
    <row r="6" spans="1:133">
      <c r="A6" s="12"/>
      <c r="B6" s="42">
        <v>512</v>
      </c>
      <c r="C6" s="19" t="s">
        <v>19</v>
      </c>
      <c r="D6" s="43">
        <v>691173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691173</v>
      </c>
      <c r="O6" s="44">
        <f t="shared" si="1"/>
        <v>46.487288135593218</v>
      </c>
      <c r="P6" s="9"/>
    </row>
    <row r="7" spans="1:133">
      <c r="A7" s="12"/>
      <c r="B7" s="42">
        <v>513</v>
      </c>
      <c r="C7" s="19" t="s">
        <v>20</v>
      </c>
      <c r="D7" s="43">
        <v>1159368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247203</v>
      </c>
      <c r="L7" s="43">
        <v>1550</v>
      </c>
      <c r="M7" s="43">
        <v>0</v>
      </c>
      <c r="N7" s="43">
        <f t="shared" si="2"/>
        <v>1408121</v>
      </c>
      <c r="O7" s="44">
        <f t="shared" si="1"/>
        <v>94.708165186978746</v>
      </c>
      <c r="P7" s="9"/>
    </row>
    <row r="8" spans="1:133">
      <c r="A8" s="12"/>
      <c r="B8" s="42">
        <v>515</v>
      </c>
      <c r="C8" s="19" t="s">
        <v>21</v>
      </c>
      <c r="D8" s="43">
        <v>357259</v>
      </c>
      <c r="E8" s="43">
        <v>1562149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1919408</v>
      </c>
      <c r="O8" s="44">
        <f t="shared" si="1"/>
        <v>129.09658326607479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1024368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1024368</v>
      </c>
      <c r="O9" s="44">
        <f t="shared" si="1"/>
        <v>68.897497982243749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2103480</v>
      </c>
      <c r="L10" s="43">
        <v>362853</v>
      </c>
      <c r="M10" s="43">
        <v>0</v>
      </c>
      <c r="N10" s="43">
        <f t="shared" si="2"/>
        <v>2466333</v>
      </c>
      <c r="O10" s="44">
        <f t="shared" si="1"/>
        <v>165.8819612590799</v>
      </c>
      <c r="P10" s="9"/>
    </row>
    <row r="11" spans="1:133">
      <c r="A11" s="12"/>
      <c r="B11" s="42">
        <v>519</v>
      </c>
      <c r="C11" s="19" t="s">
        <v>24</v>
      </c>
      <c r="D11" s="43">
        <v>720097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840559</v>
      </c>
      <c r="K11" s="43">
        <v>0</v>
      </c>
      <c r="L11" s="43">
        <v>0</v>
      </c>
      <c r="M11" s="43">
        <v>0</v>
      </c>
      <c r="N11" s="43">
        <f t="shared" si="2"/>
        <v>1560656</v>
      </c>
      <c r="O11" s="44">
        <f t="shared" si="1"/>
        <v>104.96744686575195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7680168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ref="N12:N27" si="4">SUM(D12:M12)</f>
        <v>7680168</v>
      </c>
      <c r="O12" s="41">
        <f t="shared" si="1"/>
        <v>516.5569007263922</v>
      </c>
      <c r="P12" s="10"/>
    </row>
    <row r="13" spans="1:133">
      <c r="A13" s="12"/>
      <c r="B13" s="42">
        <v>521</v>
      </c>
      <c r="C13" s="19" t="s">
        <v>26</v>
      </c>
      <c r="D13" s="43">
        <v>5300661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5300661</v>
      </c>
      <c r="O13" s="44">
        <f t="shared" si="1"/>
        <v>356.5147296206618</v>
      </c>
      <c r="P13" s="9"/>
    </row>
    <row r="14" spans="1:133">
      <c r="A14" s="12"/>
      <c r="B14" s="42">
        <v>522</v>
      </c>
      <c r="C14" s="19" t="s">
        <v>27</v>
      </c>
      <c r="D14" s="43">
        <v>2379507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2379507</v>
      </c>
      <c r="O14" s="44">
        <f t="shared" si="1"/>
        <v>160.04217110573043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SUM(D16:D19)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9629372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9629372</v>
      </c>
      <c r="O15" s="41">
        <f t="shared" si="1"/>
        <v>647.65751950497713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3245024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3245024</v>
      </c>
      <c r="O16" s="44">
        <f t="shared" si="1"/>
        <v>218.2555824589723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3537443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3537443</v>
      </c>
      <c r="O17" s="44">
        <f t="shared" si="1"/>
        <v>237.92325800376648</v>
      </c>
      <c r="P17" s="9"/>
    </row>
    <row r="18" spans="1:119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2233187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2233187</v>
      </c>
      <c r="O18" s="44">
        <f t="shared" si="1"/>
        <v>150.20090126446058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613718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613718</v>
      </c>
      <c r="O19" s="44">
        <f t="shared" si="1"/>
        <v>41.277777777777779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486363</v>
      </c>
      <c r="E20" s="29">
        <f t="shared" si="6"/>
        <v>390532</v>
      </c>
      <c r="F20" s="29">
        <f t="shared" si="6"/>
        <v>0</v>
      </c>
      <c r="G20" s="29">
        <f t="shared" si="6"/>
        <v>359403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1236298</v>
      </c>
      <c r="O20" s="41">
        <f t="shared" si="1"/>
        <v>83.151600753295668</v>
      </c>
      <c r="P20" s="10"/>
    </row>
    <row r="21" spans="1:119">
      <c r="A21" s="12"/>
      <c r="B21" s="42">
        <v>541</v>
      </c>
      <c r="C21" s="19" t="s">
        <v>34</v>
      </c>
      <c r="D21" s="43">
        <v>486363</v>
      </c>
      <c r="E21" s="43">
        <v>390532</v>
      </c>
      <c r="F21" s="43">
        <v>0</v>
      </c>
      <c r="G21" s="43">
        <v>359403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1236298</v>
      </c>
      <c r="O21" s="44">
        <f t="shared" si="1"/>
        <v>83.151600753295668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SUM(D23:D24)</f>
        <v>2133501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2133501</v>
      </c>
      <c r="O22" s="41">
        <f t="shared" si="1"/>
        <v>143.49616626311541</v>
      </c>
      <c r="P22" s="9"/>
    </row>
    <row r="23" spans="1:119">
      <c r="A23" s="12"/>
      <c r="B23" s="42">
        <v>571</v>
      </c>
      <c r="C23" s="19" t="s">
        <v>36</v>
      </c>
      <c r="D23" s="43">
        <v>756921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756921</v>
      </c>
      <c r="O23" s="44">
        <f t="shared" si="1"/>
        <v>50.909402744148508</v>
      </c>
      <c r="P23" s="9"/>
    </row>
    <row r="24" spans="1:119">
      <c r="A24" s="12"/>
      <c r="B24" s="42">
        <v>572</v>
      </c>
      <c r="C24" s="19" t="s">
        <v>37</v>
      </c>
      <c r="D24" s="43">
        <v>1376580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1376580</v>
      </c>
      <c r="O24" s="44">
        <f t="shared" si="1"/>
        <v>92.586763518966904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709208</v>
      </c>
      <c r="E25" s="29">
        <f t="shared" si="8"/>
        <v>667261</v>
      </c>
      <c r="F25" s="29">
        <f t="shared" si="8"/>
        <v>1027263</v>
      </c>
      <c r="G25" s="29">
        <f t="shared" si="8"/>
        <v>408326</v>
      </c>
      <c r="H25" s="29">
        <f t="shared" si="8"/>
        <v>0</v>
      </c>
      <c r="I25" s="29">
        <f t="shared" si="8"/>
        <v>3342699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6154757</v>
      </c>
      <c r="O25" s="41">
        <f t="shared" si="1"/>
        <v>413.9599811676083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709208</v>
      </c>
      <c r="E26" s="43">
        <v>667261</v>
      </c>
      <c r="F26" s="43">
        <v>1027263</v>
      </c>
      <c r="G26" s="43">
        <v>408326</v>
      </c>
      <c r="H26" s="43">
        <v>0</v>
      </c>
      <c r="I26" s="43">
        <v>3342699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6154757</v>
      </c>
      <c r="O26" s="44">
        <f t="shared" si="1"/>
        <v>413.9599811676083</v>
      </c>
      <c r="P26" s="9"/>
    </row>
    <row r="27" spans="1:119" ht="16.5" thickBot="1">
      <c r="A27" s="13" t="s">
        <v>10</v>
      </c>
      <c r="B27" s="21"/>
      <c r="C27" s="20"/>
      <c r="D27" s="14">
        <f>SUM(D5,D12,D15,D20,D22,D25)</f>
        <v>13937137</v>
      </c>
      <c r="E27" s="14">
        <f t="shared" ref="E27:M27" si="9">SUM(E5,E12,E15,E20,E22,E25)</f>
        <v>2619942</v>
      </c>
      <c r="F27" s="14">
        <f t="shared" si="9"/>
        <v>2051631</v>
      </c>
      <c r="G27" s="14">
        <f t="shared" si="9"/>
        <v>767729</v>
      </c>
      <c r="H27" s="14">
        <f t="shared" si="9"/>
        <v>0</v>
      </c>
      <c r="I27" s="14">
        <f t="shared" si="9"/>
        <v>12972071</v>
      </c>
      <c r="J27" s="14">
        <f t="shared" si="9"/>
        <v>840559</v>
      </c>
      <c r="K27" s="14">
        <f t="shared" si="9"/>
        <v>2350683</v>
      </c>
      <c r="L27" s="14">
        <f t="shared" si="9"/>
        <v>364403</v>
      </c>
      <c r="M27" s="14">
        <f t="shared" si="9"/>
        <v>0</v>
      </c>
      <c r="N27" s="14">
        <f t="shared" si="4"/>
        <v>35904155</v>
      </c>
      <c r="O27" s="35">
        <f t="shared" si="1"/>
        <v>2414.8611111111113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52</v>
      </c>
      <c r="M29" s="93"/>
      <c r="N29" s="93"/>
      <c r="O29" s="39">
        <v>14868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3164940</v>
      </c>
      <c r="E5" s="24">
        <f t="shared" si="0"/>
        <v>1564575</v>
      </c>
      <c r="F5" s="24">
        <f t="shared" si="0"/>
        <v>1036169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835856</v>
      </c>
      <c r="K5" s="24">
        <f t="shared" si="0"/>
        <v>2683323</v>
      </c>
      <c r="L5" s="24">
        <f t="shared" si="0"/>
        <v>425257</v>
      </c>
      <c r="M5" s="24">
        <f t="shared" si="0"/>
        <v>0</v>
      </c>
      <c r="N5" s="25">
        <f>SUM(D5:M5)</f>
        <v>9710120</v>
      </c>
      <c r="O5" s="30">
        <f t="shared" ref="O5:O27" si="1">(N5/O$29)</f>
        <v>653.92416997777627</v>
      </c>
      <c r="P5" s="6"/>
    </row>
    <row r="6" spans="1:133">
      <c r="A6" s="12"/>
      <c r="B6" s="42">
        <v>512</v>
      </c>
      <c r="C6" s="19" t="s">
        <v>19</v>
      </c>
      <c r="D6" s="43">
        <v>768907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768907</v>
      </c>
      <c r="O6" s="44">
        <f t="shared" si="1"/>
        <v>51.781736143848072</v>
      </c>
      <c r="P6" s="9"/>
    </row>
    <row r="7" spans="1:133">
      <c r="A7" s="12"/>
      <c r="B7" s="42">
        <v>513</v>
      </c>
      <c r="C7" s="19" t="s">
        <v>20</v>
      </c>
      <c r="D7" s="43">
        <v>1178209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253409</v>
      </c>
      <c r="L7" s="43">
        <v>1628</v>
      </c>
      <c r="M7" s="43">
        <v>0</v>
      </c>
      <c r="N7" s="43">
        <f t="shared" si="2"/>
        <v>1433246</v>
      </c>
      <c r="O7" s="44">
        <f t="shared" si="1"/>
        <v>96.521381911239814</v>
      </c>
      <c r="P7" s="9"/>
    </row>
    <row r="8" spans="1:133">
      <c r="A8" s="12"/>
      <c r="B8" s="42">
        <v>515</v>
      </c>
      <c r="C8" s="19" t="s">
        <v>21</v>
      </c>
      <c r="D8" s="43">
        <v>447335</v>
      </c>
      <c r="E8" s="43">
        <v>1564575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2011910</v>
      </c>
      <c r="O8" s="44">
        <f t="shared" si="1"/>
        <v>135.49127887399825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1036169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1036169</v>
      </c>
      <c r="O9" s="44">
        <f t="shared" si="1"/>
        <v>69.780389251801466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2429914</v>
      </c>
      <c r="L10" s="43">
        <v>423629</v>
      </c>
      <c r="M10" s="43">
        <v>0</v>
      </c>
      <c r="N10" s="43">
        <f t="shared" si="2"/>
        <v>2853543</v>
      </c>
      <c r="O10" s="44">
        <f t="shared" si="1"/>
        <v>192.17071856690686</v>
      </c>
      <c r="P10" s="9"/>
    </row>
    <row r="11" spans="1:133">
      <c r="A11" s="12"/>
      <c r="B11" s="42">
        <v>519</v>
      </c>
      <c r="C11" s="19" t="s">
        <v>24</v>
      </c>
      <c r="D11" s="43">
        <v>770489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835856</v>
      </c>
      <c r="K11" s="43">
        <v>0</v>
      </c>
      <c r="L11" s="43">
        <v>0</v>
      </c>
      <c r="M11" s="43">
        <v>0</v>
      </c>
      <c r="N11" s="43">
        <f t="shared" si="2"/>
        <v>1606345</v>
      </c>
      <c r="O11" s="44">
        <f t="shared" si="1"/>
        <v>108.17866522998182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7412217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ref="N12:N27" si="4">SUM(D12:M12)</f>
        <v>7412217</v>
      </c>
      <c r="O12" s="41">
        <f t="shared" si="1"/>
        <v>499.17280624957908</v>
      </c>
      <c r="P12" s="10"/>
    </row>
    <row r="13" spans="1:133">
      <c r="A13" s="12"/>
      <c r="B13" s="42">
        <v>521</v>
      </c>
      <c r="C13" s="19" t="s">
        <v>26</v>
      </c>
      <c r="D13" s="43">
        <v>5133090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5133090</v>
      </c>
      <c r="O13" s="44">
        <f t="shared" si="1"/>
        <v>345.68590477473231</v>
      </c>
      <c r="P13" s="9"/>
    </row>
    <row r="14" spans="1:133">
      <c r="A14" s="12"/>
      <c r="B14" s="42">
        <v>522</v>
      </c>
      <c r="C14" s="19" t="s">
        <v>27</v>
      </c>
      <c r="D14" s="43">
        <v>2279127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2279127</v>
      </c>
      <c r="O14" s="44">
        <f t="shared" si="1"/>
        <v>153.4869014748468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SUM(D16:D19)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9424700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9424700</v>
      </c>
      <c r="O15" s="41">
        <f t="shared" si="1"/>
        <v>634.70267358071249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3389888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3389888</v>
      </c>
      <c r="O16" s="44">
        <f t="shared" si="1"/>
        <v>228.29065930365681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2860168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2860168</v>
      </c>
      <c r="O17" s="44">
        <f t="shared" si="1"/>
        <v>192.61687655734394</v>
      </c>
      <c r="P17" s="9"/>
    </row>
    <row r="18" spans="1:119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2549761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2549761</v>
      </c>
      <c r="O18" s="44">
        <f t="shared" si="1"/>
        <v>171.71264058185736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624883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624883</v>
      </c>
      <c r="O19" s="44">
        <f t="shared" si="1"/>
        <v>42.082497137854403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812684</v>
      </c>
      <c r="E20" s="29">
        <f t="shared" si="6"/>
        <v>56247</v>
      </c>
      <c r="F20" s="29">
        <f t="shared" si="6"/>
        <v>0</v>
      </c>
      <c r="G20" s="29">
        <f t="shared" si="6"/>
        <v>2039267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2908198</v>
      </c>
      <c r="O20" s="41">
        <f t="shared" si="1"/>
        <v>195.85143780725974</v>
      </c>
      <c r="P20" s="10"/>
    </row>
    <row r="21" spans="1:119">
      <c r="A21" s="12"/>
      <c r="B21" s="42">
        <v>541</v>
      </c>
      <c r="C21" s="19" t="s">
        <v>34</v>
      </c>
      <c r="D21" s="43">
        <v>812684</v>
      </c>
      <c r="E21" s="43">
        <v>56247</v>
      </c>
      <c r="F21" s="43">
        <v>0</v>
      </c>
      <c r="G21" s="43">
        <v>2039267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2908198</v>
      </c>
      <c r="O21" s="44">
        <f t="shared" si="1"/>
        <v>195.85143780725974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SUM(D23:D24)</f>
        <v>2178778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2178778</v>
      </c>
      <c r="O22" s="41">
        <f t="shared" si="1"/>
        <v>146.72893797562125</v>
      </c>
      <c r="P22" s="9"/>
    </row>
    <row r="23" spans="1:119">
      <c r="A23" s="12"/>
      <c r="B23" s="42">
        <v>571</v>
      </c>
      <c r="C23" s="19" t="s">
        <v>36</v>
      </c>
      <c r="D23" s="43">
        <v>796716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796716</v>
      </c>
      <c r="O23" s="44">
        <f t="shared" si="1"/>
        <v>53.654522190046471</v>
      </c>
      <c r="P23" s="9"/>
    </row>
    <row r="24" spans="1:119">
      <c r="A24" s="12"/>
      <c r="B24" s="42">
        <v>572</v>
      </c>
      <c r="C24" s="19" t="s">
        <v>37</v>
      </c>
      <c r="D24" s="43">
        <v>1382062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1382062</v>
      </c>
      <c r="O24" s="44">
        <f t="shared" si="1"/>
        <v>93.074415785574786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1032641</v>
      </c>
      <c r="E25" s="29">
        <f t="shared" si="8"/>
        <v>981207</v>
      </c>
      <c r="F25" s="29">
        <f t="shared" si="8"/>
        <v>983085</v>
      </c>
      <c r="G25" s="29">
        <f t="shared" si="8"/>
        <v>201998</v>
      </c>
      <c r="H25" s="29">
        <f t="shared" si="8"/>
        <v>0</v>
      </c>
      <c r="I25" s="29">
        <f t="shared" si="8"/>
        <v>2364099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5563030</v>
      </c>
      <c r="O25" s="41">
        <f t="shared" si="1"/>
        <v>374.64004310054548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1032641</v>
      </c>
      <c r="E26" s="43">
        <v>981207</v>
      </c>
      <c r="F26" s="43">
        <v>983085</v>
      </c>
      <c r="G26" s="43">
        <v>201998</v>
      </c>
      <c r="H26" s="43">
        <v>0</v>
      </c>
      <c r="I26" s="43">
        <v>2364099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5563030</v>
      </c>
      <c r="O26" s="44">
        <f t="shared" si="1"/>
        <v>374.64004310054548</v>
      </c>
      <c r="P26" s="9"/>
    </row>
    <row r="27" spans="1:119" ht="16.5" thickBot="1">
      <c r="A27" s="13" t="s">
        <v>10</v>
      </c>
      <c r="B27" s="21"/>
      <c r="C27" s="20"/>
      <c r="D27" s="14">
        <f>SUM(D5,D12,D15,D20,D22,D25)</f>
        <v>14601260</v>
      </c>
      <c r="E27" s="14">
        <f t="shared" ref="E27:M27" si="9">SUM(E5,E12,E15,E20,E22,E25)</f>
        <v>2602029</v>
      </c>
      <c r="F27" s="14">
        <f t="shared" si="9"/>
        <v>2019254</v>
      </c>
      <c r="G27" s="14">
        <f t="shared" si="9"/>
        <v>2241265</v>
      </c>
      <c r="H27" s="14">
        <f t="shared" si="9"/>
        <v>0</v>
      </c>
      <c r="I27" s="14">
        <f t="shared" si="9"/>
        <v>11788799</v>
      </c>
      <c r="J27" s="14">
        <f t="shared" si="9"/>
        <v>835856</v>
      </c>
      <c r="K27" s="14">
        <f t="shared" si="9"/>
        <v>2683323</v>
      </c>
      <c r="L27" s="14">
        <f t="shared" si="9"/>
        <v>425257</v>
      </c>
      <c r="M27" s="14">
        <f t="shared" si="9"/>
        <v>0</v>
      </c>
      <c r="N27" s="14">
        <f t="shared" si="4"/>
        <v>37197043</v>
      </c>
      <c r="O27" s="35">
        <f t="shared" si="1"/>
        <v>2505.0200686914945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48</v>
      </c>
      <c r="M29" s="93"/>
      <c r="N29" s="93"/>
      <c r="O29" s="39">
        <v>14849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2931072</v>
      </c>
      <c r="E5" s="24">
        <f t="shared" si="0"/>
        <v>2769465</v>
      </c>
      <c r="F5" s="24">
        <f t="shared" si="0"/>
        <v>1054305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744635</v>
      </c>
      <c r="K5" s="24">
        <f t="shared" si="0"/>
        <v>2280404</v>
      </c>
      <c r="L5" s="24">
        <f t="shared" si="0"/>
        <v>523667</v>
      </c>
      <c r="M5" s="24">
        <f t="shared" si="0"/>
        <v>0</v>
      </c>
      <c r="N5" s="25">
        <f>SUM(D5:M5)</f>
        <v>10303548</v>
      </c>
      <c r="O5" s="30">
        <f t="shared" ref="O5:O27" si="1">(N5/O$29)</f>
        <v>688.78588140918509</v>
      </c>
      <c r="P5" s="6"/>
    </row>
    <row r="6" spans="1:133">
      <c r="A6" s="12"/>
      <c r="B6" s="42">
        <v>512</v>
      </c>
      <c r="C6" s="19" t="s">
        <v>19</v>
      </c>
      <c r="D6" s="43">
        <v>502277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502277</v>
      </c>
      <c r="O6" s="44">
        <f t="shared" si="1"/>
        <v>33.576910221271476</v>
      </c>
      <c r="P6" s="9"/>
    </row>
    <row r="7" spans="1:133">
      <c r="A7" s="12"/>
      <c r="B7" s="42">
        <v>513</v>
      </c>
      <c r="C7" s="19" t="s">
        <v>20</v>
      </c>
      <c r="D7" s="43">
        <v>1281258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264771</v>
      </c>
      <c r="L7" s="43">
        <v>1833</v>
      </c>
      <c r="M7" s="43">
        <v>0</v>
      </c>
      <c r="N7" s="43">
        <f t="shared" si="2"/>
        <v>1547862</v>
      </c>
      <c r="O7" s="44">
        <f t="shared" si="1"/>
        <v>103.47362791630457</v>
      </c>
      <c r="P7" s="9"/>
    </row>
    <row r="8" spans="1:133">
      <c r="A8" s="12"/>
      <c r="B8" s="42">
        <v>515</v>
      </c>
      <c r="C8" s="19" t="s">
        <v>21</v>
      </c>
      <c r="D8" s="43">
        <v>0</v>
      </c>
      <c r="E8" s="43">
        <v>2769465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2769465</v>
      </c>
      <c r="O8" s="44">
        <f t="shared" si="1"/>
        <v>185.13704124607258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1054305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1054305</v>
      </c>
      <c r="O9" s="44">
        <f t="shared" si="1"/>
        <v>70.479644361254088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2015633</v>
      </c>
      <c r="L10" s="43">
        <v>521834</v>
      </c>
      <c r="M10" s="43">
        <v>0</v>
      </c>
      <c r="N10" s="43">
        <f t="shared" si="2"/>
        <v>2537467</v>
      </c>
      <c r="O10" s="44">
        <f t="shared" si="1"/>
        <v>169.62811685273078</v>
      </c>
      <c r="P10" s="9"/>
    </row>
    <row r="11" spans="1:133">
      <c r="A11" s="12"/>
      <c r="B11" s="42">
        <v>519</v>
      </c>
      <c r="C11" s="19" t="s">
        <v>24</v>
      </c>
      <c r="D11" s="43">
        <v>1147537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744635</v>
      </c>
      <c r="K11" s="43">
        <v>0</v>
      </c>
      <c r="L11" s="43">
        <v>0</v>
      </c>
      <c r="M11" s="43">
        <v>0</v>
      </c>
      <c r="N11" s="43">
        <f t="shared" si="2"/>
        <v>1892172</v>
      </c>
      <c r="O11" s="44">
        <f t="shared" si="1"/>
        <v>126.49054081155157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7229642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ref="N12:N27" si="4">SUM(D12:M12)</f>
        <v>7229642</v>
      </c>
      <c r="O12" s="41">
        <f t="shared" si="1"/>
        <v>483.29714553111842</v>
      </c>
      <c r="P12" s="10"/>
    </row>
    <row r="13" spans="1:133">
      <c r="A13" s="12"/>
      <c r="B13" s="42">
        <v>521</v>
      </c>
      <c r="C13" s="19" t="s">
        <v>26</v>
      </c>
      <c r="D13" s="43">
        <v>4937087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4937087</v>
      </c>
      <c r="O13" s="44">
        <f t="shared" si="1"/>
        <v>330.04124607259843</v>
      </c>
      <c r="P13" s="9"/>
    </row>
    <row r="14" spans="1:133">
      <c r="A14" s="12"/>
      <c r="B14" s="42">
        <v>522</v>
      </c>
      <c r="C14" s="19" t="s">
        <v>27</v>
      </c>
      <c r="D14" s="43">
        <v>2292555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2292555</v>
      </c>
      <c r="O14" s="44">
        <f t="shared" si="1"/>
        <v>153.25589945851996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SUM(D16:D19)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8969277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8969277</v>
      </c>
      <c r="O15" s="41">
        <f t="shared" si="1"/>
        <v>599.59068119526705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3311290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3311290</v>
      </c>
      <c r="O16" s="44">
        <f t="shared" si="1"/>
        <v>221.35771107694364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2793951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2793951</v>
      </c>
      <c r="O17" s="44">
        <f t="shared" si="1"/>
        <v>186.77391536867438</v>
      </c>
      <c r="P17" s="9"/>
    </row>
    <row r="18" spans="1:119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2348605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2348605</v>
      </c>
      <c r="O18" s="44">
        <f t="shared" si="1"/>
        <v>157.00280767430979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515431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515431</v>
      </c>
      <c r="O19" s="44">
        <f t="shared" si="1"/>
        <v>34.456247075339263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846131</v>
      </c>
      <c r="E20" s="29">
        <f t="shared" si="6"/>
        <v>771989</v>
      </c>
      <c r="F20" s="29">
        <f t="shared" si="6"/>
        <v>0</v>
      </c>
      <c r="G20" s="29">
        <f t="shared" si="6"/>
        <v>282186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1900306</v>
      </c>
      <c r="O20" s="41">
        <f t="shared" si="1"/>
        <v>127.03429373621232</v>
      </c>
      <c r="P20" s="10"/>
    </row>
    <row r="21" spans="1:119">
      <c r="A21" s="12"/>
      <c r="B21" s="42">
        <v>541</v>
      </c>
      <c r="C21" s="19" t="s">
        <v>34</v>
      </c>
      <c r="D21" s="43">
        <v>846131</v>
      </c>
      <c r="E21" s="43">
        <v>771989</v>
      </c>
      <c r="F21" s="43">
        <v>0</v>
      </c>
      <c r="G21" s="43">
        <v>282186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1900306</v>
      </c>
      <c r="O21" s="44">
        <f t="shared" si="1"/>
        <v>127.03429373621232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SUM(D23:D24)</f>
        <v>2369571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2369571</v>
      </c>
      <c r="O22" s="41">
        <f t="shared" si="1"/>
        <v>158.40437194999666</v>
      </c>
      <c r="P22" s="9"/>
    </row>
    <row r="23" spans="1:119">
      <c r="A23" s="12"/>
      <c r="B23" s="42">
        <v>571</v>
      </c>
      <c r="C23" s="19" t="s">
        <v>36</v>
      </c>
      <c r="D23" s="43">
        <v>830447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830447</v>
      </c>
      <c r="O23" s="44">
        <f t="shared" si="1"/>
        <v>55.514873988902998</v>
      </c>
      <c r="P23" s="9"/>
    </row>
    <row r="24" spans="1:119">
      <c r="A24" s="12"/>
      <c r="B24" s="42">
        <v>572</v>
      </c>
      <c r="C24" s="19" t="s">
        <v>37</v>
      </c>
      <c r="D24" s="43">
        <v>1539124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1539124</v>
      </c>
      <c r="O24" s="44">
        <f t="shared" si="1"/>
        <v>102.88949796109365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1274094</v>
      </c>
      <c r="E25" s="29">
        <f t="shared" si="8"/>
        <v>696249</v>
      </c>
      <c r="F25" s="29">
        <f t="shared" si="8"/>
        <v>1086435</v>
      </c>
      <c r="G25" s="29">
        <f t="shared" si="8"/>
        <v>733340</v>
      </c>
      <c r="H25" s="29">
        <f t="shared" si="8"/>
        <v>0</v>
      </c>
      <c r="I25" s="29">
        <f t="shared" si="8"/>
        <v>2132610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5922728</v>
      </c>
      <c r="O25" s="41">
        <f t="shared" si="1"/>
        <v>395.93074403369206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1274094</v>
      </c>
      <c r="E26" s="43">
        <v>696249</v>
      </c>
      <c r="F26" s="43">
        <v>1086435</v>
      </c>
      <c r="G26" s="43">
        <v>733340</v>
      </c>
      <c r="H26" s="43">
        <v>0</v>
      </c>
      <c r="I26" s="43">
        <v>2132610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5922728</v>
      </c>
      <c r="O26" s="44">
        <f t="shared" si="1"/>
        <v>395.93074403369206</v>
      </c>
      <c r="P26" s="9"/>
    </row>
    <row r="27" spans="1:119" ht="16.5" thickBot="1">
      <c r="A27" s="13" t="s">
        <v>10</v>
      </c>
      <c r="B27" s="21"/>
      <c r="C27" s="20"/>
      <c r="D27" s="14">
        <f>SUM(D5,D12,D15,D20,D22,D25)</f>
        <v>14650510</v>
      </c>
      <c r="E27" s="14">
        <f t="shared" ref="E27:M27" si="9">SUM(E5,E12,E15,E20,E22,E25)</f>
        <v>4237703</v>
      </c>
      <c r="F27" s="14">
        <f t="shared" si="9"/>
        <v>2140740</v>
      </c>
      <c r="G27" s="14">
        <f t="shared" si="9"/>
        <v>1015526</v>
      </c>
      <c r="H27" s="14">
        <f t="shared" si="9"/>
        <v>0</v>
      </c>
      <c r="I27" s="14">
        <f t="shared" si="9"/>
        <v>11101887</v>
      </c>
      <c r="J27" s="14">
        <f t="shared" si="9"/>
        <v>744635</v>
      </c>
      <c r="K27" s="14">
        <f t="shared" si="9"/>
        <v>2280404</v>
      </c>
      <c r="L27" s="14">
        <f t="shared" si="9"/>
        <v>523667</v>
      </c>
      <c r="M27" s="14">
        <f t="shared" si="9"/>
        <v>0</v>
      </c>
      <c r="N27" s="14">
        <f t="shared" si="4"/>
        <v>36695072</v>
      </c>
      <c r="O27" s="35">
        <f t="shared" si="1"/>
        <v>2453.0431178554718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46</v>
      </c>
      <c r="M29" s="93"/>
      <c r="N29" s="93"/>
      <c r="O29" s="39">
        <v>14959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3062432</v>
      </c>
      <c r="E5" s="24">
        <f t="shared" si="0"/>
        <v>12042400</v>
      </c>
      <c r="F5" s="24">
        <f t="shared" si="0"/>
        <v>358514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738783</v>
      </c>
      <c r="K5" s="24">
        <f t="shared" si="0"/>
        <v>2554162</v>
      </c>
      <c r="L5" s="24">
        <f t="shared" si="0"/>
        <v>110724</v>
      </c>
      <c r="M5" s="24">
        <f t="shared" si="0"/>
        <v>0</v>
      </c>
      <c r="N5" s="25">
        <f>SUM(D5:M5)</f>
        <v>18867015</v>
      </c>
      <c r="O5" s="30">
        <f t="shared" ref="O5:O27" si="1">(N5/O$29)</f>
        <v>1265.3084970826906</v>
      </c>
      <c r="P5" s="6"/>
    </row>
    <row r="6" spans="1:133">
      <c r="A6" s="12"/>
      <c r="B6" s="42">
        <v>512</v>
      </c>
      <c r="C6" s="19" t="s">
        <v>19</v>
      </c>
      <c r="D6" s="43">
        <v>494870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494870</v>
      </c>
      <c r="O6" s="44">
        <f t="shared" si="1"/>
        <v>33.18825028502448</v>
      </c>
      <c r="P6" s="9"/>
    </row>
    <row r="7" spans="1:133">
      <c r="A7" s="12"/>
      <c r="B7" s="42">
        <v>513</v>
      </c>
      <c r="C7" s="19" t="s">
        <v>20</v>
      </c>
      <c r="D7" s="43">
        <v>1481129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257116</v>
      </c>
      <c r="L7" s="43">
        <v>2121</v>
      </c>
      <c r="M7" s="43">
        <v>0</v>
      </c>
      <c r="N7" s="43">
        <f t="shared" si="2"/>
        <v>1740366</v>
      </c>
      <c r="O7" s="44">
        <f t="shared" si="1"/>
        <v>116.71692039433975</v>
      </c>
      <c r="P7" s="9"/>
    </row>
    <row r="8" spans="1:133">
      <c r="A8" s="12"/>
      <c r="B8" s="42">
        <v>515</v>
      </c>
      <c r="C8" s="19" t="s">
        <v>21</v>
      </c>
      <c r="D8" s="43">
        <v>0</v>
      </c>
      <c r="E8" s="43">
        <v>12042400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12042400</v>
      </c>
      <c r="O8" s="44">
        <f t="shared" si="1"/>
        <v>807.61853665079468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358514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358514</v>
      </c>
      <c r="O9" s="44">
        <f t="shared" si="1"/>
        <v>24.043591979075849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2297046</v>
      </c>
      <c r="L10" s="43">
        <v>108603</v>
      </c>
      <c r="M10" s="43">
        <v>0</v>
      </c>
      <c r="N10" s="43">
        <f t="shared" si="2"/>
        <v>2405649</v>
      </c>
      <c r="O10" s="44">
        <f t="shared" si="1"/>
        <v>161.33384749513783</v>
      </c>
      <c r="P10" s="9"/>
    </row>
    <row r="11" spans="1:133">
      <c r="A11" s="12"/>
      <c r="B11" s="42">
        <v>519</v>
      </c>
      <c r="C11" s="19" t="s">
        <v>24</v>
      </c>
      <c r="D11" s="43">
        <v>1086433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738783</v>
      </c>
      <c r="K11" s="43">
        <v>0</v>
      </c>
      <c r="L11" s="43">
        <v>0</v>
      </c>
      <c r="M11" s="43">
        <v>0</v>
      </c>
      <c r="N11" s="43">
        <f t="shared" si="2"/>
        <v>1825216</v>
      </c>
      <c r="O11" s="44">
        <f t="shared" si="1"/>
        <v>122.40735027831802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7406225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ref="N12:N27" si="4">SUM(D12:M12)</f>
        <v>7406225</v>
      </c>
      <c r="O12" s="41">
        <f t="shared" si="1"/>
        <v>496.69539266313461</v>
      </c>
      <c r="P12" s="10"/>
    </row>
    <row r="13" spans="1:133">
      <c r="A13" s="12"/>
      <c r="B13" s="42">
        <v>521</v>
      </c>
      <c r="C13" s="19" t="s">
        <v>26</v>
      </c>
      <c r="D13" s="43">
        <v>5205026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5205026</v>
      </c>
      <c r="O13" s="44">
        <f t="shared" si="1"/>
        <v>349.07289920193148</v>
      </c>
      <c r="P13" s="9"/>
    </row>
    <row r="14" spans="1:133">
      <c r="A14" s="12"/>
      <c r="B14" s="42">
        <v>522</v>
      </c>
      <c r="C14" s="19" t="s">
        <v>27</v>
      </c>
      <c r="D14" s="43">
        <v>2201199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2201199</v>
      </c>
      <c r="O14" s="44">
        <f t="shared" si="1"/>
        <v>147.62249346120313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SUM(D16:D19)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9352788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9352788</v>
      </c>
      <c r="O15" s="41">
        <f t="shared" si="1"/>
        <v>627.24082891824833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3461384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3461384</v>
      </c>
      <c r="O16" s="44">
        <f t="shared" si="1"/>
        <v>232.13627523304942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3029600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3029600</v>
      </c>
      <c r="O17" s="44">
        <f t="shared" si="1"/>
        <v>203.17886124337738</v>
      </c>
      <c r="P17" s="9"/>
    </row>
    <row r="18" spans="1:119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2392957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2392957</v>
      </c>
      <c r="O18" s="44">
        <f t="shared" si="1"/>
        <v>160.48266380524444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468847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468847</v>
      </c>
      <c r="O19" s="44">
        <f t="shared" si="1"/>
        <v>31.443028636577022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841874</v>
      </c>
      <c r="E20" s="29">
        <f t="shared" si="6"/>
        <v>0</v>
      </c>
      <c r="F20" s="29">
        <f t="shared" si="6"/>
        <v>0</v>
      </c>
      <c r="G20" s="29">
        <f t="shared" si="6"/>
        <v>173284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1015158</v>
      </c>
      <c r="O20" s="41">
        <f t="shared" si="1"/>
        <v>68.081148145664272</v>
      </c>
      <c r="P20" s="10"/>
    </row>
    <row r="21" spans="1:119">
      <c r="A21" s="12"/>
      <c r="B21" s="42">
        <v>541</v>
      </c>
      <c r="C21" s="19" t="s">
        <v>34</v>
      </c>
      <c r="D21" s="43">
        <v>841874</v>
      </c>
      <c r="E21" s="43">
        <v>0</v>
      </c>
      <c r="F21" s="43">
        <v>0</v>
      </c>
      <c r="G21" s="43">
        <v>173284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1015158</v>
      </c>
      <c r="O21" s="44">
        <f t="shared" si="1"/>
        <v>68.081148145664272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SUM(D23:D24)</f>
        <v>2391459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2391459</v>
      </c>
      <c r="O22" s="41">
        <f t="shared" si="1"/>
        <v>160.38220105962043</v>
      </c>
      <c r="P22" s="9"/>
    </row>
    <row r="23" spans="1:119">
      <c r="A23" s="12"/>
      <c r="B23" s="42">
        <v>571</v>
      </c>
      <c r="C23" s="19" t="s">
        <v>36</v>
      </c>
      <c r="D23" s="43">
        <v>778805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778805</v>
      </c>
      <c r="O23" s="44">
        <f t="shared" si="1"/>
        <v>52.230232714103678</v>
      </c>
      <c r="P23" s="9"/>
    </row>
    <row r="24" spans="1:119">
      <c r="A24" s="12"/>
      <c r="B24" s="42">
        <v>572</v>
      </c>
      <c r="C24" s="19" t="s">
        <v>37</v>
      </c>
      <c r="D24" s="43">
        <v>1612654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1612654</v>
      </c>
      <c r="O24" s="44">
        <f t="shared" si="1"/>
        <v>108.15196834551674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1764479</v>
      </c>
      <c r="E25" s="29">
        <f t="shared" si="8"/>
        <v>116041</v>
      </c>
      <c r="F25" s="29">
        <f t="shared" si="8"/>
        <v>1170721</v>
      </c>
      <c r="G25" s="29">
        <f t="shared" si="8"/>
        <v>369247</v>
      </c>
      <c r="H25" s="29">
        <f t="shared" si="8"/>
        <v>0</v>
      </c>
      <c r="I25" s="29">
        <f t="shared" si="8"/>
        <v>2252063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5672551</v>
      </c>
      <c r="O25" s="41">
        <f t="shared" si="1"/>
        <v>380.42726845952654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1764479</v>
      </c>
      <c r="E26" s="43">
        <v>116041</v>
      </c>
      <c r="F26" s="43">
        <v>1170721</v>
      </c>
      <c r="G26" s="43">
        <v>369247</v>
      </c>
      <c r="H26" s="43">
        <v>0</v>
      </c>
      <c r="I26" s="43">
        <v>2252063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5672551</v>
      </c>
      <c r="O26" s="44">
        <f t="shared" si="1"/>
        <v>380.42726845952654</v>
      </c>
      <c r="P26" s="9"/>
    </row>
    <row r="27" spans="1:119" ht="16.5" thickBot="1">
      <c r="A27" s="13" t="s">
        <v>10</v>
      </c>
      <c r="B27" s="21"/>
      <c r="C27" s="20"/>
      <c r="D27" s="14">
        <f>SUM(D5,D12,D15,D20,D22,D25)</f>
        <v>15466469</v>
      </c>
      <c r="E27" s="14">
        <f t="shared" ref="E27:M27" si="9">SUM(E5,E12,E15,E20,E22,E25)</f>
        <v>12158441</v>
      </c>
      <c r="F27" s="14">
        <f t="shared" si="9"/>
        <v>1529235</v>
      </c>
      <c r="G27" s="14">
        <f t="shared" si="9"/>
        <v>542531</v>
      </c>
      <c r="H27" s="14">
        <f t="shared" si="9"/>
        <v>0</v>
      </c>
      <c r="I27" s="14">
        <f t="shared" si="9"/>
        <v>11604851</v>
      </c>
      <c r="J27" s="14">
        <f t="shared" si="9"/>
        <v>738783</v>
      </c>
      <c r="K27" s="14">
        <f t="shared" si="9"/>
        <v>2554162</v>
      </c>
      <c r="L27" s="14">
        <f t="shared" si="9"/>
        <v>110724</v>
      </c>
      <c r="M27" s="14">
        <f t="shared" si="9"/>
        <v>0</v>
      </c>
      <c r="N27" s="14">
        <f t="shared" si="4"/>
        <v>44705196</v>
      </c>
      <c r="O27" s="35">
        <f t="shared" si="1"/>
        <v>2998.1353363288849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43</v>
      </c>
      <c r="M29" s="93"/>
      <c r="N29" s="93"/>
      <c r="O29" s="39">
        <v>14911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A31:O31"/>
    <mergeCell ref="L29:N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2995646</v>
      </c>
      <c r="E5" s="24">
        <f t="shared" si="0"/>
        <v>4327624</v>
      </c>
      <c r="F5" s="24">
        <f t="shared" si="0"/>
        <v>358768</v>
      </c>
      <c r="G5" s="24">
        <f t="shared" si="0"/>
        <v>551497</v>
      </c>
      <c r="H5" s="24">
        <f t="shared" si="0"/>
        <v>0</v>
      </c>
      <c r="I5" s="24">
        <f t="shared" si="0"/>
        <v>0</v>
      </c>
      <c r="J5" s="24">
        <f t="shared" si="0"/>
        <v>741328</v>
      </c>
      <c r="K5" s="24">
        <f t="shared" si="0"/>
        <v>2172241</v>
      </c>
      <c r="L5" s="24">
        <f t="shared" si="0"/>
        <v>230917</v>
      </c>
      <c r="M5" s="24">
        <f t="shared" si="0"/>
        <v>0</v>
      </c>
      <c r="N5" s="25">
        <f>SUM(D5:M5)</f>
        <v>11378021</v>
      </c>
      <c r="O5" s="30">
        <f t="shared" ref="O5:O27" si="1">(N5/O$29)</f>
        <v>691.50486203962566</v>
      </c>
      <c r="P5" s="6"/>
    </row>
    <row r="6" spans="1:133">
      <c r="A6" s="12"/>
      <c r="B6" s="42">
        <v>512</v>
      </c>
      <c r="C6" s="19" t="s">
        <v>19</v>
      </c>
      <c r="D6" s="43">
        <v>471584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471584</v>
      </c>
      <c r="O6" s="44">
        <f t="shared" si="1"/>
        <v>28.660751185122159</v>
      </c>
      <c r="P6" s="9"/>
    </row>
    <row r="7" spans="1:133">
      <c r="A7" s="12"/>
      <c r="B7" s="42">
        <v>513</v>
      </c>
      <c r="C7" s="19" t="s">
        <v>20</v>
      </c>
      <c r="D7" s="43">
        <v>1342490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221014</v>
      </c>
      <c r="L7" s="43">
        <v>2790</v>
      </c>
      <c r="M7" s="43">
        <v>0</v>
      </c>
      <c r="N7" s="43">
        <f t="shared" si="2"/>
        <v>1566294</v>
      </c>
      <c r="O7" s="44">
        <f t="shared" si="1"/>
        <v>95.192293667193383</v>
      </c>
      <c r="P7" s="9"/>
    </row>
    <row r="8" spans="1:133">
      <c r="A8" s="12"/>
      <c r="B8" s="42">
        <v>515</v>
      </c>
      <c r="C8" s="19" t="s">
        <v>21</v>
      </c>
      <c r="D8" s="43">
        <v>0</v>
      </c>
      <c r="E8" s="43">
        <v>4327624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4327624</v>
      </c>
      <c r="O8" s="44">
        <f t="shared" si="1"/>
        <v>263.01349215996112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358768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358768</v>
      </c>
      <c r="O9" s="44">
        <f t="shared" si="1"/>
        <v>21.804302905068678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1951227</v>
      </c>
      <c r="L10" s="43">
        <v>228127</v>
      </c>
      <c r="M10" s="43">
        <v>0</v>
      </c>
      <c r="N10" s="43">
        <f t="shared" si="2"/>
        <v>2179354</v>
      </c>
      <c r="O10" s="44">
        <f t="shared" si="1"/>
        <v>132.45131882824845</v>
      </c>
      <c r="P10" s="9"/>
    </row>
    <row r="11" spans="1:133">
      <c r="A11" s="12"/>
      <c r="B11" s="42">
        <v>519</v>
      </c>
      <c r="C11" s="19" t="s">
        <v>24</v>
      </c>
      <c r="D11" s="43">
        <v>1181572</v>
      </c>
      <c r="E11" s="43">
        <v>0</v>
      </c>
      <c r="F11" s="43">
        <v>0</v>
      </c>
      <c r="G11" s="43">
        <v>551497</v>
      </c>
      <c r="H11" s="43">
        <v>0</v>
      </c>
      <c r="I11" s="43">
        <v>0</v>
      </c>
      <c r="J11" s="43">
        <v>741328</v>
      </c>
      <c r="K11" s="43">
        <v>0</v>
      </c>
      <c r="L11" s="43">
        <v>0</v>
      </c>
      <c r="M11" s="43">
        <v>0</v>
      </c>
      <c r="N11" s="43">
        <f t="shared" si="2"/>
        <v>2474397</v>
      </c>
      <c r="O11" s="44">
        <f t="shared" si="1"/>
        <v>150.38270329403184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7411946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ref="N12:N27" si="4">SUM(D12:M12)</f>
        <v>7411946</v>
      </c>
      <c r="O12" s="41">
        <f t="shared" si="1"/>
        <v>450.46468943721891</v>
      </c>
      <c r="P12" s="10"/>
    </row>
    <row r="13" spans="1:133">
      <c r="A13" s="12"/>
      <c r="B13" s="42">
        <v>521</v>
      </c>
      <c r="C13" s="19" t="s">
        <v>26</v>
      </c>
      <c r="D13" s="43">
        <v>4957218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4957218</v>
      </c>
      <c r="O13" s="44">
        <f t="shared" si="1"/>
        <v>301.27737936064182</v>
      </c>
      <c r="P13" s="9"/>
    </row>
    <row r="14" spans="1:133">
      <c r="A14" s="12"/>
      <c r="B14" s="42">
        <v>522</v>
      </c>
      <c r="C14" s="19" t="s">
        <v>27</v>
      </c>
      <c r="D14" s="43">
        <v>2454728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2454728</v>
      </c>
      <c r="O14" s="44">
        <f t="shared" si="1"/>
        <v>149.18731007657712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SUM(D16:D19)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8863805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8863805</v>
      </c>
      <c r="O15" s="41">
        <f t="shared" si="1"/>
        <v>538.70213929743522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3279411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3279411</v>
      </c>
      <c r="O16" s="44">
        <f t="shared" si="1"/>
        <v>199.30782788379724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3149354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3149354</v>
      </c>
      <c r="O17" s="44">
        <f t="shared" si="1"/>
        <v>191.40354928892671</v>
      </c>
      <c r="P17" s="9"/>
    </row>
    <row r="18" spans="1:119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2035587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2035587</v>
      </c>
      <c r="O18" s="44">
        <f t="shared" si="1"/>
        <v>123.71380819253677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399453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399453</v>
      </c>
      <c r="O19" s="44">
        <f t="shared" si="1"/>
        <v>24.276953932174546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894529</v>
      </c>
      <c r="E20" s="29">
        <f t="shared" si="6"/>
        <v>0</v>
      </c>
      <c r="F20" s="29">
        <f t="shared" si="6"/>
        <v>0</v>
      </c>
      <c r="G20" s="29">
        <f t="shared" si="6"/>
        <v>202792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1097321</v>
      </c>
      <c r="O20" s="41">
        <f t="shared" si="1"/>
        <v>66.690227300352504</v>
      </c>
      <c r="P20" s="10"/>
    </row>
    <row r="21" spans="1:119">
      <c r="A21" s="12"/>
      <c r="B21" s="42">
        <v>541</v>
      </c>
      <c r="C21" s="19" t="s">
        <v>34</v>
      </c>
      <c r="D21" s="43">
        <v>894529</v>
      </c>
      <c r="E21" s="43">
        <v>0</v>
      </c>
      <c r="F21" s="43">
        <v>0</v>
      </c>
      <c r="G21" s="43">
        <v>202792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1097321</v>
      </c>
      <c r="O21" s="44">
        <f t="shared" si="1"/>
        <v>66.690227300352504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SUM(D23:D24)</f>
        <v>2436789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2436789</v>
      </c>
      <c r="O22" s="41">
        <f t="shared" si="1"/>
        <v>148.09705846602651</v>
      </c>
      <c r="P22" s="9"/>
    </row>
    <row r="23" spans="1:119">
      <c r="A23" s="12"/>
      <c r="B23" s="42">
        <v>571</v>
      </c>
      <c r="C23" s="19" t="s">
        <v>36</v>
      </c>
      <c r="D23" s="43">
        <v>807527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807527</v>
      </c>
      <c r="O23" s="44">
        <f t="shared" si="1"/>
        <v>49.077853409505288</v>
      </c>
      <c r="P23" s="9"/>
    </row>
    <row r="24" spans="1:119">
      <c r="A24" s="12"/>
      <c r="B24" s="42">
        <v>572</v>
      </c>
      <c r="C24" s="19" t="s">
        <v>37</v>
      </c>
      <c r="D24" s="43">
        <v>1629262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1629262</v>
      </c>
      <c r="O24" s="44">
        <f t="shared" si="1"/>
        <v>99.019205056521216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2329682</v>
      </c>
      <c r="E25" s="29">
        <f t="shared" si="8"/>
        <v>180848</v>
      </c>
      <c r="F25" s="29">
        <f t="shared" si="8"/>
        <v>959587</v>
      </c>
      <c r="G25" s="29">
        <f t="shared" si="8"/>
        <v>659615</v>
      </c>
      <c r="H25" s="29">
        <f t="shared" si="8"/>
        <v>0</v>
      </c>
      <c r="I25" s="29">
        <f t="shared" si="8"/>
        <v>1904221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6033953</v>
      </c>
      <c r="O25" s="41">
        <f t="shared" si="1"/>
        <v>366.71648231433085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2329682</v>
      </c>
      <c r="E26" s="43">
        <v>180848</v>
      </c>
      <c r="F26" s="43">
        <v>959587</v>
      </c>
      <c r="G26" s="43">
        <v>659615</v>
      </c>
      <c r="H26" s="43">
        <v>0</v>
      </c>
      <c r="I26" s="43">
        <v>1904221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6033953</v>
      </c>
      <c r="O26" s="44">
        <f t="shared" si="1"/>
        <v>366.71648231433085</v>
      </c>
      <c r="P26" s="9"/>
    </row>
    <row r="27" spans="1:119" ht="16.5" thickBot="1">
      <c r="A27" s="13" t="s">
        <v>10</v>
      </c>
      <c r="B27" s="21"/>
      <c r="C27" s="20"/>
      <c r="D27" s="14">
        <f>SUM(D5,D12,D15,D20,D22,D25)</f>
        <v>16068592</v>
      </c>
      <c r="E27" s="14">
        <f t="shared" ref="E27:M27" si="9">SUM(E5,E12,E15,E20,E22,E25)</f>
        <v>4508472</v>
      </c>
      <c r="F27" s="14">
        <f t="shared" si="9"/>
        <v>1318355</v>
      </c>
      <c r="G27" s="14">
        <f t="shared" si="9"/>
        <v>1413904</v>
      </c>
      <c r="H27" s="14">
        <f t="shared" si="9"/>
        <v>0</v>
      </c>
      <c r="I27" s="14">
        <f t="shared" si="9"/>
        <v>10768026</v>
      </c>
      <c r="J27" s="14">
        <f t="shared" si="9"/>
        <v>741328</v>
      </c>
      <c r="K27" s="14">
        <f t="shared" si="9"/>
        <v>2172241</v>
      </c>
      <c r="L27" s="14">
        <f t="shared" si="9"/>
        <v>230917</v>
      </c>
      <c r="M27" s="14">
        <f t="shared" si="9"/>
        <v>0</v>
      </c>
      <c r="N27" s="14">
        <f t="shared" si="4"/>
        <v>37221835</v>
      </c>
      <c r="O27" s="35">
        <f t="shared" si="1"/>
        <v>2262.1754588549898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40</v>
      </c>
      <c r="M29" s="93"/>
      <c r="N29" s="93"/>
      <c r="O29" s="39">
        <v>16454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3026497</v>
      </c>
      <c r="E5" s="24">
        <f t="shared" si="0"/>
        <v>5068055</v>
      </c>
      <c r="F5" s="24">
        <f t="shared" si="0"/>
        <v>359465</v>
      </c>
      <c r="G5" s="24">
        <f t="shared" si="0"/>
        <v>865790</v>
      </c>
      <c r="H5" s="24">
        <f t="shared" si="0"/>
        <v>0</v>
      </c>
      <c r="I5" s="24">
        <f t="shared" si="0"/>
        <v>0</v>
      </c>
      <c r="J5" s="24">
        <f t="shared" si="0"/>
        <v>856917</v>
      </c>
      <c r="K5" s="24">
        <f t="shared" si="0"/>
        <v>1708729</v>
      </c>
      <c r="L5" s="24">
        <f t="shared" si="0"/>
        <v>866800</v>
      </c>
      <c r="M5" s="24">
        <f t="shared" si="0"/>
        <v>0</v>
      </c>
      <c r="N5" s="25">
        <f>SUM(D5:M5)</f>
        <v>12752253</v>
      </c>
      <c r="O5" s="30">
        <f t="shared" ref="O5:O27" si="1">(N5/O$29)</f>
        <v>768.02294627800529</v>
      </c>
      <c r="P5" s="6"/>
    </row>
    <row r="6" spans="1:133">
      <c r="A6" s="12"/>
      <c r="B6" s="42">
        <v>512</v>
      </c>
      <c r="C6" s="19" t="s">
        <v>19</v>
      </c>
      <c r="D6" s="43">
        <v>500168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500168</v>
      </c>
      <c r="O6" s="44">
        <f t="shared" si="1"/>
        <v>30.123343772584921</v>
      </c>
      <c r="P6" s="9"/>
    </row>
    <row r="7" spans="1:133">
      <c r="A7" s="12"/>
      <c r="B7" s="42">
        <v>513</v>
      </c>
      <c r="C7" s="19" t="s">
        <v>20</v>
      </c>
      <c r="D7" s="43">
        <v>1305318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258288</v>
      </c>
      <c r="L7" s="43">
        <v>4751</v>
      </c>
      <c r="M7" s="43">
        <v>0</v>
      </c>
      <c r="N7" s="43">
        <f t="shared" si="2"/>
        <v>1568357</v>
      </c>
      <c r="O7" s="44">
        <f t="shared" si="1"/>
        <v>94.456576728499158</v>
      </c>
      <c r="P7" s="9"/>
    </row>
    <row r="8" spans="1:133">
      <c r="A8" s="12"/>
      <c r="B8" s="42">
        <v>515</v>
      </c>
      <c r="C8" s="19" t="s">
        <v>21</v>
      </c>
      <c r="D8" s="43">
        <v>0</v>
      </c>
      <c r="E8" s="43">
        <v>5068055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5068055</v>
      </c>
      <c r="O8" s="44">
        <f t="shared" si="1"/>
        <v>305.23096844133943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359465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359465</v>
      </c>
      <c r="O9" s="44">
        <f t="shared" si="1"/>
        <v>21.649301373163095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1450441</v>
      </c>
      <c r="L10" s="43">
        <v>862049</v>
      </c>
      <c r="M10" s="43">
        <v>0</v>
      </c>
      <c r="N10" s="43">
        <f t="shared" si="2"/>
        <v>2312490</v>
      </c>
      <c r="O10" s="44">
        <f t="shared" si="1"/>
        <v>139.27306673090823</v>
      </c>
      <c r="P10" s="9"/>
    </row>
    <row r="11" spans="1:133">
      <c r="A11" s="12"/>
      <c r="B11" s="42">
        <v>519</v>
      </c>
      <c r="C11" s="19" t="s">
        <v>24</v>
      </c>
      <c r="D11" s="43">
        <v>1221011</v>
      </c>
      <c r="E11" s="43">
        <v>0</v>
      </c>
      <c r="F11" s="43">
        <v>0</v>
      </c>
      <c r="G11" s="43">
        <v>865790</v>
      </c>
      <c r="H11" s="43">
        <v>0</v>
      </c>
      <c r="I11" s="43">
        <v>0</v>
      </c>
      <c r="J11" s="43">
        <v>856917</v>
      </c>
      <c r="K11" s="43">
        <v>0</v>
      </c>
      <c r="L11" s="43">
        <v>0</v>
      </c>
      <c r="M11" s="43">
        <v>0</v>
      </c>
      <c r="N11" s="43">
        <f t="shared" si="2"/>
        <v>2943718</v>
      </c>
      <c r="O11" s="44">
        <f t="shared" si="1"/>
        <v>177.28968923151049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7575823</v>
      </c>
      <c r="E12" s="29">
        <f t="shared" si="3"/>
        <v>0</v>
      </c>
      <c r="F12" s="29">
        <f t="shared" si="3"/>
        <v>0</v>
      </c>
      <c r="G12" s="29">
        <f t="shared" si="3"/>
        <v>76203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ref="N12:N27" si="4">SUM(D12:M12)</f>
        <v>7652026</v>
      </c>
      <c r="O12" s="41">
        <f t="shared" si="1"/>
        <v>460.85437244037581</v>
      </c>
      <c r="P12" s="10"/>
    </row>
    <row r="13" spans="1:133">
      <c r="A13" s="12"/>
      <c r="B13" s="42">
        <v>521</v>
      </c>
      <c r="C13" s="19" t="s">
        <v>26</v>
      </c>
      <c r="D13" s="43">
        <v>5095373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5095373</v>
      </c>
      <c r="O13" s="44">
        <f t="shared" si="1"/>
        <v>306.87623464225487</v>
      </c>
      <c r="P13" s="9"/>
    </row>
    <row r="14" spans="1:133">
      <c r="A14" s="12"/>
      <c r="B14" s="42">
        <v>522</v>
      </c>
      <c r="C14" s="19" t="s">
        <v>27</v>
      </c>
      <c r="D14" s="43">
        <v>2480450</v>
      </c>
      <c r="E14" s="43">
        <v>0</v>
      </c>
      <c r="F14" s="43">
        <v>0</v>
      </c>
      <c r="G14" s="43">
        <v>76203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2556653</v>
      </c>
      <c r="O14" s="44">
        <f t="shared" si="1"/>
        <v>153.97813779812094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SUM(D16:D19)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10130392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10130392</v>
      </c>
      <c r="O15" s="41">
        <f t="shared" si="1"/>
        <v>610.11756203324501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4213711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4213711</v>
      </c>
      <c r="O16" s="44">
        <f t="shared" si="1"/>
        <v>253.77686099735004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3489794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3489794</v>
      </c>
      <c r="O17" s="44">
        <f t="shared" si="1"/>
        <v>210.17790893760539</v>
      </c>
      <c r="P17" s="9"/>
    </row>
    <row r="18" spans="1:119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2091329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2091329</v>
      </c>
      <c r="O18" s="44">
        <f t="shared" si="1"/>
        <v>125.95332450012046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335558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335558</v>
      </c>
      <c r="O19" s="44">
        <f t="shared" si="1"/>
        <v>20.209467598169116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966946</v>
      </c>
      <c r="E20" s="29">
        <f t="shared" si="6"/>
        <v>46734</v>
      </c>
      <c r="F20" s="29">
        <f t="shared" si="6"/>
        <v>0</v>
      </c>
      <c r="G20" s="29">
        <f t="shared" si="6"/>
        <v>66855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1080535</v>
      </c>
      <c r="O20" s="41">
        <f t="shared" si="1"/>
        <v>65.076788725608282</v>
      </c>
      <c r="P20" s="10"/>
    </row>
    <row r="21" spans="1:119">
      <c r="A21" s="12"/>
      <c r="B21" s="42">
        <v>541</v>
      </c>
      <c r="C21" s="19" t="s">
        <v>34</v>
      </c>
      <c r="D21" s="43">
        <v>966946</v>
      </c>
      <c r="E21" s="43">
        <v>46734</v>
      </c>
      <c r="F21" s="43">
        <v>0</v>
      </c>
      <c r="G21" s="43">
        <v>66855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1080535</v>
      </c>
      <c r="O21" s="44">
        <f t="shared" si="1"/>
        <v>65.076788725608282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SUM(D23:D24)</f>
        <v>2459468</v>
      </c>
      <c r="E22" s="29">
        <f t="shared" si="7"/>
        <v>0</v>
      </c>
      <c r="F22" s="29">
        <f t="shared" si="7"/>
        <v>0</v>
      </c>
      <c r="G22" s="29">
        <f t="shared" si="7"/>
        <v>335381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2794849</v>
      </c>
      <c r="O22" s="41">
        <f t="shared" si="1"/>
        <v>168.32383762948686</v>
      </c>
      <c r="P22" s="9"/>
    </row>
    <row r="23" spans="1:119">
      <c r="A23" s="12"/>
      <c r="B23" s="42">
        <v>571</v>
      </c>
      <c r="C23" s="19" t="s">
        <v>36</v>
      </c>
      <c r="D23" s="43">
        <v>954889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954889</v>
      </c>
      <c r="O23" s="44">
        <f t="shared" si="1"/>
        <v>57.509576005781739</v>
      </c>
      <c r="P23" s="9"/>
    </row>
    <row r="24" spans="1:119">
      <c r="A24" s="12"/>
      <c r="B24" s="42">
        <v>572</v>
      </c>
      <c r="C24" s="19" t="s">
        <v>37</v>
      </c>
      <c r="D24" s="43">
        <v>1504579</v>
      </c>
      <c r="E24" s="43">
        <v>0</v>
      </c>
      <c r="F24" s="43">
        <v>0</v>
      </c>
      <c r="G24" s="43">
        <v>335381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1839960</v>
      </c>
      <c r="O24" s="44">
        <f t="shared" si="1"/>
        <v>110.81426162370514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2956806</v>
      </c>
      <c r="E25" s="29">
        <f t="shared" si="8"/>
        <v>356759</v>
      </c>
      <c r="F25" s="29">
        <f t="shared" si="8"/>
        <v>918479</v>
      </c>
      <c r="G25" s="29">
        <f t="shared" si="8"/>
        <v>116746</v>
      </c>
      <c r="H25" s="29">
        <f t="shared" si="8"/>
        <v>0</v>
      </c>
      <c r="I25" s="29">
        <f t="shared" si="8"/>
        <v>1887388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6236178</v>
      </c>
      <c r="O25" s="41">
        <f t="shared" si="1"/>
        <v>375.5828715972055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2956806</v>
      </c>
      <c r="E26" s="43">
        <v>356759</v>
      </c>
      <c r="F26" s="43">
        <v>918479</v>
      </c>
      <c r="G26" s="43">
        <v>116746</v>
      </c>
      <c r="H26" s="43">
        <v>0</v>
      </c>
      <c r="I26" s="43">
        <v>1887388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6236178</v>
      </c>
      <c r="O26" s="44">
        <f t="shared" si="1"/>
        <v>375.5828715972055</v>
      </c>
      <c r="P26" s="9"/>
    </row>
    <row r="27" spans="1:119" ht="16.5" thickBot="1">
      <c r="A27" s="13" t="s">
        <v>10</v>
      </c>
      <c r="B27" s="21"/>
      <c r="C27" s="20"/>
      <c r="D27" s="14">
        <f>SUM(D5,D12,D15,D20,D22,D25)</f>
        <v>16985540</v>
      </c>
      <c r="E27" s="14">
        <f t="shared" ref="E27:M27" si="9">SUM(E5,E12,E15,E20,E22,E25)</f>
        <v>5471548</v>
      </c>
      <c r="F27" s="14">
        <f t="shared" si="9"/>
        <v>1277944</v>
      </c>
      <c r="G27" s="14">
        <f t="shared" si="9"/>
        <v>1460975</v>
      </c>
      <c r="H27" s="14">
        <f t="shared" si="9"/>
        <v>0</v>
      </c>
      <c r="I27" s="14">
        <f t="shared" si="9"/>
        <v>12017780</v>
      </c>
      <c r="J27" s="14">
        <f t="shared" si="9"/>
        <v>856917</v>
      </c>
      <c r="K27" s="14">
        <f t="shared" si="9"/>
        <v>1708729</v>
      </c>
      <c r="L27" s="14">
        <f t="shared" si="9"/>
        <v>866800</v>
      </c>
      <c r="M27" s="14">
        <f t="shared" si="9"/>
        <v>0</v>
      </c>
      <c r="N27" s="14">
        <f t="shared" si="4"/>
        <v>40646233</v>
      </c>
      <c r="O27" s="35">
        <f t="shared" si="1"/>
        <v>2447.9783787039269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50</v>
      </c>
      <c r="M29" s="93"/>
      <c r="N29" s="93"/>
      <c r="O29" s="39">
        <v>16604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3161801</v>
      </c>
      <c r="E5" s="24">
        <f t="shared" si="0"/>
        <v>13569514</v>
      </c>
      <c r="F5" s="24">
        <f t="shared" si="0"/>
        <v>359718</v>
      </c>
      <c r="G5" s="24">
        <f t="shared" si="0"/>
        <v>101049</v>
      </c>
      <c r="H5" s="24">
        <f t="shared" si="0"/>
        <v>0</v>
      </c>
      <c r="I5" s="24">
        <f t="shared" si="0"/>
        <v>0</v>
      </c>
      <c r="J5" s="24">
        <f t="shared" si="0"/>
        <v>722387</v>
      </c>
      <c r="K5" s="24">
        <f t="shared" si="0"/>
        <v>1471048</v>
      </c>
      <c r="L5" s="24">
        <f t="shared" si="0"/>
        <v>189459</v>
      </c>
      <c r="M5" s="24">
        <f t="shared" si="0"/>
        <v>0</v>
      </c>
      <c r="N5" s="25">
        <f>SUM(D5:M5)</f>
        <v>19574976</v>
      </c>
      <c r="O5" s="30">
        <f t="shared" ref="O5:O28" si="1">(N5/O$30)</f>
        <v>1168.8646324714875</v>
      </c>
      <c r="P5" s="6"/>
    </row>
    <row r="6" spans="1:133">
      <c r="A6" s="12"/>
      <c r="B6" s="42">
        <v>512</v>
      </c>
      <c r="C6" s="19" t="s">
        <v>19</v>
      </c>
      <c r="D6" s="43">
        <v>502667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502667</v>
      </c>
      <c r="O6" s="44">
        <f t="shared" si="1"/>
        <v>30.015346032125155</v>
      </c>
      <c r="P6" s="9"/>
    </row>
    <row r="7" spans="1:133">
      <c r="A7" s="12"/>
      <c r="B7" s="42">
        <v>513</v>
      </c>
      <c r="C7" s="19" t="s">
        <v>20</v>
      </c>
      <c r="D7" s="43">
        <v>1364008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263406</v>
      </c>
      <c r="L7" s="43">
        <v>4663</v>
      </c>
      <c r="M7" s="43">
        <v>0</v>
      </c>
      <c r="N7" s="43">
        <f t="shared" si="2"/>
        <v>1632077</v>
      </c>
      <c r="O7" s="44">
        <f t="shared" si="1"/>
        <v>97.454887442527024</v>
      </c>
      <c r="P7" s="9"/>
    </row>
    <row r="8" spans="1:133">
      <c r="A8" s="12"/>
      <c r="B8" s="42">
        <v>515</v>
      </c>
      <c r="C8" s="19" t="s">
        <v>21</v>
      </c>
      <c r="D8" s="43">
        <v>0</v>
      </c>
      <c r="E8" s="43">
        <v>13569514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13569514</v>
      </c>
      <c r="O8" s="44">
        <f t="shared" si="1"/>
        <v>810.26536096017196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359718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359718</v>
      </c>
      <c r="O9" s="44">
        <f t="shared" si="1"/>
        <v>21.479548575864335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1207642</v>
      </c>
      <c r="L10" s="43">
        <v>184796</v>
      </c>
      <c r="M10" s="43">
        <v>0</v>
      </c>
      <c r="N10" s="43">
        <f t="shared" si="2"/>
        <v>1392438</v>
      </c>
      <c r="O10" s="44">
        <f t="shared" si="1"/>
        <v>83.145518600346335</v>
      </c>
      <c r="P10" s="9"/>
    </row>
    <row r="11" spans="1:133">
      <c r="A11" s="12"/>
      <c r="B11" s="42">
        <v>519</v>
      </c>
      <c r="C11" s="19" t="s">
        <v>24</v>
      </c>
      <c r="D11" s="43">
        <v>1295126</v>
      </c>
      <c r="E11" s="43">
        <v>0</v>
      </c>
      <c r="F11" s="43">
        <v>0</v>
      </c>
      <c r="G11" s="43">
        <v>101049</v>
      </c>
      <c r="H11" s="43">
        <v>0</v>
      </c>
      <c r="I11" s="43">
        <v>0</v>
      </c>
      <c r="J11" s="43">
        <v>722387</v>
      </c>
      <c r="K11" s="43">
        <v>0</v>
      </c>
      <c r="L11" s="43">
        <v>0</v>
      </c>
      <c r="M11" s="43">
        <v>0</v>
      </c>
      <c r="N11" s="43">
        <f t="shared" si="2"/>
        <v>2118562</v>
      </c>
      <c r="O11" s="44">
        <f t="shared" si="1"/>
        <v>126.50397086045263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7131475</v>
      </c>
      <c r="E12" s="29">
        <f t="shared" si="3"/>
        <v>0</v>
      </c>
      <c r="F12" s="29">
        <f t="shared" si="3"/>
        <v>0</v>
      </c>
      <c r="G12" s="29">
        <f t="shared" si="3"/>
        <v>9500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ref="N12:N28" si="4">SUM(D12:M12)</f>
        <v>7140975</v>
      </c>
      <c r="O12" s="41">
        <f t="shared" si="1"/>
        <v>426.40323640054936</v>
      </c>
      <c r="P12" s="10"/>
    </row>
    <row r="13" spans="1:133">
      <c r="A13" s="12"/>
      <c r="B13" s="42">
        <v>521</v>
      </c>
      <c r="C13" s="19" t="s">
        <v>26</v>
      </c>
      <c r="D13" s="43">
        <v>4842844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4842844</v>
      </c>
      <c r="O13" s="44">
        <f t="shared" si="1"/>
        <v>289.17680778646923</v>
      </c>
      <c r="P13" s="9"/>
    </row>
    <row r="14" spans="1:133">
      <c r="A14" s="12"/>
      <c r="B14" s="42">
        <v>522</v>
      </c>
      <c r="C14" s="19" t="s">
        <v>27</v>
      </c>
      <c r="D14" s="43">
        <v>2288631</v>
      </c>
      <c r="E14" s="43">
        <v>0</v>
      </c>
      <c r="F14" s="43">
        <v>0</v>
      </c>
      <c r="G14" s="43">
        <v>9500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2298131</v>
      </c>
      <c r="O14" s="44">
        <f t="shared" si="1"/>
        <v>137.22642861408013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SUM(D16:D20)</f>
        <v>0</v>
      </c>
      <c r="E15" s="29">
        <f t="shared" si="5"/>
        <v>0</v>
      </c>
      <c r="F15" s="29">
        <f t="shared" si="5"/>
        <v>0</v>
      </c>
      <c r="G15" s="29">
        <f t="shared" si="5"/>
        <v>33440</v>
      </c>
      <c r="H15" s="29">
        <f t="shared" si="5"/>
        <v>0</v>
      </c>
      <c r="I15" s="29">
        <f t="shared" si="5"/>
        <v>11003051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11036491</v>
      </c>
      <c r="O15" s="41">
        <f t="shared" si="1"/>
        <v>659.01301725682208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4191840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4191840</v>
      </c>
      <c r="O16" s="44">
        <f t="shared" si="1"/>
        <v>250.30393503314028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4481837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4481837</v>
      </c>
      <c r="O17" s="44">
        <f t="shared" si="1"/>
        <v>267.62029020123009</v>
      </c>
      <c r="P17" s="9"/>
    </row>
    <row r="18" spans="1:119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1968212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1968212</v>
      </c>
      <c r="O18" s="44">
        <f t="shared" si="1"/>
        <v>117.52624350629964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361162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361162</v>
      </c>
      <c r="O19" s="44">
        <f t="shared" si="1"/>
        <v>21.565772974264046</v>
      </c>
      <c r="P19" s="9"/>
    </row>
    <row r="20" spans="1:119">
      <c r="A20" s="12"/>
      <c r="B20" s="42">
        <v>539</v>
      </c>
      <c r="C20" s="19" t="s">
        <v>64</v>
      </c>
      <c r="D20" s="43">
        <v>0</v>
      </c>
      <c r="E20" s="43">
        <v>0</v>
      </c>
      <c r="F20" s="43">
        <v>0</v>
      </c>
      <c r="G20" s="43">
        <v>33440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33440</v>
      </c>
      <c r="O20" s="44">
        <f t="shared" si="1"/>
        <v>1.9967755418880995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983606</v>
      </c>
      <c r="E21" s="29">
        <f t="shared" si="6"/>
        <v>5407</v>
      </c>
      <c r="F21" s="29">
        <f t="shared" si="6"/>
        <v>0</v>
      </c>
      <c r="G21" s="29">
        <f t="shared" si="6"/>
        <v>215613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1204626</v>
      </c>
      <c r="O21" s="41">
        <f t="shared" si="1"/>
        <v>71.930853287155912</v>
      </c>
      <c r="P21" s="10"/>
    </row>
    <row r="22" spans="1:119">
      <c r="A22" s="12"/>
      <c r="B22" s="42">
        <v>541</v>
      </c>
      <c r="C22" s="19" t="s">
        <v>34</v>
      </c>
      <c r="D22" s="43">
        <v>983606</v>
      </c>
      <c r="E22" s="43">
        <v>5407</v>
      </c>
      <c r="F22" s="43">
        <v>0</v>
      </c>
      <c r="G22" s="43">
        <v>215613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1204626</v>
      </c>
      <c r="O22" s="44">
        <f t="shared" si="1"/>
        <v>71.930853287155912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SUM(D24:D25)</f>
        <v>2033941</v>
      </c>
      <c r="E23" s="29">
        <f t="shared" si="7"/>
        <v>0</v>
      </c>
      <c r="F23" s="29">
        <f t="shared" si="7"/>
        <v>0</v>
      </c>
      <c r="G23" s="29">
        <f t="shared" si="7"/>
        <v>657611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2691552</v>
      </c>
      <c r="O23" s="41">
        <f t="shared" si="1"/>
        <v>160.71845703708127</v>
      </c>
      <c r="P23" s="9"/>
    </row>
    <row r="24" spans="1:119">
      <c r="A24" s="12"/>
      <c r="B24" s="42">
        <v>571</v>
      </c>
      <c r="C24" s="19" t="s">
        <v>36</v>
      </c>
      <c r="D24" s="43">
        <v>812747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812747</v>
      </c>
      <c r="O24" s="44">
        <f t="shared" si="1"/>
        <v>48.530901056905712</v>
      </c>
      <c r="P24" s="9"/>
    </row>
    <row r="25" spans="1:119">
      <c r="A25" s="12"/>
      <c r="B25" s="42">
        <v>572</v>
      </c>
      <c r="C25" s="19" t="s">
        <v>37</v>
      </c>
      <c r="D25" s="43">
        <v>1221194</v>
      </c>
      <c r="E25" s="43">
        <v>0</v>
      </c>
      <c r="F25" s="43">
        <v>0</v>
      </c>
      <c r="G25" s="43">
        <v>657611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1878805</v>
      </c>
      <c r="O25" s="44">
        <f t="shared" si="1"/>
        <v>112.18755598017556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SUM(D27:D27)</f>
        <v>2622572</v>
      </c>
      <c r="E26" s="29">
        <f t="shared" si="8"/>
        <v>207962</v>
      </c>
      <c r="F26" s="29">
        <f t="shared" si="8"/>
        <v>914232</v>
      </c>
      <c r="G26" s="29">
        <f t="shared" si="8"/>
        <v>144126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3888892</v>
      </c>
      <c r="O26" s="41">
        <f t="shared" si="1"/>
        <v>232.21424732787963</v>
      </c>
      <c r="P26" s="9"/>
    </row>
    <row r="27" spans="1:119" ht="15.75" thickBot="1">
      <c r="A27" s="12"/>
      <c r="B27" s="42">
        <v>581</v>
      </c>
      <c r="C27" s="19" t="s">
        <v>38</v>
      </c>
      <c r="D27" s="43">
        <v>2622572</v>
      </c>
      <c r="E27" s="43">
        <v>207962</v>
      </c>
      <c r="F27" s="43">
        <v>914232</v>
      </c>
      <c r="G27" s="43">
        <v>144126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3888892</v>
      </c>
      <c r="O27" s="44">
        <f t="shared" si="1"/>
        <v>232.21424732787963</v>
      </c>
      <c r="P27" s="9"/>
    </row>
    <row r="28" spans="1:119" ht="16.5" thickBot="1">
      <c r="A28" s="13" t="s">
        <v>10</v>
      </c>
      <c r="B28" s="21"/>
      <c r="C28" s="20"/>
      <c r="D28" s="14">
        <f>SUM(D5,D12,D15,D21,D23,D26)</f>
        <v>15933395</v>
      </c>
      <c r="E28" s="14">
        <f t="shared" ref="E28:M28" si="9">SUM(E5,E12,E15,E21,E23,E26)</f>
        <v>13782883</v>
      </c>
      <c r="F28" s="14">
        <f t="shared" si="9"/>
        <v>1273950</v>
      </c>
      <c r="G28" s="14">
        <f t="shared" si="9"/>
        <v>1161339</v>
      </c>
      <c r="H28" s="14">
        <f t="shared" si="9"/>
        <v>0</v>
      </c>
      <c r="I28" s="14">
        <f t="shared" si="9"/>
        <v>11003051</v>
      </c>
      <c r="J28" s="14">
        <f t="shared" si="9"/>
        <v>722387</v>
      </c>
      <c r="K28" s="14">
        <f t="shared" si="9"/>
        <v>1471048</v>
      </c>
      <c r="L28" s="14">
        <f t="shared" si="9"/>
        <v>189459</v>
      </c>
      <c r="M28" s="14">
        <f t="shared" si="9"/>
        <v>0</v>
      </c>
      <c r="N28" s="14">
        <f t="shared" si="4"/>
        <v>45537512</v>
      </c>
      <c r="O28" s="35">
        <f t="shared" si="1"/>
        <v>2719.1444437809755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65</v>
      </c>
      <c r="M30" s="93"/>
      <c r="N30" s="93"/>
      <c r="O30" s="39">
        <v>16747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80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81</v>
      </c>
      <c r="N4" s="32" t="s">
        <v>5</v>
      </c>
      <c r="O4" s="32" t="s">
        <v>82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5765827</v>
      </c>
      <c r="E5" s="24">
        <f t="shared" si="0"/>
        <v>9958626</v>
      </c>
      <c r="F5" s="24">
        <f t="shared" si="0"/>
        <v>2096085</v>
      </c>
      <c r="G5" s="24">
        <f t="shared" si="0"/>
        <v>1290666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3280659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9" si="1">SUM(D5:N5)</f>
        <v>22391863</v>
      </c>
      <c r="P5" s="30">
        <f t="shared" ref="P5:P29" si="2">(O5/P$31)</f>
        <v>1331.8976326433499</v>
      </c>
      <c r="Q5" s="6"/>
    </row>
    <row r="6" spans="1:134">
      <c r="A6" s="12"/>
      <c r="B6" s="42">
        <v>511</v>
      </c>
      <c r="C6" s="19" t="s">
        <v>54</v>
      </c>
      <c r="D6" s="43">
        <v>193244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193244</v>
      </c>
      <c r="P6" s="44">
        <f t="shared" si="2"/>
        <v>11.494408755650726</v>
      </c>
      <c r="Q6" s="9"/>
    </row>
    <row r="7" spans="1:134">
      <c r="A7" s="12"/>
      <c r="B7" s="42">
        <v>512</v>
      </c>
      <c r="C7" s="19" t="s">
        <v>19</v>
      </c>
      <c r="D7" s="43">
        <v>2095806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2095806</v>
      </c>
      <c r="P7" s="44">
        <f t="shared" si="2"/>
        <v>124.66131334760885</v>
      </c>
      <c r="Q7" s="9"/>
    </row>
    <row r="8" spans="1:134">
      <c r="A8" s="12"/>
      <c r="B8" s="42">
        <v>513</v>
      </c>
      <c r="C8" s="19" t="s">
        <v>20</v>
      </c>
      <c r="D8" s="43">
        <v>1205634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181964</v>
      </c>
      <c r="L8" s="43">
        <v>0</v>
      </c>
      <c r="M8" s="43">
        <v>0</v>
      </c>
      <c r="N8" s="43">
        <v>0</v>
      </c>
      <c r="O8" s="43">
        <f t="shared" si="1"/>
        <v>1387598</v>
      </c>
      <c r="P8" s="44">
        <f t="shared" si="2"/>
        <v>82.536164644301692</v>
      </c>
      <c r="Q8" s="9"/>
    </row>
    <row r="9" spans="1:134">
      <c r="A9" s="12"/>
      <c r="B9" s="42">
        <v>515</v>
      </c>
      <c r="C9" s="19" t="s">
        <v>21</v>
      </c>
      <c r="D9" s="43">
        <v>981724</v>
      </c>
      <c r="E9" s="43">
        <v>9958626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10940350</v>
      </c>
      <c r="P9" s="44">
        <f t="shared" si="2"/>
        <v>650.746490601951</v>
      </c>
      <c r="Q9" s="9"/>
    </row>
    <row r="10" spans="1:134">
      <c r="A10" s="12"/>
      <c r="B10" s="42">
        <v>517</v>
      </c>
      <c r="C10" s="19" t="s">
        <v>22</v>
      </c>
      <c r="D10" s="43">
        <v>204952</v>
      </c>
      <c r="E10" s="43">
        <v>0</v>
      </c>
      <c r="F10" s="43">
        <v>2096085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2301037</v>
      </c>
      <c r="P10" s="44">
        <f t="shared" si="2"/>
        <v>136.86872472043777</v>
      </c>
      <c r="Q10" s="9"/>
    </row>
    <row r="11" spans="1:134">
      <c r="A11" s="12"/>
      <c r="B11" s="42">
        <v>519</v>
      </c>
      <c r="C11" s="19" t="s">
        <v>24</v>
      </c>
      <c r="D11" s="43">
        <v>1084467</v>
      </c>
      <c r="E11" s="43">
        <v>0</v>
      </c>
      <c r="F11" s="43">
        <v>0</v>
      </c>
      <c r="G11" s="43">
        <v>1290666</v>
      </c>
      <c r="H11" s="43">
        <v>0</v>
      </c>
      <c r="I11" s="43">
        <v>0</v>
      </c>
      <c r="J11" s="43">
        <v>0</v>
      </c>
      <c r="K11" s="43">
        <v>3098695</v>
      </c>
      <c r="L11" s="43">
        <v>0</v>
      </c>
      <c r="M11" s="43">
        <v>0</v>
      </c>
      <c r="N11" s="43">
        <v>0</v>
      </c>
      <c r="O11" s="43">
        <f t="shared" si="1"/>
        <v>5473828</v>
      </c>
      <c r="P11" s="44">
        <f t="shared" si="2"/>
        <v>325.59053057339997</v>
      </c>
      <c r="Q11" s="9"/>
    </row>
    <row r="12" spans="1:134" ht="15.75">
      <c r="A12" s="26" t="s">
        <v>25</v>
      </c>
      <c r="B12" s="27"/>
      <c r="C12" s="28"/>
      <c r="D12" s="29">
        <f t="shared" ref="D12:N12" si="3">SUM(D13:D14)</f>
        <v>13294685</v>
      </c>
      <c r="E12" s="29">
        <f t="shared" si="3"/>
        <v>0</v>
      </c>
      <c r="F12" s="29">
        <f t="shared" si="3"/>
        <v>0</v>
      </c>
      <c r="G12" s="29">
        <f t="shared" si="3"/>
        <v>169425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13464110</v>
      </c>
      <c r="P12" s="41">
        <f t="shared" si="2"/>
        <v>800.86307399476561</v>
      </c>
      <c r="Q12" s="10"/>
    </row>
    <row r="13" spans="1:134">
      <c r="A13" s="12"/>
      <c r="B13" s="42">
        <v>521</v>
      </c>
      <c r="C13" s="19" t="s">
        <v>26</v>
      </c>
      <c r="D13" s="43">
        <v>8111251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8111251</v>
      </c>
      <c r="P13" s="44">
        <f t="shared" si="2"/>
        <v>482.46793956697599</v>
      </c>
      <c r="Q13" s="9"/>
    </row>
    <row r="14" spans="1:134">
      <c r="A14" s="12"/>
      <c r="B14" s="42">
        <v>522</v>
      </c>
      <c r="C14" s="19" t="s">
        <v>27</v>
      </c>
      <c r="D14" s="43">
        <v>5183434</v>
      </c>
      <c r="E14" s="43">
        <v>0</v>
      </c>
      <c r="F14" s="43">
        <v>0</v>
      </c>
      <c r="G14" s="43">
        <v>169425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5352859</v>
      </c>
      <c r="P14" s="44">
        <f t="shared" si="2"/>
        <v>318.39513442778969</v>
      </c>
      <c r="Q14" s="9"/>
    </row>
    <row r="15" spans="1:134" ht="15.75">
      <c r="A15" s="26" t="s">
        <v>28</v>
      </c>
      <c r="B15" s="27"/>
      <c r="C15" s="28"/>
      <c r="D15" s="29">
        <f t="shared" ref="D15:N15" si="4">SUM(D16:D20)</f>
        <v>787777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10396746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11184523</v>
      </c>
      <c r="P15" s="41">
        <f t="shared" si="2"/>
        <v>665.27022364977392</v>
      </c>
      <c r="Q15" s="10"/>
    </row>
    <row r="16" spans="1:134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2913011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2913011</v>
      </c>
      <c r="P16" s="44">
        <f t="shared" si="2"/>
        <v>173.26974779919107</v>
      </c>
      <c r="Q16" s="9"/>
    </row>
    <row r="17" spans="1:120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3713761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3713761</v>
      </c>
      <c r="P17" s="44">
        <f t="shared" si="2"/>
        <v>220.89941708303593</v>
      </c>
      <c r="Q17" s="9"/>
    </row>
    <row r="18" spans="1:120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3065366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3065366</v>
      </c>
      <c r="P18" s="44">
        <f t="shared" si="2"/>
        <v>182.33202474423032</v>
      </c>
      <c r="Q18" s="9"/>
    </row>
    <row r="19" spans="1:120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704608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704608</v>
      </c>
      <c r="P19" s="44">
        <f t="shared" si="2"/>
        <v>41.911015940994531</v>
      </c>
      <c r="Q19" s="9"/>
    </row>
    <row r="20" spans="1:120">
      <c r="A20" s="12"/>
      <c r="B20" s="42">
        <v>539</v>
      </c>
      <c r="C20" s="19" t="s">
        <v>64</v>
      </c>
      <c r="D20" s="43">
        <v>787777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787777</v>
      </c>
      <c r="P20" s="44">
        <f t="shared" si="2"/>
        <v>46.858018082322154</v>
      </c>
      <c r="Q20" s="9"/>
    </row>
    <row r="21" spans="1:120" ht="15.75">
      <c r="A21" s="26" t="s">
        <v>33</v>
      </c>
      <c r="B21" s="27"/>
      <c r="C21" s="28"/>
      <c r="D21" s="29">
        <f t="shared" ref="D21:N21" si="5">SUM(D22:D22)</f>
        <v>859309</v>
      </c>
      <c r="E21" s="29">
        <f t="shared" si="5"/>
        <v>1908332</v>
      </c>
      <c r="F21" s="29">
        <f t="shared" si="5"/>
        <v>0</v>
      </c>
      <c r="G21" s="29">
        <f t="shared" si="5"/>
        <v>1262810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5"/>
        <v>0</v>
      </c>
      <c r="O21" s="29">
        <f t="shared" si="1"/>
        <v>4030451</v>
      </c>
      <c r="P21" s="41">
        <f t="shared" si="2"/>
        <v>239.7365572210326</v>
      </c>
      <c r="Q21" s="10"/>
    </row>
    <row r="22" spans="1:120">
      <c r="A22" s="12"/>
      <c r="B22" s="42">
        <v>541</v>
      </c>
      <c r="C22" s="19" t="s">
        <v>34</v>
      </c>
      <c r="D22" s="43">
        <v>859309</v>
      </c>
      <c r="E22" s="43">
        <v>1908332</v>
      </c>
      <c r="F22" s="43">
        <v>0</v>
      </c>
      <c r="G22" s="43">
        <v>1262810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4030451</v>
      </c>
      <c r="P22" s="44">
        <f t="shared" si="2"/>
        <v>239.7365572210326</v>
      </c>
      <c r="Q22" s="9"/>
    </row>
    <row r="23" spans="1:120" ht="15.75">
      <c r="A23" s="26" t="s">
        <v>35</v>
      </c>
      <c r="B23" s="27"/>
      <c r="C23" s="28"/>
      <c r="D23" s="29">
        <f t="shared" ref="D23:N23" si="6">SUM(D24:D25)</f>
        <v>2337534</v>
      </c>
      <c r="E23" s="29">
        <f t="shared" si="6"/>
        <v>0</v>
      </c>
      <c r="F23" s="29">
        <f t="shared" si="6"/>
        <v>0</v>
      </c>
      <c r="G23" s="29">
        <f t="shared" si="6"/>
        <v>557751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1"/>
        <v>2895285</v>
      </c>
      <c r="P23" s="41">
        <f t="shared" si="2"/>
        <v>172.21538187009278</v>
      </c>
      <c r="Q23" s="9"/>
    </row>
    <row r="24" spans="1:120">
      <c r="A24" s="12"/>
      <c r="B24" s="42">
        <v>571</v>
      </c>
      <c r="C24" s="19" t="s">
        <v>36</v>
      </c>
      <c r="D24" s="43">
        <v>914142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914142</v>
      </c>
      <c r="P24" s="44">
        <f t="shared" si="2"/>
        <v>54.374375446109923</v>
      </c>
      <c r="Q24" s="9"/>
    </row>
    <row r="25" spans="1:120">
      <c r="A25" s="12"/>
      <c r="B25" s="42">
        <v>572</v>
      </c>
      <c r="C25" s="19" t="s">
        <v>37</v>
      </c>
      <c r="D25" s="43">
        <v>1423392</v>
      </c>
      <c r="E25" s="43">
        <v>0</v>
      </c>
      <c r="F25" s="43">
        <v>0</v>
      </c>
      <c r="G25" s="43">
        <v>557751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1981143</v>
      </c>
      <c r="P25" s="44">
        <f t="shared" si="2"/>
        <v>117.84100642398288</v>
      </c>
      <c r="Q25" s="9"/>
    </row>
    <row r="26" spans="1:120" ht="15.75">
      <c r="A26" s="26" t="s">
        <v>39</v>
      </c>
      <c r="B26" s="27"/>
      <c r="C26" s="28"/>
      <c r="D26" s="29">
        <f t="shared" ref="D26:N26" si="7">SUM(D27:D28)</f>
        <v>2356037</v>
      </c>
      <c r="E26" s="29">
        <f t="shared" si="7"/>
        <v>2812714</v>
      </c>
      <c r="F26" s="29">
        <f t="shared" si="7"/>
        <v>11822418</v>
      </c>
      <c r="G26" s="29">
        <f t="shared" si="7"/>
        <v>891334</v>
      </c>
      <c r="H26" s="29">
        <f t="shared" si="7"/>
        <v>0</v>
      </c>
      <c r="I26" s="29">
        <f t="shared" si="7"/>
        <v>4615440</v>
      </c>
      <c r="J26" s="29">
        <f t="shared" si="7"/>
        <v>815791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7"/>
        <v>0</v>
      </c>
      <c r="O26" s="29">
        <f t="shared" si="1"/>
        <v>23313734</v>
      </c>
      <c r="P26" s="41">
        <f t="shared" si="2"/>
        <v>1386.7317392338805</v>
      </c>
      <c r="Q26" s="9"/>
    </row>
    <row r="27" spans="1:120">
      <c r="A27" s="12"/>
      <c r="B27" s="42">
        <v>581</v>
      </c>
      <c r="C27" s="19" t="s">
        <v>83</v>
      </c>
      <c r="D27" s="43">
        <v>2356037</v>
      </c>
      <c r="E27" s="43">
        <v>2812714</v>
      </c>
      <c r="F27" s="43">
        <v>11822418</v>
      </c>
      <c r="G27" s="43">
        <v>891334</v>
      </c>
      <c r="H27" s="43">
        <v>0</v>
      </c>
      <c r="I27" s="43">
        <v>4615440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22497943</v>
      </c>
      <c r="P27" s="44">
        <f t="shared" si="2"/>
        <v>1338.207411372829</v>
      </c>
      <c r="Q27" s="9"/>
    </row>
    <row r="28" spans="1:120" ht="15.75" thickBot="1">
      <c r="A28" s="12"/>
      <c r="B28" s="42">
        <v>591</v>
      </c>
      <c r="C28" s="19" t="s">
        <v>84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815791</v>
      </c>
      <c r="K28" s="43">
        <v>0</v>
      </c>
      <c r="L28" s="43">
        <v>0</v>
      </c>
      <c r="M28" s="43">
        <v>0</v>
      </c>
      <c r="N28" s="43">
        <v>0</v>
      </c>
      <c r="O28" s="43">
        <f t="shared" si="1"/>
        <v>815791</v>
      </c>
      <c r="P28" s="44">
        <f t="shared" si="2"/>
        <v>48.524327861051631</v>
      </c>
      <c r="Q28" s="9"/>
    </row>
    <row r="29" spans="1:120" ht="16.5" thickBot="1">
      <c r="A29" s="13" t="s">
        <v>10</v>
      </c>
      <c r="B29" s="21"/>
      <c r="C29" s="20"/>
      <c r="D29" s="14">
        <f>SUM(D5,D12,D15,D21,D23,D26)</f>
        <v>25401169</v>
      </c>
      <c r="E29" s="14">
        <f t="shared" ref="E29:N29" si="8">SUM(E5,E12,E15,E21,E23,E26)</f>
        <v>14679672</v>
      </c>
      <c r="F29" s="14">
        <f t="shared" si="8"/>
        <v>13918503</v>
      </c>
      <c r="G29" s="14">
        <f t="shared" si="8"/>
        <v>4171986</v>
      </c>
      <c r="H29" s="14">
        <f t="shared" si="8"/>
        <v>0</v>
      </c>
      <c r="I29" s="14">
        <f t="shared" si="8"/>
        <v>15012186</v>
      </c>
      <c r="J29" s="14">
        <f t="shared" si="8"/>
        <v>815791</v>
      </c>
      <c r="K29" s="14">
        <f t="shared" si="8"/>
        <v>3280659</v>
      </c>
      <c r="L29" s="14">
        <f t="shared" si="8"/>
        <v>0</v>
      </c>
      <c r="M29" s="14">
        <f t="shared" si="8"/>
        <v>0</v>
      </c>
      <c r="N29" s="14">
        <f t="shared" si="8"/>
        <v>0</v>
      </c>
      <c r="O29" s="14">
        <f t="shared" si="1"/>
        <v>77279966</v>
      </c>
      <c r="P29" s="35">
        <f t="shared" si="2"/>
        <v>4596.714608612896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20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93" t="s">
        <v>85</v>
      </c>
      <c r="N31" s="93"/>
      <c r="O31" s="93"/>
      <c r="P31" s="39">
        <v>16812</v>
      </c>
    </row>
    <row r="32" spans="1:120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4275819</v>
      </c>
      <c r="E5" s="24">
        <f t="shared" si="0"/>
        <v>0</v>
      </c>
      <c r="F5" s="24">
        <f t="shared" si="0"/>
        <v>887858</v>
      </c>
      <c r="G5" s="24">
        <f t="shared" si="0"/>
        <v>565663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3055585</v>
      </c>
      <c r="L5" s="24">
        <f t="shared" si="0"/>
        <v>0</v>
      </c>
      <c r="M5" s="24">
        <f t="shared" si="0"/>
        <v>1690068</v>
      </c>
      <c r="N5" s="25">
        <f t="shared" ref="N5:N27" si="1">SUM(D5:M5)</f>
        <v>10474993</v>
      </c>
      <c r="O5" s="30">
        <f t="shared" ref="O5:O27" si="2">(N5/O$29)</f>
        <v>618.54106879244171</v>
      </c>
      <c r="P5" s="6"/>
    </row>
    <row r="6" spans="1:133">
      <c r="A6" s="12"/>
      <c r="B6" s="42">
        <v>512</v>
      </c>
      <c r="C6" s="19" t="s">
        <v>19</v>
      </c>
      <c r="D6" s="43">
        <v>1932779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1932779</v>
      </c>
      <c r="O6" s="44">
        <f t="shared" si="2"/>
        <v>114.12925893120756</v>
      </c>
      <c r="P6" s="9"/>
    </row>
    <row r="7" spans="1:133">
      <c r="A7" s="12"/>
      <c r="B7" s="42">
        <v>513</v>
      </c>
      <c r="C7" s="19" t="s">
        <v>20</v>
      </c>
      <c r="D7" s="43">
        <v>1175950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209092</v>
      </c>
      <c r="L7" s="43">
        <v>0</v>
      </c>
      <c r="M7" s="43">
        <v>0</v>
      </c>
      <c r="N7" s="43">
        <f t="shared" si="1"/>
        <v>1385042</v>
      </c>
      <c r="O7" s="44">
        <f t="shared" si="2"/>
        <v>81.78576911721288</v>
      </c>
      <c r="P7" s="9"/>
    </row>
    <row r="8" spans="1:133">
      <c r="A8" s="12"/>
      <c r="B8" s="42">
        <v>515</v>
      </c>
      <c r="C8" s="19" t="s">
        <v>21</v>
      </c>
      <c r="D8" s="43">
        <v>979852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1690068</v>
      </c>
      <c r="N8" s="43">
        <f t="shared" si="1"/>
        <v>2669920</v>
      </c>
      <c r="O8" s="44">
        <f t="shared" si="2"/>
        <v>157.65692353114852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887858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887858</v>
      </c>
      <c r="O9" s="44">
        <f t="shared" si="2"/>
        <v>52.42739887806318</v>
      </c>
      <c r="P9" s="9"/>
    </row>
    <row r="10" spans="1:133">
      <c r="A10" s="12"/>
      <c r="B10" s="42">
        <v>519</v>
      </c>
      <c r="C10" s="19" t="s">
        <v>55</v>
      </c>
      <c r="D10" s="43">
        <v>187238</v>
      </c>
      <c r="E10" s="43">
        <v>0</v>
      </c>
      <c r="F10" s="43">
        <v>0</v>
      </c>
      <c r="G10" s="43">
        <v>565663</v>
      </c>
      <c r="H10" s="43">
        <v>0</v>
      </c>
      <c r="I10" s="43">
        <v>0</v>
      </c>
      <c r="J10" s="43">
        <v>0</v>
      </c>
      <c r="K10" s="43">
        <v>2846493</v>
      </c>
      <c r="L10" s="43">
        <v>0</v>
      </c>
      <c r="M10" s="43">
        <v>0</v>
      </c>
      <c r="N10" s="43">
        <f t="shared" si="1"/>
        <v>3599394</v>
      </c>
      <c r="O10" s="44">
        <f t="shared" si="2"/>
        <v>212.54171833480956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10744916</v>
      </c>
      <c r="E11" s="29">
        <f t="shared" si="3"/>
        <v>0</v>
      </c>
      <c r="F11" s="29">
        <f t="shared" si="3"/>
        <v>0</v>
      </c>
      <c r="G11" s="29">
        <f t="shared" si="3"/>
        <v>95626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10840542</v>
      </c>
      <c r="O11" s="41">
        <f t="shared" si="2"/>
        <v>640.12648361381753</v>
      </c>
      <c r="P11" s="10"/>
    </row>
    <row r="12" spans="1:133">
      <c r="A12" s="12"/>
      <c r="B12" s="42">
        <v>521</v>
      </c>
      <c r="C12" s="19" t="s">
        <v>26</v>
      </c>
      <c r="D12" s="43">
        <v>8077221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8077221</v>
      </c>
      <c r="O12" s="44">
        <f t="shared" si="2"/>
        <v>476.95429583702389</v>
      </c>
      <c r="P12" s="9"/>
    </row>
    <row r="13" spans="1:133">
      <c r="A13" s="12"/>
      <c r="B13" s="42">
        <v>522</v>
      </c>
      <c r="C13" s="19" t="s">
        <v>27</v>
      </c>
      <c r="D13" s="43">
        <v>2667695</v>
      </c>
      <c r="E13" s="43">
        <v>0</v>
      </c>
      <c r="F13" s="43">
        <v>0</v>
      </c>
      <c r="G13" s="43">
        <v>95626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2763321</v>
      </c>
      <c r="O13" s="44">
        <f t="shared" si="2"/>
        <v>163.17218777679363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SUM(D15:D18)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10833764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10833764</v>
      </c>
      <c r="O14" s="41">
        <f t="shared" si="2"/>
        <v>639.72624741659286</v>
      </c>
      <c r="P14" s="10"/>
    </row>
    <row r="15" spans="1:133">
      <c r="A15" s="12"/>
      <c r="B15" s="42">
        <v>533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3430925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3430925</v>
      </c>
      <c r="O15" s="44">
        <f t="shared" si="2"/>
        <v>202.5937407735459</v>
      </c>
      <c r="P15" s="9"/>
    </row>
    <row r="16" spans="1:133">
      <c r="A16" s="12"/>
      <c r="B16" s="42">
        <v>535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3365207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3365207</v>
      </c>
      <c r="O16" s="44">
        <f t="shared" si="2"/>
        <v>198.71313847062297</v>
      </c>
      <c r="P16" s="9"/>
    </row>
    <row r="17" spans="1:119">
      <c r="A17" s="12"/>
      <c r="B17" s="42">
        <v>536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3312543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3312543</v>
      </c>
      <c r="O17" s="44">
        <f t="shared" si="2"/>
        <v>195.60336581045172</v>
      </c>
      <c r="P17" s="9"/>
    </row>
    <row r="18" spans="1:119">
      <c r="A18" s="12"/>
      <c r="B18" s="42">
        <v>538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725089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725089</v>
      </c>
      <c r="O18" s="44">
        <f t="shared" si="2"/>
        <v>42.816002361972245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2406459</v>
      </c>
      <c r="E19" s="29">
        <f t="shared" si="5"/>
        <v>2334182</v>
      </c>
      <c r="F19" s="29">
        <f t="shared" si="5"/>
        <v>0</v>
      </c>
      <c r="G19" s="29">
        <f t="shared" si="5"/>
        <v>1461319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6201960</v>
      </c>
      <c r="O19" s="41">
        <f t="shared" si="2"/>
        <v>366.22143489813993</v>
      </c>
      <c r="P19" s="10"/>
    </row>
    <row r="20" spans="1:119">
      <c r="A20" s="12"/>
      <c r="B20" s="42">
        <v>541</v>
      </c>
      <c r="C20" s="19" t="s">
        <v>58</v>
      </c>
      <c r="D20" s="43">
        <v>2406459</v>
      </c>
      <c r="E20" s="43">
        <v>2334182</v>
      </c>
      <c r="F20" s="43">
        <v>0</v>
      </c>
      <c r="G20" s="43">
        <v>1461319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6201960</v>
      </c>
      <c r="O20" s="44">
        <f t="shared" si="2"/>
        <v>366.22143489813993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SUM(D22:D23)</f>
        <v>2304465</v>
      </c>
      <c r="E21" s="29">
        <f t="shared" si="6"/>
        <v>0</v>
      </c>
      <c r="F21" s="29">
        <f t="shared" si="6"/>
        <v>0</v>
      </c>
      <c r="G21" s="29">
        <f t="shared" si="6"/>
        <v>48781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2353246</v>
      </c>
      <c r="O21" s="41">
        <f t="shared" si="2"/>
        <v>138.9575435488633</v>
      </c>
      <c r="P21" s="9"/>
    </row>
    <row r="22" spans="1:119">
      <c r="A22" s="12"/>
      <c r="B22" s="42">
        <v>571</v>
      </c>
      <c r="C22" s="19" t="s">
        <v>36</v>
      </c>
      <c r="D22" s="43">
        <v>906967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906967</v>
      </c>
      <c r="O22" s="44">
        <f t="shared" si="2"/>
        <v>53.555772069678184</v>
      </c>
      <c r="P22" s="9"/>
    </row>
    <row r="23" spans="1:119">
      <c r="A23" s="12"/>
      <c r="B23" s="42">
        <v>572</v>
      </c>
      <c r="C23" s="19" t="s">
        <v>59</v>
      </c>
      <c r="D23" s="43">
        <v>1397498</v>
      </c>
      <c r="E23" s="43">
        <v>0</v>
      </c>
      <c r="F23" s="43">
        <v>0</v>
      </c>
      <c r="G23" s="43">
        <v>48781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1446279</v>
      </c>
      <c r="O23" s="44">
        <f t="shared" si="2"/>
        <v>85.401771479185115</v>
      </c>
      <c r="P23" s="9"/>
    </row>
    <row r="24" spans="1:119" ht="15.75">
      <c r="A24" s="26" t="s">
        <v>60</v>
      </c>
      <c r="B24" s="27"/>
      <c r="C24" s="28"/>
      <c r="D24" s="29">
        <f t="shared" ref="D24:M24" si="7">SUM(D25:D26)</f>
        <v>2035070</v>
      </c>
      <c r="E24" s="29">
        <f t="shared" si="7"/>
        <v>432140</v>
      </c>
      <c r="F24" s="29">
        <f t="shared" si="7"/>
        <v>0</v>
      </c>
      <c r="G24" s="29">
        <f t="shared" si="7"/>
        <v>888840</v>
      </c>
      <c r="H24" s="29">
        <f t="shared" si="7"/>
        <v>0</v>
      </c>
      <c r="I24" s="29">
        <f t="shared" si="7"/>
        <v>6094480</v>
      </c>
      <c r="J24" s="29">
        <f t="shared" si="7"/>
        <v>868005</v>
      </c>
      <c r="K24" s="29">
        <f t="shared" si="7"/>
        <v>0</v>
      </c>
      <c r="L24" s="29">
        <f t="shared" si="7"/>
        <v>0</v>
      </c>
      <c r="M24" s="29">
        <f t="shared" si="7"/>
        <v>3013260</v>
      </c>
      <c r="N24" s="29">
        <f t="shared" si="1"/>
        <v>13331795</v>
      </c>
      <c r="O24" s="41">
        <f t="shared" si="2"/>
        <v>787.23324475937409</v>
      </c>
      <c r="P24" s="9"/>
    </row>
    <row r="25" spans="1:119">
      <c r="A25" s="12"/>
      <c r="B25" s="42">
        <v>581</v>
      </c>
      <c r="C25" s="19" t="s">
        <v>61</v>
      </c>
      <c r="D25" s="43">
        <v>2035070</v>
      </c>
      <c r="E25" s="43">
        <v>432140</v>
      </c>
      <c r="F25" s="43">
        <v>0</v>
      </c>
      <c r="G25" s="43">
        <v>888840</v>
      </c>
      <c r="H25" s="43">
        <v>0</v>
      </c>
      <c r="I25" s="43">
        <v>6094480</v>
      </c>
      <c r="J25" s="43">
        <v>0</v>
      </c>
      <c r="K25" s="43">
        <v>0</v>
      </c>
      <c r="L25" s="43">
        <v>0</v>
      </c>
      <c r="M25" s="43">
        <v>3013260</v>
      </c>
      <c r="N25" s="43">
        <f t="shared" si="1"/>
        <v>12463790</v>
      </c>
      <c r="O25" s="44">
        <f t="shared" si="2"/>
        <v>735.9781517567169</v>
      </c>
      <c r="P25" s="9"/>
    </row>
    <row r="26" spans="1:119" ht="15.75" thickBot="1">
      <c r="A26" s="12"/>
      <c r="B26" s="42">
        <v>591</v>
      </c>
      <c r="C26" s="19" t="s">
        <v>68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868005</v>
      </c>
      <c r="K26" s="43">
        <v>0</v>
      </c>
      <c r="L26" s="43">
        <v>0</v>
      </c>
      <c r="M26" s="43">
        <v>0</v>
      </c>
      <c r="N26" s="43">
        <f t="shared" si="1"/>
        <v>868005</v>
      </c>
      <c r="O26" s="44">
        <f t="shared" si="2"/>
        <v>51.255093002657219</v>
      </c>
      <c r="P26" s="9"/>
    </row>
    <row r="27" spans="1:119" ht="16.5" thickBot="1">
      <c r="A27" s="13" t="s">
        <v>10</v>
      </c>
      <c r="B27" s="21"/>
      <c r="C27" s="20"/>
      <c r="D27" s="14">
        <f>SUM(D5,D11,D14,D19,D21,D24)</f>
        <v>21766729</v>
      </c>
      <c r="E27" s="14">
        <f t="shared" ref="E27:M27" si="8">SUM(E5,E11,E14,E19,E21,E24)</f>
        <v>2766322</v>
      </c>
      <c r="F27" s="14">
        <f t="shared" si="8"/>
        <v>887858</v>
      </c>
      <c r="G27" s="14">
        <f t="shared" si="8"/>
        <v>3060229</v>
      </c>
      <c r="H27" s="14">
        <f t="shared" si="8"/>
        <v>0</v>
      </c>
      <c r="I27" s="14">
        <f t="shared" si="8"/>
        <v>16928244</v>
      </c>
      <c r="J27" s="14">
        <f t="shared" si="8"/>
        <v>868005</v>
      </c>
      <c r="K27" s="14">
        <f t="shared" si="8"/>
        <v>3055585</v>
      </c>
      <c r="L27" s="14">
        <f t="shared" si="8"/>
        <v>0</v>
      </c>
      <c r="M27" s="14">
        <f t="shared" si="8"/>
        <v>4703328</v>
      </c>
      <c r="N27" s="14">
        <f t="shared" si="1"/>
        <v>54036300</v>
      </c>
      <c r="O27" s="35">
        <f t="shared" si="2"/>
        <v>3190.8060230292294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78</v>
      </c>
      <c r="M29" s="93"/>
      <c r="N29" s="93"/>
      <c r="O29" s="39">
        <v>16935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4403166</v>
      </c>
      <c r="E5" s="24">
        <f t="shared" si="0"/>
        <v>0</v>
      </c>
      <c r="F5" s="24">
        <f t="shared" si="0"/>
        <v>887417</v>
      </c>
      <c r="G5" s="24">
        <f t="shared" si="0"/>
        <v>345764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2686255</v>
      </c>
      <c r="L5" s="24">
        <f t="shared" si="0"/>
        <v>0</v>
      </c>
      <c r="M5" s="24">
        <f t="shared" si="0"/>
        <v>420956</v>
      </c>
      <c r="N5" s="25">
        <f t="shared" ref="N5:N27" si="1">SUM(D5:M5)</f>
        <v>8743558</v>
      </c>
      <c r="O5" s="30">
        <f t="shared" ref="O5:O27" si="2">(N5/O$29)</f>
        <v>545.55175641105632</v>
      </c>
      <c r="P5" s="6"/>
    </row>
    <row r="6" spans="1:133">
      <c r="A6" s="12"/>
      <c r="B6" s="42">
        <v>512</v>
      </c>
      <c r="C6" s="19" t="s">
        <v>19</v>
      </c>
      <c r="D6" s="43">
        <v>1934986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1934986</v>
      </c>
      <c r="O6" s="44">
        <f t="shared" si="2"/>
        <v>120.7328882510763</v>
      </c>
      <c r="P6" s="9"/>
    </row>
    <row r="7" spans="1:133">
      <c r="A7" s="12"/>
      <c r="B7" s="42">
        <v>513</v>
      </c>
      <c r="C7" s="19" t="s">
        <v>20</v>
      </c>
      <c r="D7" s="43">
        <v>1271515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226019</v>
      </c>
      <c r="L7" s="43">
        <v>0</v>
      </c>
      <c r="M7" s="43">
        <v>0</v>
      </c>
      <c r="N7" s="43">
        <f t="shared" si="1"/>
        <v>1497534</v>
      </c>
      <c r="O7" s="44">
        <f t="shared" si="2"/>
        <v>93.438198040806142</v>
      </c>
      <c r="P7" s="9"/>
    </row>
    <row r="8" spans="1:133">
      <c r="A8" s="12"/>
      <c r="B8" s="42">
        <v>515</v>
      </c>
      <c r="C8" s="19" t="s">
        <v>21</v>
      </c>
      <c r="D8" s="43">
        <v>956257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420956</v>
      </c>
      <c r="N8" s="43">
        <f t="shared" si="1"/>
        <v>1377213</v>
      </c>
      <c r="O8" s="44">
        <f t="shared" si="2"/>
        <v>85.930804267798095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887417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887417</v>
      </c>
      <c r="O9" s="44">
        <f t="shared" si="2"/>
        <v>55.370125413364946</v>
      </c>
      <c r="P9" s="9"/>
    </row>
    <row r="10" spans="1:133">
      <c r="A10" s="12"/>
      <c r="B10" s="42">
        <v>519</v>
      </c>
      <c r="C10" s="19" t="s">
        <v>55</v>
      </c>
      <c r="D10" s="43">
        <v>240408</v>
      </c>
      <c r="E10" s="43">
        <v>0</v>
      </c>
      <c r="F10" s="43">
        <v>0</v>
      </c>
      <c r="G10" s="43">
        <v>345764</v>
      </c>
      <c r="H10" s="43">
        <v>0</v>
      </c>
      <c r="I10" s="43">
        <v>0</v>
      </c>
      <c r="J10" s="43">
        <v>0</v>
      </c>
      <c r="K10" s="43">
        <v>2460236</v>
      </c>
      <c r="L10" s="43">
        <v>0</v>
      </c>
      <c r="M10" s="43">
        <v>0</v>
      </c>
      <c r="N10" s="43">
        <f t="shared" si="1"/>
        <v>3046408</v>
      </c>
      <c r="O10" s="44">
        <f t="shared" si="2"/>
        <v>190.07974043801084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10920432</v>
      </c>
      <c r="E11" s="29">
        <f t="shared" si="3"/>
        <v>0</v>
      </c>
      <c r="F11" s="29">
        <f t="shared" si="3"/>
        <v>0</v>
      </c>
      <c r="G11" s="29">
        <f t="shared" si="3"/>
        <v>39228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10959660</v>
      </c>
      <c r="O11" s="41">
        <f t="shared" si="2"/>
        <v>683.82479565732831</v>
      </c>
      <c r="P11" s="10"/>
    </row>
    <row r="12" spans="1:133">
      <c r="A12" s="12"/>
      <c r="B12" s="42">
        <v>521</v>
      </c>
      <c r="C12" s="19" t="s">
        <v>26</v>
      </c>
      <c r="D12" s="43">
        <v>8105332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8105332</v>
      </c>
      <c r="O12" s="44">
        <f t="shared" si="2"/>
        <v>505.72983091033882</v>
      </c>
      <c r="P12" s="9"/>
    </row>
    <row r="13" spans="1:133">
      <c r="A13" s="12"/>
      <c r="B13" s="42">
        <v>522</v>
      </c>
      <c r="C13" s="19" t="s">
        <v>27</v>
      </c>
      <c r="D13" s="43">
        <v>2815100</v>
      </c>
      <c r="E13" s="43">
        <v>0</v>
      </c>
      <c r="F13" s="43">
        <v>0</v>
      </c>
      <c r="G13" s="43">
        <v>39228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2854328</v>
      </c>
      <c r="O13" s="44">
        <f t="shared" si="2"/>
        <v>178.09496474698946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SUM(D15:D18)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9942441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9942441</v>
      </c>
      <c r="O14" s="41">
        <f t="shared" si="2"/>
        <v>620.35571223560237</v>
      </c>
      <c r="P14" s="10"/>
    </row>
    <row r="15" spans="1:133">
      <c r="A15" s="12"/>
      <c r="B15" s="42">
        <v>533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3193437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3193437</v>
      </c>
      <c r="O15" s="44">
        <f t="shared" si="2"/>
        <v>199.25357209708616</v>
      </c>
      <c r="P15" s="9"/>
    </row>
    <row r="16" spans="1:133">
      <c r="A16" s="12"/>
      <c r="B16" s="42">
        <v>535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3338623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3338623</v>
      </c>
      <c r="O16" s="44">
        <f t="shared" si="2"/>
        <v>208.31241030760592</v>
      </c>
      <c r="P16" s="9"/>
    </row>
    <row r="17" spans="1:119">
      <c r="A17" s="12"/>
      <c r="B17" s="42">
        <v>536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2890680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2890680</v>
      </c>
      <c r="O17" s="44">
        <f t="shared" si="2"/>
        <v>180.36313720596493</v>
      </c>
      <c r="P17" s="9"/>
    </row>
    <row r="18" spans="1:119">
      <c r="A18" s="12"/>
      <c r="B18" s="42">
        <v>538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519701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519701</v>
      </c>
      <c r="O18" s="44">
        <f t="shared" si="2"/>
        <v>32.426592624945407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2305015</v>
      </c>
      <c r="E19" s="29">
        <f t="shared" si="5"/>
        <v>2630734</v>
      </c>
      <c r="F19" s="29">
        <f t="shared" si="5"/>
        <v>0</v>
      </c>
      <c r="G19" s="29">
        <f t="shared" si="5"/>
        <v>695219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5630968</v>
      </c>
      <c r="O19" s="41">
        <f t="shared" si="2"/>
        <v>351.34260934672739</v>
      </c>
      <c r="P19" s="10"/>
    </row>
    <row r="20" spans="1:119">
      <c r="A20" s="12"/>
      <c r="B20" s="42">
        <v>541</v>
      </c>
      <c r="C20" s="19" t="s">
        <v>58</v>
      </c>
      <c r="D20" s="43">
        <v>2305015</v>
      </c>
      <c r="E20" s="43">
        <v>2630734</v>
      </c>
      <c r="F20" s="43">
        <v>0</v>
      </c>
      <c r="G20" s="43">
        <v>695219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5630968</v>
      </c>
      <c r="O20" s="44">
        <f t="shared" si="2"/>
        <v>351.34260934672739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SUM(D22:D23)</f>
        <v>2887799</v>
      </c>
      <c r="E21" s="29">
        <f t="shared" si="6"/>
        <v>0</v>
      </c>
      <c r="F21" s="29">
        <f t="shared" si="6"/>
        <v>0</v>
      </c>
      <c r="G21" s="29">
        <f t="shared" si="6"/>
        <v>914233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3802032</v>
      </c>
      <c r="O21" s="41">
        <f t="shared" si="2"/>
        <v>237.22667997753791</v>
      </c>
      <c r="P21" s="9"/>
    </row>
    <row r="22" spans="1:119">
      <c r="A22" s="12"/>
      <c r="B22" s="42">
        <v>571</v>
      </c>
      <c r="C22" s="19" t="s">
        <v>36</v>
      </c>
      <c r="D22" s="43">
        <v>967894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967894</v>
      </c>
      <c r="O22" s="44">
        <f t="shared" si="2"/>
        <v>60.391464403818553</v>
      </c>
      <c r="P22" s="9"/>
    </row>
    <row r="23" spans="1:119">
      <c r="A23" s="12"/>
      <c r="B23" s="42">
        <v>572</v>
      </c>
      <c r="C23" s="19" t="s">
        <v>59</v>
      </c>
      <c r="D23" s="43">
        <v>1919905</v>
      </c>
      <c r="E23" s="43">
        <v>0</v>
      </c>
      <c r="F23" s="43">
        <v>0</v>
      </c>
      <c r="G23" s="43">
        <v>914233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2834138</v>
      </c>
      <c r="O23" s="44">
        <f t="shared" si="2"/>
        <v>176.83521557371935</v>
      </c>
      <c r="P23" s="9"/>
    </row>
    <row r="24" spans="1:119" ht="15.75">
      <c r="A24" s="26" t="s">
        <v>60</v>
      </c>
      <c r="B24" s="27"/>
      <c r="C24" s="28"/>
      <c r="D24" s="29">
        <f t="shared" ref="D24:M24" si="7">SUM(D25:D26)</f>
        <v>1638110</v>
      </c>
      <c r="E24" s="29">
        <f t="shared" si="7"/>
        <v>350000</v>
      </c>
      <c r="F24" s="29">
        <f t="shared" si="7"/>
        <v>0</v>
      </c>
      <c r="G24" s="29">
        <f t="shared" si="7"/>
        <v>1075198</v>
      </c>
      <c r="H24" s="29">
        <f t="shared" si="7"/>
        <v>0</v>
      </c>
      <c r="I24" s="29">
        <f t="shared" si="7"/>
        <v>4246930</v>
      </c>
      <c r="J24" s="29">
        <f t="shared" si="7"/>
        <v>894602</v>
      </c>
      <c r="K24" s="29">
        <f t="shared" si="7"/>
        <v>0</v>
      </c>
      <c r="L24" s="29">
        <f t="shared" si="7"/>
        <v>0</v>
      </c>
      <c r="M24" s="29">
        <f t="shared" si="7"/>
        <v>1592640</v>
      </c>
      <c r="N24" s="29">
        <f t="shared" si="1"/>
        <v>9797480</v>
      </c>
      <c r="O24" s="41">
        <f t="shared" si="2"/>
        <v>611.31091283459159</v>
      </c>
      <c r="P24" s="9"/>
    </row>
    <row r="25" spans="1:119">
      <c r="A25" s="12"/>
      <c r="B25" s="42">
        <v>581</v>
      </c>
      <c r="C25" s="19" t="s">
        <v>61</v>
      </c>
      <c r="D25" s="43">
        <v>1638110</v>
      </c>
      <c r="E25" s="43">
        <v>350000</v>
      </c>
      <c r="F25" s="43">
        <v>0</v>
      </c>
      <c r="G25" s="43">
        <v>1075198</v>
      </c>
      <c r="H25" s="43">
        <v>0</v>
      </c>
      <c r="I25" s="43">
        <v>4246930</v>
      </c>
      <c r="J25" s="43">
        <v>0</v>
      </c>
      <c r="K25" s="43">
        <v>0</v>
      </c>
      <c r="L25" s="43">
        <v>0</v>
      </c>
      <c r="M25" s="43">
        <v>1592640</v>
      </c>
      <c r="N25" s="43">
        <f t="shared" si="1"/>
        <v>8902878</v>
      </c>
      <c r="O25" s="44">
        <f t="shared" si="2"/>
        <v>555.49248143757404</v>
      </c>
      <c r="P25" s="9"/>
    </row>
    <row r="26" spans="1:119" ht="15.75" thickBot="1">
      <c r="A26" s="12"/>
      <c r="B26" s="42">
        <v>591</v>
      </c>
      <c r="C26" s="19" t="s">
        <v>68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894602</v>
      </c>
      <c r="K26" s="43">
        <v>0</v>
      </c>
      <c r="L26" s="43">
        <v>0</v>
      </c>
      <c r="M26" s="43">
        <v>0</v>
      </c>
      <c r="N26" s="43">
        <f t="shared" si="1"/>
        <v>894602</v>
      </c>
      <c r="O26" s="44">
        <f t="shared" si="2"/>
        <v>55.818431397017534</v>
      </c>
      <c r="P26" s="9"/>
    </row>
    <row r="27" spans="1:119" ht="16.5" thickBot="1">
      <c r="A27" s="13" t="s">
        <v>10</v>
      </c>
      <c r="B27" s="21"/>
      <c r="C27" s="20"/>
      <c r="D27" s="14">
        <f>SUM(D5,D11,D14,D19,D21,D24)</f>
        <v>22154522</v>
      </c>
      <c r="E27" s="14">
        <f t="shared" ref="E27:M27" si="8">SUM(E5,E11,E14,E19,E21,E24)</f>
        <v>2980734</v>
      </c>
      <c r="F27" s="14">
        <f t="shared" si="8"/>
        <v>887417</v>
      </c>
      <c r="G27" s="14">
        <f t="shared" si="8"/>
        <v>3069642</v>
      </c>
      <c r="H27" s="14">
        <f t="shared" si="8"/>
        <v>0</v>
      </c>
      <c r="I27" s="14">
        <f t="shared" si="8"/>
        <v>14189371</v>
      </c>
      <c r="J27" s="14">
        <f t="shared" si="8"/>
        <v>894602</v>
      </c>
      <c r="K27" s="14">
        <f t="shared" si="8"/>
        <v>2686255</v>
      </c>
      <c r="L27" s="14">
        <f t="shared" si="8"/>
        <v>0</v>
      </c>
      <c r="M27" s="14">
        <f t="shared" si="8"/>
        <v>2013596</v>
      </c>
      <c r="N27" s="14">
        <f t="shared" si="1"/>
        <v>48876139</v>
      </c>
      <c r="O27" s="35">
        <f t="shared" si="2"/>
        <v>3049.6124664628442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76</v>
      </c>
      <c r="M29" s="93"/>
      <c r="N29" s="93"/>
      <c r="O29" s="39">
        <v>16027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4278168</v>
      </c>
      <c r="E5" s="24">
        <f t="shared" si="0"/>
        <v>0</v>
      </c>
      <c r="F5" s="24">
        <f t="shared" si="0"/>
        <v>887764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2645504</v>
      </c>
      <c r="L5" s="24">
        <f t="shared" si="0"/>
        <v>0</v>
      </c>
      <c r="M5" s="24">
        <f t="shared" si="0"/>
        <v>490809</v>
      </c>
      <c r="N5" s="25">
        <f t="shared" ref="N5:N27" si="1">SUM(D5:M5)</f>
        <v>8302245</v>
      </c>
      <c r="O5" s="30">
        <f t="shared" ref="O5:O27" si="2">(N5/O$29)</f>
        <v>523.37168253167749</v>
      </c>
      <c r="P5" s="6"/>
    </row>
    <row r="6" spans="1:133">
      <c r="A6" s="12"/>
      <c r="B6" s="42">
        <v>512</v>
      </c>
      <c r="C6" s="19" t="s">
        <v>19</v>
      </c>
      <c r="D6" s="43">
        <v>2115650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2115650</v>
      </c>
      <c r="O6" s="44">
        <f t="shared" si="2"/>
        <v>133.37010653722498</v>
      </c>
      <c r="P6" s="9"/>
    </row>
    <row r="7" spans="1:133">
      <c r="A7" s="12"/>
      <c r="B7" s="42">
        <v>513</v>
      </c>
      <c r="C7" s="19" t="s">
        <v>20</v>
      </c>
      <c r="D7" s="43">
        <v>1058256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218121</v>
      </c>
      <c r="L7" s="43">
        <v>0</v>
      </c>
      <c r="M7" s="43">
        <v>0</v>
      </c>
      <c r="N7" s="43">
        <f t="shared" si="1"/>
        <v>1276377</v>
      </c>
      <c r="O7" s="44">
        <f t="shared" si="2"/>
        <v>80.462522851919559</v>
      </c>
      <c r="P7" s="9"/>
    </row>
    <row r="8" spans="1:133">
      <c r="A8" s="12"/>
      <c r="B8" s="42">
        <v>515</v>
      </c>
      <c r="C8" s="19" t="s">
        <v>21</v>
      </c>
      <c r="D8" s="43">
        <v>827736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490809</v>
      </c>
      <c r="N8" s="43">
        <f t="shared" si="1"/>
        <v>1318545</v>
      </c>
      <c r="O8" s="44">
        <f t="shared" si="2"/>
        <v>83.12078421483956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887764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887764</v>
      </c>
      <c r="O9" s="44">
        <f t="shared" si="2"/>
        <v>55.964445565151614</v>
      </c>
      <c r="P9" s="9"/>
    </row>
    <row r="10" spans="1:133">
      <c r="A10" s="12"/>
      <c r="B10" s="42">
        <v>519</v>
      </c>
      <c r="C10" s="19" t="s">
        <v>55</v>
      </c>
      <c r="D10" s="43">
        <v>276526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2427383</v>
      </c>
      <c r="L10" s="43">
        <v>0</v>
      </c>
      <c r="M10" s="43">
        <v>0</v>
      </c>
      <c r="N10" s="43">
        <f t="shared" si="1"/>
        <v>2703909</v>
      </c>
      <c r="O10" s="44">
        <f t="shared" si="2"/>
        <v>170.45382336254175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10947719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10947719</v>
      </c>
      <c r="O11" s="41">
        <f t="shared" si="2"/>
        <v>690.14177646094686</v>
      </c>
      <c r="P11" s="10"/>
    </row>
    <row r="12" spans="1:133">
      <c r="A12" s="12"/>
      <c r="B12" s="42">
        <v>521</v>
      </c>
      <c r="C12" s="19" t="s">
        <v>26</v>
      </c>
      <c r="D12" s="43">
        <v>8326350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8326350</v>
      </c>
      <c r="O12" s="44">
        <f t="shared" si="2"/>
        <v>524.89125638277756</v>
      </c>
      <c r="P12" s="9"/>
    </row>
    <row r="13" spans="1:133">
      <c r="A13" s="12"/>
      <c r="B13" s="42">
        <v>522</v>
      </c>
      <c r="C13" s="19" t="s">
        <v>27</v>
      </c>
      <c r="D13" s="43">
        <v>2621369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2621369</v>
      </c>
      <c r="O13" s="44">
        <f t="shared" si="2"/>
        <v>165.25052007816933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SUM(D15:D18)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7852219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7852219</v>
      </c>
      <c r="O14" s="41">
        <f t="shared" si="2"/>
        <v>495.00214335245539</v>
      </c>
      <c r="P14" s="10"/>
    </row>
    <row r="15" spans="1:133">
      <c r="A15" s="12"/>
      <c r="B15" s="42">
        <v>533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2776810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2776810</v>
      </c>
      <c r="O15" s="44">
        <f t="shared" si="2"/>
        <v>175.04948622580849</v>
      </c>
      <c r="P15" s="9"/>
    </row>
    <row r="16" spans="1:133">
      <c r="A16" s="12"/>
      <c r="B16" s="42">
        <v>535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2907687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2907687</v>
      </c>
      <c r="O16" s="44">
        <f t="shared" si="2"/>
        <v>183.2999432641997</v>
      </c>
      <c r="P16" s="9"/>
    </row>
    <row r="17" spans="1:119">
      <c r="A17" s="12"/>
      <c r="B17" s="42">
        <v>536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786513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786513</v>
      </c>
      <c r="O17" s="44">
        <f t="shared" si="2"/>
        <v>49.581604992750428</v>
      </c>
      <c r="P17" s="9"/>
    </row>
    <row r="18" spans="1:119">
      <c r="A18" s="12"/>
      <c r="B18" s="42">
        <v>538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1381209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1381209</v>
      </c>
      <c r="O18" s="44">
        <f t="shared" si="2"/>
        <v>87.071108869696772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2232423</v>
      </c>
      <c r="E19" s="29">
        <f t="shared" si="5"/>
        <v>2336873</v>
      </c>
      <c r="F19" s="29">
        <f t="shared" si="5"/>
        <v>0</v>
      </c>
      <c r="G19" s="29">
        <f t="shared" si="5"/>
        <v>535833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5105129</v>
      </c>
      <c r="O19" s="41">
        <f t="shared" si="2"/>
        <v>321.82619933177835</v>
      </c>
      <c r="P19" s="10"/>
    </row>
    <row r="20" spans="1:119">
      <c r="A20" s="12"/>
      <c r="B20" s="42">
        <v>541</v>
      </c>
      <c r="C20" s="19" t="s">
        <v>58</v>
      </c>
      <c r="D20" s="43">
        <v>2232423</v>
      </c>
      <c r="E20" s="43">
        <v>2336873</v>
      </c>
      <c r="F20" s="43">
        <v>0</v>
      </c>
      <c r="G20" s="43">
        <v>535833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5105129</v>
      </c>
      <c r="O20" s="44">
        <f t="shared" si="2"/>
        <v>321.82619933177835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SUM(D22:D23)</f>
        <v>2430435</v>
      </c>
      <c r="E21" s="29">
        <f t="shared" si="6"/>
        <v>0</v>
      </c>
      <c r="F21" s="29">
        <f t="shared" si="6"/>
        <v>0</v>
      </c>
      <c r="G21" s="29">
        <f t="shared" si="6"/>
        <v>2054334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4484769</v>
      </c>
      <c r="O21" s="41">
        <f t="shared" si="2"/>
        <v>282.71884258967407</v>
      </c>
      <c r="P21" s="9"/>
    </row>
    <row r="22" spans="1:119">
      <c r="A22" s="12"/>
      <c r="B22" s="42">
        <v>571</v>
      </c>
      <c r="C22" s="19" t="s">
        <v>36</v>
      </c>
      <c r="D22" s="43">
        <v>952014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952014</v>
      </c>
      <c r="O22" s="44">
        <f t="shared" si="2"/>
        <v>60.014751308075397</v>
      </c>
      <c r="P22" s="9"/>
    </row>
    <row r="23" spans="1:119">
      <c r="A23" s="12"/>
      <c r="B23" s="42">
        <v>572</v>
      </c>
      <c r="C23" s="19" t="s">
        <v>59</v>
      </c>
      <c r="D23" s="43">
        <v>1478421</v>
      </c>
      <c r="E23" s="43">
        <v>0</v>
      </c>
      <c r="F23" s="43">
        <v>0</v>
      </c>
      <c r="G23" s="43">
        <v>2054334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3532755</v>
      </c>
      <c r="O23" s="44">
        <f t="shared" si="2"/>
        <v>222.70409128159869</v>
      </c>
      <c r="P23" s="9"/>
    </row>
    <row r="24" spans="1:119" ht="15.75">
      <c r="A24" s="26" t="s">
        <v>60</v>
      </c>
      <c r="B24" s="27"/>
      <c r="C24" s="28"/>
      <c r="D24" s="29">
        <f t="shared" ref="D24:M24" si="7">SUM(D25:D26)</f>
        <v>1294084</v>
      </c>
      <c r="E24" s="29">
        <f t="shared" si="7"/>
        <v>391180</v>
      </c>
      <c r="F24" s="29">
        <f t="shared" si="7"/>
        <v>0</v>
      </c>
      <c r="G24" s="29">
        <f t="shared" si="7"/>
        <v>2045480</v>
      </c>
      <c r="H24" s="29">
        <f t="shared" si="7"/>
        <v>0</v>
      </c>
      <c r="I24" s="29">
        <f t="shared" si="7"/>
        <v>6019906</v>
      </c>
      <c r="J24" s="29">
        <f t="shared" si="7"/>
        <v>810704</v>
      </c>
      <c r="K24" s="29">
        <f t="shared" si="7"/>
        <v>0</v>
      </c>
      <c r="L24" s="29">
        <f t="shared" si="7"/>
        <v>0</v>
      </c>
      <c r="M24" s="29">
        <f t="shared" si="7"/>
        <v>1137760</v>
      </c>
      <c r="N24" s="29">
        <f t="shared" si="1"/>
        <v>11699114</v>
      </c>
      <c r="O24" s="41">
        <f t="shared" si="2"/>
        <v>737.5095505263821</v>
      </c>
      <c r="P24" s="9"/>
    </row>
    <row r="25" spans="1:119">
      <c r="A25" s="12"/>
      <c r="B25" s="42">
        <v>581</v>
      </c>
      <c r="C25" s="19" t="s">
        <v>61</v>
      </c>
      <c r="D25" s="43">
        <v>1294084</v>
      </c>
      <c r="E25" s="43">
        <v>391180</v>
      </c>
      <c r="F25" s="43">
        <v>0</v>
      </c>
      <c r="G25" s="43">
        <v>2045480</v>
      </c>
      <c r="H25" s="43">
        <v>0</v>
      </c>
      <c r="I25" s="43">
        <v>6019906</v>
      </c>
      <c r="J25" s="43">
        <v>0</v>
      </c>
      <c r="K25" s="43">
        <v>0</v>
      </c>
      <c r="L25" s="43">
        <v>0</v>
      </c>
      <c r="M25" s="43">
        <v>1137760</v>
      </c>
      <c r="N25" s="43">
        <f t="shared" si="1"/>
        <v>10888410</v>
      </c>
      <c r="O25" s="44">
        <f t="shared" si="2"/>
        <v>686.40295026161505</v>
      </c>
      <c r="P25" s="9"/>
    </row>
    <row r="26" spans="1:119" ht="15.75" thickBot="1">
      <c r="A26" s="12"/>
      <c r="B26" s="42">
        <v>591</v>
      </c>
      <c r="C26" s="19" t="s">
        <v>68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810704</v>
      </c>
      <c r="K26" s="43">
        <v>0</v>
      </c>
      <c r="L26" s="43">
        <v>0</v>
      </c>
      <c r="M26" s="43">
        <v>0</v>
      </c>
      <c r="N26" s="43">
        <f t="shared" si="1"/>
        <v>810704</v>
      </c>
      <c r="O26" s="44">
        <f t="shared" si="2"/>
        <v>51.106600264767067</v>
      </c>
      <c r="P26" s="9"/>
    </row>
    <row r="27" spans="1:119" ht="16.5" thickBot="1">
      <c r="A27" s="13" t="s">
        <v>10</v>
      </c>
      <c r="B27" s="21"/>
      <c r="C27" s="20"/>
      <c r="D27" s="14">
        <f>SUM(D5,D11,D14,D19,D21,D24)</f>
        <v>21182829</v>
      </c>
      <c r="E27" s="14">
        <f t="shared" ref="E27:M27" si="8">SUM(E5,E11,E14,E19,E21,E24)</f>
        <v>2728053</v>
      </c>
      <c r="F27" s="14">
        <f t="shared" si="8"/>
        <v>887764</v>
      </c>
      <c r="G27" s="14">
        <f t="shared" si="8"/>
        <v>4635647</v>
      </c>
      <c r="H27" s="14">
        <f t="shared" si="8"/>
        <v>0</v>
      </c>
      <c r="I27" s="14">
        <f t="shared" si="8"/>
        <v>13872125</v>
      </c>
      <c r="J27" s="14">
        <f t="shared" si="8"/>
        <v>810704</v>
      </c>
      <c r="K27" s="14">
        <f t="shared" si="8"/>
        <v>2645504</v>
      </c>
      <c r="L27" s="14">
        <f t="shared" si="8"/>
        <v>0</v>
      </c>
      <c r="M27" s="14">
        <f t="shared" si="8"/>
        <v>1628569</v>
      </c>
      <c r="N27" s="14">
        <f t="shared" si="1"/>
        <v>48391195</v>
      </c>
      <c r="O27" s="35">
        <f t="shared" si="2"/>
        <v>3050.5701947929142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74</v>
      </c>
      <c r="M29" s="93"/>
      <c r="N29" s="93"/>
      <c r="O29" s="39">
        <v>15863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4203701</v>
      </c>
      <c r="E5" s="24">
        <f t="shared" si="0"/>
        <v>0</v>
      </c>
      <c r="F5" s="24">
        <f t="shared" si="0"/>
        <v>893875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2868679</v>
      </c>
      <c r="L5" s="24">
        <f t="shared" si="0"/>
        <v>0</v>
      </c>
      <c r="M5" s="24">
        <f t="shared" si="0"/>
        <v>401931</v>
      </c>
      <c r="N5" s="25">
        <f t="shared" ref="N5:N27" si="1">SUM(D5:M5)</f>
        <v>8368186</v>
      </c>
      <c r="O5" s="30">
        <f t="shared" ref="O5:O27" si="2">(N5/O$29)</f>
        <v>530.8415376807917</v>
      </c>
      <c r="P5" s="6"/>
    </row>
    <row r="6" spans="1:133">
      <c r="A6" s="12"/>
      <c r="B6" s="42">
        <v>512</v>
      </c>
      <c r="C6" s="19" t="s">
        <v>19</v>
      </c>
      <c r="D6" s="43">
        <v>1647007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1647007</v>
      </c>
      <c r="O6" s="44">
        <f t="shared" si="2"/>
        <v>104.47900279116975</v>
      </c>
      <c r="P6" s="9"/>
    </row>
    <row r="7" spans="1:133">
      <c r="A7" s="12"/>
      <c r="B7" s="42">
        <v>513</v>
      </c>
      <c r="C7" s="19" t="s">
        <v>20</v>
      </c>
      <c r="D7" s="43">
        <v>1019609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383776</v>
      </c>
      <c r="L7" s="43">
        <v>0</v>
      </c>
      <c r="M7" s="43">
        <v>0</v>
      </c>
      <c r="N7" s="43">
        <f t="shared" si="1"/>
        <v>1403385</v>
      </c>
      <c r="O7" s="44">
        <f t="shared" si="2"/>
        <v>89.024676478051262</v>
      </c>
      <c r="P7" s="9"/>
    </row>
    <row r="8" spans="1:133">
      <c r="A8" s="12"/>
      <c r="B8" s="42">
        <v>515</v>
      </c>
      <c r="C8" s="19" t="s">
        <v>21</v>
      </c>
      <c r="D8" s="43">
        <v>1118168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401931</v>
      </c>
      <c r="N8" s="43">
        <f t="shared" si="1"/>
        <v>1520099</v>
      </c>
      <c r="O8" s="44">
        <f t="shared" si="2"/>
        <v>96.428507992895206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893875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893875</v>
      </c>
      <c r="O9" s="44">
        <f t="shared" si="2"/>
        <v>56.70356508500381</v>
      </c>
      <c r="P9" s="9"/>
    </row>
    <row r="10" spans="1:133">
      <c r="A10" s="12"/>
      <c r="B10" s="42">
        <v>519</v>
      </c>
      <c r="C10" s="19" t="s">
        <v>55</v>
      </c>
      <c r="D10" s="43">
        <v>418917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2484903</v>
      </c>
      <c r="L10" s="43">
        <v>0</v>
      </c>
      <c r="M10" s="43">
        <v>0</v>
      </c>
      <c r="N10" s="43">
        <f t="shared" si="1"/>
        <v>2903820</v>
      </c>
      <c r="O10" s="44">
        <f t="shared" si="2"/>
        <v>184.20578533367166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10301303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10301303</v>
      </c>
      <c r="O11" s="41">
        <f t="shared" si="2"/>
        <v>653.47012179649835</v>
      </c>
      <c r="P11" s="10"/>
    </row>
    <row r="12" spans="1:133">
      <c r="A12" s="12"/>
      <c r="B12" s="42">
        <v>521</v>
      </c>
      <c r="C12" s="19" t="s">
        <v>26</v>
      </c>
      <c r="D12" s="43">
        <v>7828545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7828545</v>
      </c>
      <c r="O12" s="44">
        <f t="shared" si="2"/>
        <v>496.60904592742958</v>
      </c>
      <c r="P12" s="9"/>
    </row>
    <row r="13" spans="1:133">
      <c r="A13" s="12"/>
      <c r="B13" s="42">
        <v>522</v>
      </c>
      <c r="C13" s="19" t="s">
        <v>27</v>
      </c>
      <c r="D13" s="43">
        <v>2472758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2472758</v>
      </c>
      <c r="O13" s="44">
        <f t="shared" si="2"/>
        <v>156.86107586906877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SUM(D15:D18)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9135646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9135646</v>
      </c>
      <c r="O14" s="41">
        <f t="shared" si="2"/>
        <v>579.52588175589949</v>
      </c>
      <c r="P14" s="10"/>
    </row>
    <row r="15" spans="1:133">
      <c r="A15" s="12"/>
      <c r="B15" s="42">
        <v>533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2949412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2949412</v>
      </c>
      <c r="O15" s="44">
        <f t="shared" si="2"/>
        <v>187.09794468409032</v>
      </c>
      <c r="P15" s="9"/>
    </row>
    <row r="16" spans="1:133">
      <c r="A16" s="12"/>
      <c r="B16" s="42">
        <v>535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2883982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2883982</v>
      </c>
      <c r="O16" s="44">
        <f t="shared" si="2"/>
        <v>182.94734838873381</v>
      </c>
      <c r="P16" s="9"/>
    </row>
    <row r="17" spans="1:119">
      <c r="A17" s="12"/>
      <c r="B17" s="42">
        <v>536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2626379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2626379</v>
      </c>
      <c r="O17" s="44">
        <f t="shared" si="2"/>
        <v>166.60612788632326</v>
      </c>
      <c r="P17" s="9"/>
    </row>
    <row r="18" spans="1:119">
      <c r="A18" s="12"/>
      <c r="B18" s="42">
        <v>538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675873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675873</v>
      </c>
      <c r="O18" s="44">
        <f t="shared" si="2"/>
        <v>42.874460796752096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2151596</v>
      </c>
      <c r="E19" s="29">
        <f t="shared" si="5"/>
        <v>1298426</v>
      </c>
      <c r="F19" s="29">
        <f t="shared" si="5"/>
        <v>0</v>
      </c>
      <c r="G19" s="29">
        <f t="shared" si="5"/>
        <v>961395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4411417</v>
      </c>
      <c r="O19" s="41">
        <f t="shared" si="2"/>
        <v>279.84122050241058</v>
      </c>
      <c r="P19" s="10"/>
    </row>
    <row r="20" spans="1:119">
      <c r="A20" s="12"/>
      <c r="B20" s="42">
        <v>541</v>
      </c>
      <c r="C20" s="19" t="s">
        <v>58</v>
      </c>
      <c r="D20" s="43">
        <v>2151596</v>
      </c>
      <c r="E20" s="43">
        <v>1298426</v>
      </c>
      <c r="F20" s="43">
        <v>0</v>
      </c>
      <c r="G20" s="43">
        <v>961395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4411417</v>
      </c>
      <c r="O20" s="44">
        <f t="shared" si="2"/>
        <v>279.84122050241058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SUM(D22:D23)</f>
        <v>2340344</v>
      </c>
      <c r="E21" s="29">
        <f t="shared" si="6"/>
        <v>0</v>
      </c>
      <c r="F21" s="29">
        <f t="shared" si="6"/>
        <v>0</v>
      </c>
      <c r="G21" s="29">
        <f t="shared" si="6"/>
        <v>1437934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3778278</v>
      </c>
      <c r="O21" s="41">
        <f t="shared" si="2"/>
        <v>239.67761989342807</v>
      </c>
      <c r="P21" s="9"/>
    </row>
    <row r="22" spans="1:119">
      <c r="A22" s="12"/>
      <c r="B22" s="42">
        <v>571</v>
      </c>
      <c r="C22" s="19" t="s">
        <v>36</v>
      </c>
      <c r="D22" s="43">
        <v>970157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970157</v>
      </c>
      <c r="O22" s="44">
        <f t="shared" si="2"/>
        <v>61.542565338746513</v>
      </c>
      <c r="P22" s="9"/>
    </row>
    <row r="23" spans="1:119">
      <c r="A23" s="12"/>
      <c r="B23" s="42">
        <v>572</v>
      </c>
      <c r="C23" s="19" t="s">
        <v>59</v>
      </c>
      <c r="D23" s="43">
        <v>1370187</v>
      </c>
      <c r="E23" s="43">
        <v>0</v>
      </c>
      <c r="F23" s="43">
        <v>0</v>
      </c>
      <c r="G23" s="43">
        <v>1437934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2808121</v>
      </c>
      <c r="O23" s="44">
        <f t="shared" si="2"/>
        <v>178.13505455468155</v>
      </c>
      <c r="P23" s="9"/>
    </row>
    <row r="24" spans="1:119" ht="15.75">
      <c r="A24" s="26" t="s">
        <v>60</v>
      </c>
      <c r="B24" s="27"/>
      <c r="C24" s="28"/>
      <c r="D24" s="29">
        <f t="shared" ref="D24:M24" si="7">SUM(D25:D26)</f>
        <v>865715</v>
      </c>
      <c r="E24" s="29">
        <f t="shared" si="7"/>
        <v>518200</v>
      </c>
      <c r="F24" s="29">
        <f t="shared" si="7"/>
        <v>1423750</v>
      </c>
      <c r="G24" s="29">
        <f t="shared" si="7"/>
        <v>250000</v>
      </c>
      <c r="H24" s="29">
        <f t="shared" si="7"/>
        <v>0</v>
      </c>
      <c r="I24" s="29">
        <f t="shared" si="7"/>
        <v>5236120</v>
      </c>
      <c r="J24" s="29">
        <f t="shared" si="7"/>
        <v>765170</v>
      </c>
      <c r="K24" s="29">
        <f t="shared" si="7"/>
        <v>0</v>
      </c>
      <c r="L24" s="29">
        <f t="shared" si="7"/>
        <v>0</v>
      </c>
      <c r="M24" s="29">
        <f t="shared" si="7"/>
        <v>1262670</v>
      </c>
      <c r="N24" s="29">
        <f t="shared" si="1"/>
        <v>10321625</v>
      </c>
      <c r="O24" s="41">
        <f t="shared" si="2"/>
        <v>654.75926160872871</v>
      </c>
      <c r="P24" s="9"/>
    </row>
    <row r="25" spans="1:119">
      <c r="A25" s="12"/>
      <c r="B25" s="42">
        <v>581</v>
      </c>
      <c r="C25" s="19" t="s">
        <v>61</v>
      </c>
      <c r="D25" s="43">
        <v>865715</v>
      </c>
      <c r="E25" s="43">
        <v>518200</v>
      </c>
      <c r="F25" s="43">
        <v>1423750</v>
      </c>
      <c r="G25" s="43">
        <v>250000</v>
      </c>
      <c r="H25" s="43">
        <v>0</v>
      </c>
      <c r="I25" s="43">
        <v>5236120</v>
      </c>
      <c r="J25" s="43">
        <v>0</v>
      </c>
      <c r="K25" s="43">
        <v>0</v>
      </c>
      <c r="L25" s="43">
        <v>0</v>
      </c>
      <c r="M25" s="43">
        <v>1262670</v>
      </c>
      <c r="N25" s="43">
        <f t="shared" si="1"/>
        <v>9556455</v>
      </c>
      <c r="O25" s="44">
        <f t="shared" si="2"/>
        <v>606.22018523217457</v>
      </c>
      <c r="P25" s="9"/>
    </row>
    <row r="26" spans="1:119" ht="15.75" thickBot="1">
      <c r="A26" s="12"/>
      <c r="B26" s="42">
        <v>591</v>
      </c>
      <c r="C26" s="19" t="s">
        <v>68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765170</v>
      </c>
      <c r="K26" s="43">
        <v>0</v>
      </c>
      <c r="L26" s="43">
        <v>0</v>
      </c>
      <c r="M26" s="43">
        <v>0</v>
      </c>
      <c r="N26" s="43">
        <f t="shared" si="1"/>
        <v>765170</v>
      </c>
      <c r="O26" s="44">
        <f t="shared" si="2"/>
        <v>48.539076376554171</v>
      </c>
      <c r="P26" s="9"/>
    </row>
    <row r="27" spans="1:119" ht="16.5" thickBot="1">
      <c r="A27" s="13" t="s">
        <v>10</v>
      </c>
      <c r="B27" s="21"/>
      <c r="C27" s="20"/>
      <c r="D27" s="14">
        <f>SUM(D5,D11,D14,D19,D21,D24)</f>
        <v>19862659</v>
      </c>
      <c r="E27" s="14">
        <f t="shared" ref="E27:M27" si="8">SUM(E5,E11,E14,E19,E21,E24)</f>
        <v>1816626</v>
      </c>
      <c r="F27" s="14">
        <f t="shared" si="8"/>
        <v>2317625</v>
      </c>
      <c r="G27" s="14">
        <f t="shared" si="8"/>
        <v>2649329</v>
      </c>
      <c r="H27" s="14">
        <f t="shared" si="8"/>
        <v>0</v>
      </c>
      <c r="I27" s="14">
        <f t="shared" si="8"/>
        <v>14371766</v>
      </c>
      <c r="J27" s="14">
        <f t="shared" si="8"/>
        <v>765170</v>
      </c>
      <c r="K27" s="14">
        <f t="shared" si="8"/>
        <v>2868679</v>
      </c>
      <c r="L27" s="14">
        <f t="shared" si="8"/>
        <v>0</v>
      </c>
      <c r="M27" s="14">
        <f t="shared" si="8"/>
        <v>1664601</v>
      </c>
      <c r="N27" s="14">
        <f t="shared" si="1"/>
        <v>46316455</v>
      </c>
      <c r="O27" s="35">
        <f t="shared" si="2"/>
        <v>2938.115643237757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72</v>
      </c>
      <c r="M29" s="93"/>
      <c r="N29" s="93"/>
      <c r="O29" s="39">
        <v>15764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4119672</v>
      </c>
      <c r="E5" s="24">
        <f t="shared" si="0"/>
        <v>0</v>
      </c>
      <c r="F5" s="24">
        <f t="shared" si="0"/>
        <v>515075</v>
      </c>
      <c r="G5" s="24">
        <f t="shared" si="0"/>
        <v>39621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2528427</v>
      </c>
      <c r="L5" s="24">
        <f t="shared" si="0"/>
        <v>0</v>
      </c>
      <c r="M5" s="24">
        <f t="shared" si="0"/>
        <v>11715419</v>
      </c>
      <c r="N5" s="25">
        <f t="shared" ref="N5:N27" si="1">SUM(D5:M5)</f>
        <v>18918214</v>
      </c>
      <c r="O5" s="30">
        <f t="shared" ref="O5:O27" si="2">(N5/O$29)</f>
        <v>1211.230808630514</v>
      </c>
      <c r="P5" s="6"/>
    </row>
    <row r="6" spans="1:133">
      <c r="A6" s="12"/>
      <c r="B6" s="42">
        <v>512</v>
      </c>
      <c r="C6" s="19" t="s">
        <v>19</v>
      </c>
      <c r="D6" s="43">
        <v>1662795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1662795</v>
      </c>
      <c r="O6" s="44">
        <f t="shared" si="2"/>
        <v>106.45976054805045</v>
      </c>
      <c r="P6" s="9"/>
    </row>
    <row r="7" spans="1:133">
      <c r="A7" s="12"/>
      <c r="B7" s="42">
        <v>513</v>
      </c>
      <c r="C7" s="19" t="s">
        <v>20</v>
      </c>
      <c r="D7" s="43">
        <v>1042223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335945</v>
      </c>
      <c r="L7" s="43">
        <v>0</v>
      </c>
      <c r="M7" s="43">
        <v>0</v>
      </c>
      <c r="N7" s="43">
        <f t="shared" si="1"/>
        <v>1378168</v>
      </c>
      <c r="O7" s="44">
        <f t="shared" si="2"/>
        <v>88.236634867789235</v>
      </c>
      <c r="P7" s="9"/>
    </row>
    <row r="8" spans="1:133">
      <c r="A8" s="12"/>
      <c r="B8" s="42">
        <v>515</v>
      </c>
      <c r="C8" s="19" t="s">
        <v>21</v>
      </c>
      <c r="D8" s="43">
        <v>1116244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512525</v>
      </c>
      <c r="N8" s="43">
        <f t="shared" si="1"/>
        <v>1628769</v>
      </c>
      <c r="O8" s="44">
        <f t="shared" si="2"/>
        <v>104.28126000384148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515075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11202894</v>
      </c>
      <c r="N9" s="43">
        <f t="shared" si="1"/>
        <v>11717969</v>
      </c>
      <c r="O9" s="44">
        <f t="shared" si="2"/>
        <v>750.23810743325441</v>
      </c>
      <c r="P9" s="9"/>
    </row>
    <row r="10" spans="1:133">
      <c r="A10" s="12"/>
      <c r="B10" s="42">
        <v>519</v>
      </c>
      <c r="C10" s="19" t="s">
        <v>55</v>
      </c>
      <c r="D10" s="43">
        <v>298410</v>
      </c>
      <c r="E10" s="43">
        <v>0</v>
      </c>
      <c r="F10" s="43">
        <v>0</v>
      </c>
      <c r="G10" s="43">
        <v>39621</v>
      </c>
      <c r="H10" s="43">
        <v>0</v>
      </c>
      <c r="I10" s="43">
        <v>0</v>
      </c>
      <c r="J10" s="43">
        <v>0</v>
      </c>
      <c r="K10" s="43">
        <v>2192482</v>
      </c>
      <c r="L10" s="43">
        <v>0</v>
      </c>
      <c r="M10" s="43">
        <v>0</v>
      </c>
      <c r="N10" s="43">
        <f t="shared" si="1"/>
        <v>2530513</v>
      </c>
      <c r="O10" s="44">
        <f t="shared" si="2"/>
        <v>162.01504577757859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11331419</v>
      </c>
      <c r="E11" s="29">
        <f t="shared" si="3"/>
        <v>0</v>
      </c>
      <c r="F11" s="29">
        <f t="shared" si="3"/>
        <v>0</v>
      </c>
      <c r="G11" s="29">
        <f t="shared" si="3"/>
        <v>11989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11343408</v>
      </c>
      <c r="O11" s="41">
        <f t="shared" si="2"/>
        <v>726.2569946859594</v>
      </c>
      <c r="P11" s="10"/>
    </row>
    <row r="12" spans="1:133">
      <c r="A12" s="12"/>
      <c r="B12" s="42">
        <v>521</v>
      </c>
      <c r="C12" s="19" t="s">
        <v>26</v>
      </c>
      <c r="D12" s="43">
        <v>8952856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8952856</v>
      </c>
      <c r="O12" s="44">
        <f t="shared" si="2"/>
        <v>573.20289391126198</v>
      </c>
      <c r="P12" s="9"/>
    </row>
    <row r="13" spans="1:133">
      <c r="A13" s="12"/>
      <c r="B13" s="42">
        <v>522</v>
      </c>
      <c r="C13" s="19" t="s">
        <v>27</v>
      </c>
      <c r="D13" s="43">
        <v>2378563</v>
      </c>
      <c r="E13" s="43">
        <v>0</v>
      </c>
      <c r="F13" s="43">
        <v>0</v>
      </c>
      <c r="G13" s="43">
        <v>11989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2390552</v>
      </c>
      <c r="O13" s="44">
        <f t="shared" si="2"/>
        <v>153.05410077469747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SUM(D15:D18)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9764432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218894</v>
      </c>
      <c r="N14" s="40">
        <f t="shared" si="1"/>
        <v>9983326</v>
      </c>
      <c r="O14" s="41">
        <f t="shared" si="2"/>
        <v>639.17830847045263</v>
      </c>
      <c r="P14" s="10"/>
    </row>
    <row r="15" spans="1:133">
      <c r="A15" s="12"/>
      <c r="B15" s="42">
        <v>533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3230257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3230257</v>
      </c>
      <c r="O15" s="44">
        <f t="shared" si="2"/>
        <v>206.81586529227224</v>
      </c>
      <c r="P15" s="9"/>
    </row>
    <row r="16" spans="1:133">
      <c r="A16" s="12"/>
      <c r="B16" s="42">
        <v>535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2876868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2876868</v>
      </c>
      <c r="O16" s="44">
        <f t="shared" si="2"/>
        <v>184.19028106793007</v>
      </c>
      <c r="P16" s="9"/>
    </row>
    <row r="17" spans="1:119">
      <c r="A17" s="12"/>
      <c r="B17" s="42">
        <v>536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2792741</v>
      </c>
      <c r="J17" s="43">
        <v>0</v>
      </c>
      <c r="K17" s="43">
        <v>0</v>
      </c>
      <c r="L17" s="43">
        <v>0</v>
      </c>
      <c r="M17" s="43">
        <v>218894</v>
      </c>
      <c r="N17" s="43">
        <f t="shared" si="1"/>
        <v>3011635</v>
      </c>
      <c r="O17" s="44">
        <f t="shared" si="2"/>
        <v>192.81868237403162</v>
      </c>
      <c r="P17" s="9"/>
    </row>
    <row r="18" spans="1:119">
      <c r="A18" s="12"/>
      <c r="B18" s="42">
        <v>538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864566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864566</v>
      </c>
      <c r="O18" s="44">
        <f t="shared" si="2"/>
        <v>55.353479736218709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2019662</v>
      </c>
      <c r="E19" s="29">
        <f t="shared" si="5"/>
        <v>1823425</v>
      </c>
      <c r="F19" s="29">
        <f t="shared" si="5"/>
        <v>0</v>
      </c>
      <c r="G19" s="29">
        <f t="shared" si="5"/>
        <v>275194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4118281</v>
      </c>
      <c r="O19" s="41">
        <f t="shared" si="2"/>
        <v>263.67123375376144</v>
      </c>
      <c r="P19" s="10"/>
    </row>
    <row r="20" spans="1:119">
      <c r="A20" s="12"/>
      <c r="B20" s="42">
        <v>541</v>
      </c>
      <c r="C20" s="19" t="s">
        <v>58</v>
      </c>
      <c r="D20" s="43">
        <v>2019662</v>
      </c>
      <c r="E20" s="43">
        <v>1823425</v>
      </c>
      <c r="F20" s="43">
        <v>0</v>
      </c>
      <c r="G20" s="43">
        <v>275194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4118281</v>
      </c>
      <c r="O20" s="44">
        <f t="shared" si="2"/>
        <v>263.67123375376144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SUM(D22:D23)</f>
        <v>2493917</v>
      </c>
      <c r="E21" s="29">
        <f t="shared" si="6"/>
        <v>0</v>
      </c>
      <c r="F21" s="29">
        <f t="shared" si="6"/>
        <v>0</v>
      </c>
      <c r="G21" s="29">
        <f t="shared" si="6"/>
        <v>2585544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5079461</v>
      </c>
      <c r="O21" s="41">
        <f t="shared" si="2"/>
        <v>325.21038478775847</v>
      </c>
      <c r="P21" s="9"/>
    </row>
    <row r="22" spans="1:119">
      <c r="A22" s="12"/>
      <c r="B22" s="42">
        <v>571</v>
      </c>
      <c r="C22" s="19" t="s">
        <v>36</v>
      </c>
      <c r="D22" s="43">
        <v>989972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989972</v>
      </c>
      <c r="O22" s="44">
        <f t="shared" si="2"/>
        <v>63.382546898008833</v>
      </c>
      <c r="P22" s="9"/>
    </row>
    <row r="23" spans="1:119">
      <c r="A23" s="12"/>
      <c r="B23" s="42">
        <v>572</v>
      </c>
      <c r="C23" s="19" t="s">
        <v>59</v>
      </c>
      <c r="D23" s="43">
        <v>1503945</v>
      </c>
      <c r="E23" s="43">
        <v>0</v>
      </c>
      <c r="F23" s="43">
        <v>0</v>
      </c>
      <c r="G23" s="43">
        <v>2585544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4089489</v>
      </c>
      <c r="O23" s="44">
        <f t="shared" si="2"/>
        <v>261.82783788974967</v>
      </c>
      <c r="P23" s="9"/>
    </row>
    <row r="24" spans="1:119" ht="15.75">
      <c r="A24" s="26" t="s">
        <v>60</v>
      </c>
      <c r="B24" s="27"/>
      <c r="C24" s="28"/>
      <c r="D24" s="29">
        <f t="shared" ref="D24:M24" si="7">SUM(D25:D26)</f>
        <v>12013955</v>
      </c>
      <c r="E24" s="29">
        <f t="shared" si="7"/>
        <v>420930</v>
      </c>
      <c r="F24" s="29">
        <f t="shared" si="7"/>
        <v>12570010</v>
      </c>
      <c r="G24" s="29">
        <f t="shared" si="7"/>
        <v>1094022</v>
      </c>
      <c r="H24" s="29">
        <f t="shared" si="7"/>
        <v>0</v>
      </c>
      <c r="I24" s="29">
        <f t="shared" si="7"/>
        <v>4263384</v>
      </c>
      <c r="J24" s="29">
        <f t="shared" si="7"/>
        <v>724291</v>
      </c>
      <c r="K24" s="29">
        <f t="shared" si="7"/>
        <v>0</v>
      </c>
      <c r="L24" s="29">
        <f t="shared" si="7"/>
        <v>0</v>
      </c>
      <c r="M24" s="29">
        <f t="shared" si="7"/>
        <v>719845</v>
      </c>
      <c r="N24" s="29">
        <f t="shared" si="1"/>
        <v>31806437</v>
      </c>
      <c r="O24" s="41">
        <f t="shared" si="2"/>
        <v>2036.3939432742172</v>
      </c>
      <c r="P24" s="9"/>
    </row>
    <row r="25" spans="1:119">
      <c r="A25" s="12"/>
      <c r="B25" s="42">
        <v>581</v>
      </c>
      <c r="C25" s="19" t="s">
        <v>61</v>
      </c>
      <c r="D25" s="43">
        <v>12013955</v>
      </c>
      <c r="E25" s="43">
        <v>420930</v>
      </c>
      <c r="F25" s="43">
        <v>12570010</v>
      </c>
      <c r="G25" s="43">
        <v>1094022</v>
      </c>
      <c r="H25" s="43">
        <v>0</v>
      </c>
      <c r="I25" s="43">
        <v>4263384</v>
      </c>
      <c r="J25" s="43">
        <v>0</v>
      </c>
      <c r="K25" s="43">
        <v>0</v>
      </c>
      <c r="L25" s="43">
        <v>0</v>
      </c>
      <c r="M25" s="43">
        <v>719845</v>
      </c>
      <c r="N25" s="43">
        <f t="shared" si="1"/>
        <v>31082146</v>
      </c>
      <c r="O25" s="44">
        <f t="shared" si="2"/>
        <v>1990.0215122607081</v>
      </c>
      <c r="P25" s="9"/>
    </row>
    <row r="26" spans="1:119" ht="15.75" thickBot="1">
      <c r="A26" s="12"/>
      <c r="B26" s="42">
        <v>591</v>
      </c>
      <c r="C26" s="19" t="s">
        <v>68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724291</v>
      </c>
      <c r="K26" s="43">
        <v>0</v>
      </c>
      <c r="L26" s="43">
        <v>0</v>
      </c>
      <c r="M26" s="43">
        <v>0</v>
      </c>
      <c r="N26" s="43">
        <f t="shared" si="1"/>
        <v>724291</v>
      </c>
      <c r="O26" s="44">
        <f t="shared" si="2"/>
        <v>46.372431013509186</v>
      </c>
      <c r="P26" s="9"/>
    </row>
    <row r="27" spans="1:119" ht="16.5" thickBot="1">
      <c r="A27" s="13" t="s">
        <v>10</v>
      </c>
      <c r="B27" s="21"/>
      <c r="C27" s="20"/>
      <c r="D27" s="14">
        <f>SUM(D5,D11,D14,D19,D21,D24)</f>
        <v>31978625</v>
      </c>
      <c r="E27" s="14">
        <f t="shared" ref="E27:M27" si="8">SUM(E5,E11,E14,E19,E21,E24)</f>
        <v>2244355</v>
      </c>
      <c r="F27" s="14">
        <f t="shared" si="8"/>
        <v>13085085</v>
      </c>
      <c r="G27" s="14">
        <f t="shared" si="8"/>
        <v>4006370</v>
      </c>
      <c r="H27" s="14">
        <f t="shared" si="8"/>
        <v>0</v>
      </c>
      <c r="I27" s="14">
        <f t="shared" si="8"/>
        <v>14027816</v>
      </c>
      <c r="J27" s="14">
        <f t="shared" si="8"/>
        <v>724291</v>
      </c>
      <c r="K27" s="14">
        <f t="shared" si="8"/>
        <v>2528427</v>
      </c>
      <c r="L27" s="14">
        <f t="shared" si="8"/>
        <v>0</v>
      </c>
      <c r="M27" s="14">
        <f t="shared" si="8"/>
        <v>12654158</v>
      </c>
      <c r="N27" s="14">
        <f t="shared" si="1"/>
        <v>81249127</v>
      </c>
      <c r="O27" s="35">
        <f t="shared" si="2"/>
        <v>5201.9416736026633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70</v>
      </c>
      <c r="M29" s="93"/>
      <c r="N29" s="93"/>
      <c r="O29" s="39">
        <v>15619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3526213</v>
      </c>
      <c r="E5" s="24">
        <f t="shared" si="0"/>
        <v>0</v>
      </c>
      <c r="F5" s="24">
        <f t="shared" si="0"/>
        <v>0</v>
      </c>
      <c r="G5" s="24">
        <f t="shared" si="0"/>
        <v>186065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3264671</v>
      </c>
      <c r="L5" s="24">
        <f t="shared" si="0"/>
        <v>0</v>
      </c>
      <c r="M5" s="24">
        <f t="shared" si="0"/>
        <v>1614980</v>
      </c>
      <c r="N5" s="25">
        <f t="shared" ref="N5:N27" si="1">SUM(D5:M5)</f>
        <v>8591929</v>
      </c>
      <c r="O5" s="30">
        <f t="shared" ref="O5:O27" si="2">(N5/O$29)</f>
        <v>559.69832584196467</v>
      </c>
      <c r="P5" s="6"/>
    </row>
    <row r="6" spans="1:133">
      <c r="A6" s="12"/>
      <c r="B6" s="42">
        <v>512</v>
      </c>
      <c r="C6" s="19" t="s">
        <v>19</v>
      </c>
      <c r="D6" s="43">
        <v>1518094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1518094</v>
      </c>
      <c r="O6" s="44">
        <f t="shared" si="2"/>
        <v>98.892189433913103</v>
      </c>
      <c r="P6" s="9"/>
    </row>
    <row r="7" spans="1:133">
      <c r="A7" s="12"/>
      <c r="B7" s="42">
        <v>513</v>
      </c>
      <c r="C7" s="19" t="s">
        <v>20</v>
      </c>
      <c r="D7" s="43">
        <v>1187761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376476</v>
      </c>
      <c r="L7" s="43">
        <v>0</v>
      </c>
      <c r="M7" s="43">
        <v>0</v>
      </c>
      <c r="N7" s="43">
        <f t="shared" si="1"/>
        <v>1564237</v>
      </c>
      <c r="O7" s="44">
        <f t="shared" si="2"/>
        <v>101.89805224415348</v>
      </c>
      <c r="P7" s="9"/>
    </row>
    <row r="8" spans="1:133">
      <c r="A8" s="12"/>
      <c r="B8" s="42">
        <v>515</v>
      </c>
      <c r="C8" s="19" t="s">
        <v>21</v>
      </c>
      <c r="D8" s="43">
        <v>159999</v>
      </c>
      <c r="E8" s="43">
        <v>0</v>
      </c>
      <c r="F8" s="43">
        <v>0</v>
      </c>
      <c r="G8" s="43">
        <v>186065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252880</v>
      </c>
      <c r="N8" s="43">
        <f t="shared" si="1"/>
        <v>598944</v>
      </c>
      <c r="O8" s="44">
        <f t="shared" si="2"/>
        <v>39.016611295681066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1362100</v>
      </c>
      <c r="N9" s="43">
        <f t="shared" si="1"/>
        <v>1362100</v>
      </c>
      <c r="O9" s="44">
        <f t="shared" si="2"/>
        <v>88.730375871278738</v>
      </c>
      <c r="P9" s="9"/>
    </row>
    <row r="10" spans="1:133">
      <c r="A10" s="12"/>
      <c r="B10" s="42">
        <v>519</v>
      </c>
      <c r="C10" s="19" t="s">
        <v>55</v>
      </c>
      <c r="D10" s="43">
        <v>660359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2888195</v>
      </c>
      <c r="L10" s="43">
        <v>0</v>
      </c>
      <c r="M10" s="43">
        <v>0</v>
      </c>
      <c r="N10" s="43">
        <f t="shared" si="1"/>
        <v>3548554</v>
      </c>
      <c r="O10" s="44">
        <f t="shared" si="2"/>
        <v>231.16109699693831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10306715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10306715</v>
      </c>
      <c r="O11" s="41">
        <f t="shared" si="2"/>
        <v>671.40349162920984</v>
      </c>
      <c r="P11" s="10"/>
    </row>
    <row r="12" spans="1:133">
      <c r="A12" s="12"/>
      <c r="B12" s="42">
        <v>521</v>
      </c>
      <c r="C12" s="19" t="s">
        <v>26</v>
      </c>
      <c r="D12" s="43">
        <v>7840079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7840079</v>
      </c>
      <c r="O12" s="44">
        <f t="shared" si="2"/>
        <v>510.72106051723017</v>
      </c>
      <c r="P12" s="9"/>
    </row>
    <row r="13" spans="1:133">
      <c r="A13" s="12"/>
      <c r="B13" s="42">
        <v>522</v>
      </c>
      <c r="C13" s="19" t="s">
        <v>27</v>
      </c>
      <c r="D13" s="43">
        <v>2466636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2466636</v>
      </c>
      <c r="O13" s="44">
        <f t="shared" si="2"/>
        <v>160.68243111197967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SUM(D15:D18)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9420942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9420942</v>
      </c>
      <c r="O14" s="41">
        <f t="shared" si="2"/>
        <v>613.70216923978899</v>
      </c>
      <c r="P14" s="10"/>
    </row>
    <row r="15" spans="1:133">
      <c r="A15" s="12"/>
      <c r="B15" s="42">
        <v>533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3234158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3234158</v>
      </c>
      <c r="O15" s="44">
        <f t="shared" si="2"/>
        <v>210.68060712657157</v>
      </c>
      <c r="P15" s="9"/>
    </row>
    <row r="16" spans="1:133">
      <c r="A16" s="12"/>
      <c r="B16" s="42">
        <v>535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3078282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3078282</v>
      </c>
      <c r="O16" s="44">
        <f t="shared" si="2"/>
        <v>200.52648035958569</v>
      </c>
      <c r="P16" s="9"/>
    </row>
    <row r="17" spans="1:119">
      <c r="A17" s="12"/>
      <c r="B17" s="42">
        <v>536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2441886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2441886</v>
      </c>
      <c r="O17" s="44">
        <f t="shared" si="2"/>
        <v>159.0701582958765</v>
      </c>
      <c r="P17" s="9"/>
    </row>
    <row r="18" spans="1:119">
      <c r="A18" s="12"/>
      <c r="B18" s="42">
        <v>538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666616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666616</v>
      </c>
      <c r="O18" s="44">
        <f t="shared" si="2"/>
        <v>43.424923457755192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1939602</v>
      </c>
      <c r="E19" s="29">
        <f t="shared" si="5"/>
        <v>946165</v>
      </c>
      <c r="F19" s="29">
        <f t="shared" si="5"/>
        <v>0</v>
      </c>
      <c r="G19" s="29">
        <f t="shared" si="5"/>
        <v>55952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2941719</v>
      </c>
      <c r="O19" s="41">
        <f t="shared" si="2"/>
        <v>191.63044752784836</v>
      </c>
      <c r="P19" s="10"/>
    </row>
    <row r="20" spans="1:119">
      <c r="A20" s="12"/>
      <c r="B20" s="42">
        <v>541</v>
      </c>
      <c r="C20" s="19" t="s">
        <v>58</v>
      </c>
      <c r="D20" s="43">
        <v>1939602</v>
      </c>
      <c r="E20" s="43">
        <v>946165</v>
      </c>
      <c r="F20" s="43">
        <v>0</v>
      </c>
      <c r="G20" s="43">
        <v>55952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2941719</v>
      </c>
      <c r="O20" s="44">
        <f t="shared" si="2"/>
        <v>191.63044752784836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SUM(D22:D23)</f>
        <v>2829298</v>
      </c>
      <c r="E21" s="29">
        <f t="shared" si="6"/>
        <v>0</v>
      </c>
      <c r="F21" s="29">
        <f t="shared" si="6"/>
        <v>0</v>
      </c>
      <c r="G21" s="29">
        <f t="shared" si="6"/>
        <v>1597556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4426854</v>
      </c>
      <c r="O21" s="41">
        <f t="shared" si="2"/>
        <v>288.37561070940006</v>
      </c>
      <c r="P21" s="9"/>
    </row>
    <row r="22" spans="1:119">
      <c r="A22" s="12"/>
      <c r="B22" s="42">
        <v>571</v>
      </c>
      <c r="C22" s="19" t="s">
        <v>36</v>
      </c>
      <c r="D22" s="43">
        <v>1050152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1050152</v>
      </c>
      <c r="O22" s="44">
        <f t="shared" si="2"/>
        <v>68.409354439450198</v>
      </c>
      <c r="P22" s="9"/>
    </row>
    <row r="23" spans="1:119">
      <c r="A23" s="12"/>
      <c r="B23" s="42">
        <v>572</v>
      </c>
      <c r="C23" s="19" t="s">
        <v>59</v>
      </c>
      <c r="D23" s="43">
        <v>1779146</v>
      </c>
      <c r="E23" s="43">
        <v>0</v>
      </c>
      <c r="F23" s="43">
        <v>0</v>
      </c>
      <c r="G23" s="43">
        <v>1597556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3376702</v>
      </c>
      <c r="O23" s="44">
        <f t="shared" si="2"/>
        <v>219.96625626994984</v>
      </c>
      <c r="P23" s="9"/>
    </row>
    <row r="24" spans="1:119" ht="15.75">
      <c r="A24" s="26" t="s">
        <v>60</v>
      </c>
      <c r="B24" s="27"/>
      <c r="C24" s="28"/>
      <c r="D24" s="29">
        <f t="shared" ref="D24:M24" si="7">SUM(D25:D26)</f>
        <v>719554</v>
      </c>
      <c r="E24" s="29">
        <f t="shared" si="7"/>
        <v>60861</v>
      </c>
      <c r="F24" s="29">
        <f t="shared" si="7"/>
        <v>814717</v>
      </c>
      <c r="G24" s="29">
        <f t="shared" si="7"/>
        <v>1115280</v>
      </c>
      <c r="H24" s="29">
        <f t="shared" si="7"/>
        <v>0</v>
      </c>
      <c r="I24" s="29">
        <f t="shared" si="7"/>
        <v>4173980</v>
      </c>
      <c r="J24" s="29">
        <f t="shared" si="7"/>
        <v>799690</v>
      </c>
      <c r="K24" s="29">
        <f t="shared" si="7"/>
        <v>0</v>
      </c>
      <c r="L24" s="29">
        <f t="shared" si="7"/>
        <v>0</v>
      </c>
      <c r="M24" s="29">
        <f t="shared" si="7"/>
        <v>485450</v>
      </c>
      <c r="N24" s="29">
        <f t="shared" si="1"/>
        <v>8169532</v>
      </c>
      <c r="O24" s="41">
        <f t="shared" si="2"/>
        <v>532.18239854081162</v>
      </c>
      <c r="P24" s="9"/>
    </row>
    <row r="25" spans="1:119">
      <c r="A25" s="12"/>
      <c r="B25" s="42">
        <v>581</v>
      </c>
      <c r="C25" s="19" t="s">
        <v>61</v>
      </c>
      <c r="D25" s="43">
        <v>719554</v>
      </c>
      <c r="E25" s="43">
        <v>60861</v>
      </c>
      <c r="F25" s="43">
        <v>814717</v>
      </c>
      <c r="G25" s="43">
        <v>1115280</v>
      </c>
      <c r="H25" s="43">
        <v>0</v>
      </c>
      <c r="I25" s="43">
        <v>4173980</v>
      </c>
      <c r="J25" s="43">
        <v>0</v>
      </c>
      <c r="K25" s="43">
        <v>0</v>
      </c>
      <c r="L25" s="43">
        <v>0</v>
      </c>
      <c r="M25" s="43">
        <v>485450</v>
      </c>
      <c r="N25" s="43">
        <f t="shared" si="1"/>
        <v>7369842</v>
      </c>
      <c r="O25" s="44">
        <f t="shared" si="2"/>
        <v>480.08872386163767</v>
      </c>
      <c r="P25" s="9"/>
    </row>
    <row r="26" spans="1:119" ht="15.75" thickBot="1">
      <c r="A26" s="12"/>
      <c r="B26" s="42">
        <v>591</v>
      </c>
      <c r="C26" s="19" t="s">
        <v>68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799690</v>
      </c>
      <c r="K26" s="43">
        <v>0</v>
      </c>
      <c r="L26" s="43">
        <v>0</v>
      </c>
      <c r="M26" s="43">
        <v>0</v>
      </c>
      <c r="N26" s="43">
        <f t="shared" si="1"/>
        <v>799690</v>
      </c>
      <c r="O26" s="44">
        <f t="shared" si="2"/>
        <v>52.093674679173994</v>
      </c>
      <c r="P26" s="9"/>
    </row>
    <row r="27" spans="1:119" ht="16.5" thickBot="1">
      <c r="A27" s="13" t="s">
        <v>10</v>
      </c>
      <c r="B27" s="21"/>
      <c r="C27" s="20"/>
      <c r="D27" s="14">
        <f>SUM(D5,D11,D14,D19,D21,D24)</f>
        <v>19321382</v>
      </c>
      <c r="E27" s="14">
        <f t="shared" ref="E27:M27" si="8">SUM(E5,E11,E14,E19,E21,E24)</f>
        <v>1007026</v>
      </c>
      <c r="F27" s="14">
        <f t="shared" si="8"/>
        <v>814717</v>
      </c>
      <c r="G27" s="14">
        <f t="shared" si="8"/>
        <v>2954853</v>
      </c>
      <c r="H27" s="14">
        <f t="shared" si="8"/>
        <v>0</v>
      </c>
      <c r="I27" s="14">
        <f t="shared" si="8"/>
        <v>13594922</v>
      </c>
      <c r="J27" s="14">
        <f t="shared" si="8"/>
        <v>799690</v>
      </c>
      <c r="K27" s="14">
        <f t="shared" si="8"/>
        <v>3264671</v>
      </c>
      <c r="L27" s="14">
        <f t="shared" si="8"/>
        <v>0</v>
      </c>
      <c r="M27" s="14">
        <f t="shared" si="8"/>
        <v>2100430</v>
      </c>
      <c r="N27" s="14">
        <f t="shared" si="1"/>
        <v>43857691</v>
      </c>
      <c r="O27" s="35">
        <f t="shared" si="2"/>
        <v>2856.9924434890236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67</v>
      </c>
      <c r="M29" s="93"/>
      <c r="N29" s="93"/>
      <c r="O29" s="39">
        <v>15351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4074092</v>
      </c>
      <c r="E5" s="56">
        <f t="shared" si="0"/>
        <v>1989352</v>
      </c>
      <c r="F5" s="56">
        <f t="shared" si="0"/>
        <v>6927866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823326</v>
      </c>
      <c r="K5" s="56">
        <f t="shared" si="0"/>
        <v>2118656</v>
      </c>
      <c r="L5" s="56">
        <f t="shared" si="0"/>
        <v>666068</v>
      </c>
      <c r="M5" s="56">
        <f t="shared" si="0"/>
        <v>0</v>
      </c>
      <c r="N5" s="57">
        <f>SUM(D5:M5)</f>
        <v>16599360</v>
      </c>
      <c r="O5" s="58">
        <f t="shared" ref="O5:O28" si="1">(N5/O$30)</f>
        <v>1098.7859932481631</v>
      </c>
      <c r="P5" s="59"/>
    </row>
    <row r="6" spans="1:133">
      <c r="A6" s="61"/>
      <c r="B6" s="62">
        <v>511</v>
      </c>
      <c r="C6" s="63" t="s">
        <v>54</v>
      </c>
      <c r="D6" s="64">
        <v>328526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328526</v>
      </c>
      <c r="O6" s="65">
        <f t="shared" si="1"/>
        <v>21.746607532931755</v>
      </c>
      <c r="P6" s="66"/>
    </row>
    <row r="7" spans="1:133">
      <c r="A7" s="61"/>
      <c r="B7" s="62">
        <v>512</v>
      </c>
      <c r="C7" s="63" t="s">
        <v>19</v>
      </c>
      <c r="D7" s="64">
        <v>820559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820559</v>
      </c>
      <c r="O7" s="65">
        <f t="shared" si="1"/>
        <v>54.31647580591779</v>
      </c>
      <c r="P7" s="66"/>
    </row>
    <row r="8" spans="1:133">
      <c r="A8" s="61"/>
      <c r="B8" s="62">
        <v>513</v>
      </c>
      <c r="C8" s="63" t="s">
        <v>20</v>
      </c>
      <c r="D8" s="64">
        <v>1838119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307939</v>
      </c>
      <c r="L8" s="64">
        <v>1748</v>
      </c>
      <c r="M8" s="64">
        <v>0</v>
      </c>
      <c r="N8" s="64">
        <f t="shared" si="2"/>
        <v>2147806</v>
      </c>
      <c r="O8" s="65">
        <f t="shared" si="1"/>
        <v>142.17289998014166</v>
      </c>
      <c r="P8" s="66"/>
    </row>
    <row r="9" spans="1:133">
      <c r="A9" s="61"/>
      <c r="B9" s="62">
        <v>515</v>
      </c>
      <c r="C9" s="63" t="s">
        <v>21</v>
      </c>
      <c r="D9" s="64">
        <v>436085</v>
      </c>
      <c r="E9" s="64">
        <v>1989352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2425437</v>
      </c>
      <c r="O9" s="65">
        <f t="shared" si="1"/>
        <v>160.55053948500694</v>
      </c>
      <c r="P9" s="66"/>
    </row>
    <row r="10" spans="1:133">
      <c r="A10" s="61"/>
      <c r="B10" s="62">
        <v>517</v>
      </c>
      <c r="C10" s="63" t="s">
        <v>22</v>
      </c>
      <c r="D10" s="64">
        <v>0</v>
      </c>
      <c r="E10" s="64">
        <v>0</v>
      </c>
      <c r="F10" s="64">
        <v>6927866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6927866</v>
      </c>
      <c r="O10" s="65">
        <f t="shared" si="1"/>
        <v>458.58648308731051</v>
      </c>
      <c r="P10" s="66"/>
    </row>
    <row r="11" spans="1:133">
      <c r="A11" s="61"/>
      <c r="B11" s="62">
        <v>518</v>
      </c>
      <c r="C11" s="63" t="s">
        <v>23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1810717</v>
      </c>
      <c r="L11" s="64">
        <v>664320</v>
      </c>
      <c r="M11" s="64">
        <v>0</v>
      </c>
      <c r="N11" s="64">
        <f t="shared" si="2"/>
        <v>2475037</v>
      </c>
      <c r="O11" s="65">
        <f t="shared" si="1"/>
        <v>163.83378566227577</v>
      </c>
      <c r="P11" s="66"/>
    </row>
    <row r="12" spans="1:133">
      <c r="A12" s="61"/>
      <c r="B12" s="62">
        <v>519</v>
      </c>
      <c r="C12" s="63" t="s">
        <v>55</v>
      </c>
      <c r="D12" s="64">
        <v>650803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823326</v>
      </c>
      <c r="K12" s="64">
        <v>0</v>
      </c>
      <c r="L12" s="64">
        <v>0</v>
      </c>
      <c r="M12" s="64">
        <v>0</v>
      </c>
      <c r="N12" s="64">
        <f t="shared" si="2"/>
        <v>1474129</v>
      </c>
      <c r="O12" s="65">
        <f t="shared" si="1"/>
        <v>97.579201694578671</v>
      </c>
      <c r="P12" s="66"/>
    </row>
    <row r="13" spans="1:133" ht="15.75">
      <c r="A13" s="67" t="s">
        <v>25</v>
      </c>
      <c r="B13" s="68"/>
      <c r="C13" s="69"/>
      <c r="D13" s="70">
        <f t="shared" ref="D13:M13" si="3">SUM(D14:D15)</f>
        <v>8391179</v>
      </c>
      <c r="E13" s="70">
        <f t="shared" si="3"/>
        <v>0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t="shared" ref="N13:N28" si="4">SUM(D13:M13)</f>
        <v>8391179</v>
      </c>
      <c r="O13" s="72">
        <f t="shared" si="1"/>
        <v>555.44972529291056</v>
      </c>
      <c r="P13" s="73"/>
    </row>
    <row r="14" spans="1:133">
      <c r="A14" s="61"/>
      <c r="B14" s="62">
        <v>521</v>
      </c>
      <c r="C14" s="63" t="s">
        <v>26</v>
      </c>
      <c r="D14" s="64">
        <v>5466786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5466786</v>
      </c>
      <c r="O14" s="65">
        <f t="shared" si="1"/>
        <v>361.87105315416693</v>
      </c>
      <c r="P14" s="66"/>
    </row>
    <row r="15" spans="1:133">
      <c r="A15" s="61"/>
      <c r="B15" s="62">
        <v>522</v>
      </c>
      <c r="C15" s="63" t="s">
        <v>27</v>
      </c>
      <c r="D15" s="64">
        <v>2924393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2924393</v>
      </c>
      <c r="O15" s="65">
        <f t="shared" si="1"/>
        <v>193.57867213874363</v>
      </c>
      <c r="P15" s="66"/>
    </row>
    <row r="16" spans="1:133" ht="15.75">
      <c r="A16" s="67" t="s">
        <v>28</v>
      </c>
      <c r="B16" s="68"/>
      <c r="C16" s="69"/>
      <c r="D16" s="70">
        <f t="shared" ref="D16:M16" si="5">SUM(D17:D20)</f>
        <v>0</v>
      </c>
      <c r="E16" s="70">
        <f t="shared" si="5"/>
        <v>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11686119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1">
        <f t="shared" si="4"/>
        <v>11686119</v>
      </c>
      <c r="O16" s="72">
        <f t="shared" si="1"/>
        <v>773.55656318263061</v>
      </c>
      <c r="P16" s="73"/>
    </row>
    <row r="17" spans="1:119">
      <c r="A17" s="61"/>
      <c r="B17" s="62">
        <v>533</v>
      </c>
      <c r="C17" s="63" t="s">
        <v>29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5726610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5726610</v>
      </c>
      <c r="O17" s="65">
        <f t="shared" si="1"/>
        <v>379.06996756470511</v>
      </c>
      <c r="P17" s="66"/>
    </row>
    <row r="18" spans="1:119">
      <c r="A18" s="61"/>
      <c r="B18" s="62">
        <v>535</v>
      </c>
      <c r="C18" s="63" t="s">
        <v>30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2957665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2957665</v>
      </c>
      <c r="O18" s="65">
        <f t="shared" si="1"/>
        <v>195.78109485668895</v>
      </c>
      <c r="P18" s="66"/>
    </row>
    <row r="19" spans="1:119">
      <c r="A19" s="61"/>
      <c r="B19" s="62">
        <v>536</v>
      </c>
      <c r="C19" s="63" t="s">
        <v>56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2261601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2261601</v>
      </c>
      <c r="O19" s="65">
        <f t="shared" si="1"/>
        <v>149.70550076123652</v>
      </c>
      <c r="P19" s="66"/>
    </row>
    <row r="20" spans="1:119">
      <c r="A20" s="61"/>
      <c r="B20" s="62">
        <v>538</v>
      </c>
      <c r="C20" s="63" t="s">
        <v>57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740243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740243</v>
      </c>
      <c r="O20" s="65">
        <f t="shared" si="1"/>
        <v>49</v>
      </c>
      <c r="P20" s="66"/>
    </row>
    <row r="21" spans="1:119" ht="15.75">
      <c r="A21" s="67" t="s">
        <v>33</v>
      </c>
      <c r="B21" s="68"/>
      <c r="C21" s="69"/>
      <c r="D21" s="70">
        <f t="shared" ref="D21:M21" si="6">SUM(D22:D22)</f>
        <v>621190</v>
      </c>
      <c r="E21" s="70">
        <f t="shared" si="6"/>
        <v>417001</v>
      </c>
      <c r="F21" s="70">
        <f t="shared" si="6"/>
        <v>0</v>
      </c>
      <c r="G21" s="70">
        <f t="shared" si="6"/>
        <v>617625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4"/>
        <v>1655816</v>
      </c>
      <c r="O21" s="72">
        <f t="shared" si="1"/>
        <v>109.60587806976898</v>
      </c>
      <c r="P21" s="73"/>
    </row>
    <row r="22" spans="1:119">
      <c r="A22" s="61"/>
      <c r="B22" s="62">
        <v>541</v>
      </c>
      <c r="C22" s="63" t="s">
        <v>58</v>
      </c>
      <c r="D22" s="64">
        <v>621190</v>
      </c>
      <c r="E22" s="64">
        <v>417001</v>
      </c>
      <c r="F22" s="64">
        <v>0</v>
      </c>
      <c r="G22" s="64">
        <v>617625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1655816</v>
      </c>
      <c r="O22" s="65">
        <f t="shared" si="1"/>
        <v>109.60587806976898</v>
      </c>
      <c r="P22" s="66"/>
    </row>
    <row r="23" spans="1:119" ht="15.75">
      <c r="A23" s="67" t="s">
        <v>35</v>
      </c>
      <c r="B23" s="68"/>
      <c r="C23" s="69"/>
      <c r="D23" s="70">
        <f t="shared" ref="D23:M23" si="7">SUM(D24:D25)</f>
        <v>2490259</v>
      </c>
      <c r="E23" s="70">
        <f t="shared" si="7"/>
        <v>0</v>
      </c>
      <c r="F23" s="70">
        <f t="shared" si="7"/>
        <v>0</v>
      </c>
      <c r="G23" s="70">
        <f t="shared" si="7"/>
        <v>35975</v>
      </c>
      <c r="H23" s="70">
        <f t="shared" si="7"/>
        <v>0</v>
      </c>
      <c r="I23" s="70">
        <f t="shared" si="7"/>
        <v>0</v>
      </c>
      <c r="J23" s="70">
        <f t="shared" si="7"/>
        <v>0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4"/>
        <v>2526234</v>
      </c>
      <c r="O23" s="72">
        <f t="shared" si="1"/>
        <v>167.2227444231151</v>
      </c>
      <c r="P23" s="66"/>
    </row>
    <row r="24" spans="1:119">
      <c r="A24" s="61"/>
      <c r="B24" s="62">
        <v>571</v>
      </c>
      <c r="C24" s="63" t="s">
        <v>36</v>
      </c>
      <c r="D24" s="64">
        <v>968481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968481</v>
      </c>
      <c r="O24" s="65">
        <f t="shared" si="1"/>
        <v>64.10809558482822</v>
      </c>
      <c r="P24" s="66"/>
    </row>
    <row r="25" spans="1:119">
      <c r="A25" s="61"/>
      <c r="B25" s="62">
        <v>572</v>
      </c>
      <c r="C25" s="63" t="s">
        <v>59</v>
      </c>
      <c r="D25" s="64">
        <v>1521778</v>
      </c>
      <c r="E25" s="64">
        <v>0</v>
      </c>
      <c r="F25" s="64">
        <v>0</v>
      </c>
      <c r="G25" s="64">
        <v>35975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1557753</v>
      </c>
      <c r="O25" s="65">
        <f t="shared" si="1"/>
        <v>103.11464883828688</v>
      </c>
      <c r="P25" s="66"/>
    </row>
    <row r="26" spans="1:119" ht="15.75">
      <c r="A26" s="67" t="s">
        <v>60</v>
      </c>
      <c r="B26" s="68"/>
      <c r="C26" s="69"/>
      <c r="D26" s="70">
        <f t="shared" ref="D26:M26" si="8">SUM(D27:D27)</f>
        <v>632285</v>
      </c>
      <c r="E26" s="70">
        <f t="shared" si="8"/>
        <v>6210246</v>
      </c>
      <c r="F26" s="70">
        <f t="shared" si="8"/>
        <v>1374509</v>
      </c>
      <c r="G26" s="70">
        <f t="shared" si="8"/>
        <v>355000</v>
      </c>
      <c r="H26" s="70">
        <f t="shared" si="8"/>
        <v>0</v>
      </c>
      <c r="I26" s="70">
        <f t="shared" si="8"/>
        <v>8597517</v>
      </c>
      <c r="J26" s="70">
        <f t="shared" si="8"/>
        <v>0</v>
      </c>
      <c r="K26" s="70">
        <f t="shared" si="8"/>
        <v>0</v>
      </c>
      <c r="L26" s="70">
        <f t="shared" si="8"/>
        <v>0</v>
      </c>
      <c r="M26" s="70">
        <f t="shared" si="8"/>
        <v>0</v>
      </c>
      <c r="N26" s="70">
        <f t="shared" si="4"/>
        <v>17169557</v>
      </c>
      <c r="O26" s="72">
        <f t="shared" si="1"/>
        <v>1136.5298868074403</v>
      </c>
      <c r="P26" s="66"/>
    </row>
    <row r="27" spans="1:119" ht="15.75" thickBot="1">
      <c r="A27" s="61"/>
      <c r="B27" s="62">
        <v>581</v>
      </c>
      <c r="C27" s="63" t="s">
        <v>61</v>
      </c>
      <c r="D27" s="64">
        <v>632285</v>
      </c>
      <c r="E27" s="64">
        <v>6210246</v>
      </c>
      <c r="F27" s="64">
        <v>1374509</v>
      </c>
      <c r="G27" s="64">
        <v>355000</v>
      </c>
      <c r="H27" s="64">
        <v>0</v>
      </c>
      <c r="I27" s="64">
        <v>8597517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17169557</v>
      </c>
      <c r="O27" s="65">
        <f t="shared" si="1"/>
        <v>1136.5298868074403</v>
      </c>
      <c r="P27" s="66"/>
    </row>
    <row r="28" spans="1:119" ht="16.5" thickBot="1">
      <c r="A28" s="74" t="s">
        <v>10</v>
      </c>
      <c r="B28" s="75"/>
      <c r="C28" s="76"/>
      <c r="D28" s="77">
        <f>SUM(D5,D13,D16,D21,D23,D26)</f>
        <v>16209005</v>
      </c>
      <c r="E28" s="77">
        <f t="shared" ref="E28:M28" si="9">SUM(E5,E13,E16,E21,E23,E26)</f>
        <v>8616599</v>
      </c>
      <c r="F28" s="77">
        <f t="shared" si="9"/>
        <v>8302375</v>
      </c>
      <c r="G28" s="77">
        <f t="shared" si="9"/>
        <v>1008600</v>
      </c>
      <c r="H28" s="77">
        <f t="shared" si="9"/>
        <v>0</v>
      </c>
      <c r="I28" s="77">
        <f t="shared" si="9"/>
        <v>20283636</v>
      </c>
      <c r="J28" s="77">
        <f t="shared" si="9"/>
        <v>823326</v>
      </c>
      <c r="K28" s="77">
        <f t="shared" si="9"/>
        <v>2118656</v>
      </c>
      <c r="L28" s="77">
        <f t="shared" si="9"/>
        <v>666068</v>
      </c>
      <c r="M28" s="77">
        <f t="shared" si="9"/>
        <v>0</v>
      </c>
      <c r="N28" s="77">
        <f t="shared" si="4"/>
        <v>58028265</v>
      </c>
      <c r="O28" s="78">
        <f t="shared" si="1"/>
        <v>3841.1507910240284</v>
      </c>
      <c r="P28" s="59"/>
      <c r="Q28" s="79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</row>
    <row r="29" spans="1:119">
      <c r="A29" s="81"/>
      <c r="B29" s="82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</row>
    <row r="30" spans="1:119">
      <c r="A30" s="85"/>
      <c r="B30" s="86"/>
      <c r="C30" s="86"/>
      <c r="D30" s="87"/>
      <c r="E30" s="87"/>
      <c r="F30" s="87"/>
      <c r="G30" s="87"/>
      <c r="H30" s="87"/>
      <c r="I30" s="87"/>
      <c r="J30" s="87"/>
      <c r="K30" s="87"/>
      <c r="L30" s="117" t="s">
        <v>62</v>
      </c>
      <c r="M30" s="117"/>
      <c r="N30" s="117"/>
      <c r="O30" s="88">
        <v>15107</v>
      </c>
    </row>
    <row r="31" spans="1:119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  <row r="32" spans="1:119" ht="15.75" customHeight="1" thickBot="1">
      <c r="A32" s="121" t="s">
        <v>44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2024-02-22T00:10:43Z</cp:lastPrinted>
  <dcterms:created xsi:type="dcterms:W3CDTF">2000-08-31T21:26:31Z</dcterms:created>
  <dcterms:modified xsi:type="dcterms:W3CDTF">2024-02-22T00:10:46Z</dcterms:modified>
</cp:coreProperties>
</file>