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'2008'!$A$1:$O$63</definedName>
    <definedName name="_xlnm.Print_Area" localSheetId="13">'2009'!$A$1:$O$66</definedName>
    <definedName name="_xlnm.Print_Area" localSheetId="12">'2010'!$A$1:$O$62</definedName>
    <definedName name="_xlnm.Print_Area" localSheetId="11">'2011'!$A$1:$O$61</definedName>
    <definedName name="_xlnm.Print_Area" localSheetId="10">'2012'!$A$1:$O$60</definedName>
    <definedName name="_xlnm.Print_Area" localSheetId="9">'2013'!$A$1:$O$65</definedName>
    <definedName name="_xlnm.Print_Area" localSheetId="8">'2014'!$A$1:$O$61</definedName>
    <definedName name="_xlnm.Print_Area" localSheetId="7">'2015'!$A$1:$O$67</definedName>
    <definedName name="_xlnm.Print_Area" localSheetId="6">'2016'!$A$1:$O$63</definedName>
    <definedName name="_xlnm.Print_Area" localSheetId="5">'2017'!$A$1:$O$64</definedName>
    <definedName name="_xlnm.Print_Area" localSheetId="4">'2018'!$A$1:$O$64</definedName>
    <definedName name="_xlnm.Print_Area" localSheetId="3">'2019'!$A$1:$O$65</definedName>
    <definedName name="_xlnm.Print_Area" localSheetId="2">'2020'!$A$1:$O$69</definedName>
    <definedName name="_xlnm.Print_Area" localSheetId="1">'2021'!$A$1:$P$71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7" l="1"/>
  <c r="P70" i="47" s="1"/>
  <c r="O69" i="47"/>
  <c r="P69" i="47" s="1"/>
  <c r="O68" i="47"/>
  <c r="P68" i="47" s="1"/>
  <c r="O67" i="47"/>
  <c r="P67" i="47" s="1"/>
  <c r="N66" i="47"/>
  <c r="M66" i="47"/>
  <c r="L66" i="47"/>
  <c r="K66" i="47"/>
  <c r="J66" i="47"/>
  <c r="I66" i="47"/>
  <c r="H66" i="47"/>
  <c r="G66" i="47"/>
  <c r="F66" i="47"/>
  <c r="E66" i="47"/>
  <c r="D66" i="47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6" i="47" l="1"/>
  <c r="P66" i="47" s="1"/>
  <c r="O56" i="47"/>
  <c r="P56" i="47" s="1"/>
  <c r="O52" i="47"/>
  <c r="P52" i="47" s="1"/>
  <c r="O38" i="47"/>
  <c r="P38" i="47" s="1"/>
  <c r="N71" i="47"/>
  <c r="M71" i="47"/>
  <c r="L71" i="47"/>
  <c r="O21" i="47"/>
  <c r="P21" i="47" s="1"/>
  <c r="I71" i="47"/>
  <c r="F71" i="47"/>
  <c r="J71" i="47"/>
  <c r="K71" i="47"/>
  <c r="O16" i="47"/>
  <c r="P16" i="47" s="1"/>
  <c r="G71" i="47"/>
  <c r="H71" i="47"/>
  <c r="O5" i="47"/>
  <c r="P5" i="47" s="1"/>
  <c r="D71" i="47"/>
  <c r="E71" i="47"/>
  <c r="N14" i="34"/>
  <c r="O71" i="47" l="1"/>
  <c r="P71" i="47" s="1"/>
  <c r="O66" i="46"/>
  <c r="P66" i="46" s="1"/>
  <c r="O65" i="46"/>
  <c r="P65" i="46"/>
  <c r="O64" i="46"/>
  <c r="P64" i="46" s="1"/>
  <c r="O63" i="46"/>
  <c r="P63" i="46" s="1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 s="1"/>
  <c r="O59" i="46"/>
  <c r="P59" i="46"/>
  <c r="O58" i="46"/>
  <c r="P58" i="46" s="1"/>
  <c r="O57" i="46"/>
  <c r="P57" i="46" s="1"/>
  <c r="O56" i="46"/>
  <c r="P56" i="46" s="1"/>
  <c r="O55" i="46"/>
  <c r="P55" i="46" s="1"/>
  <c r="O54" i="46"/>
  <c r="P54" i="46" s="1"/>
  <c r="N53" i="46"/>
  <c r="M53" i="46"/>
  <c r="L53" i="46"/>
  <c r="K53" i="46"/>
  <c r="J53" i="46"/>
  <c r="I53" i="46"/>
  <c r="H53" i="46"/>
  <c r="G53" i="46"/>
  <c r="F53" i="46"/>
  <c r="E53" i="46"/>
  <c r="D53" i="46"/>
  <c r="O52" i="46"/>
  <c r="P52" i="46"/>
  <c r="O51" i="46"/>
  <c r="P51" i="46" s="1"/>
  <c r="O50" i="46"/>
  <c r="P50" i="46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 s="1"/>
  <c r="O46" i="46"/>
  <c r="P46" i="46" s="1"/>
  <c r="O45" i="46"/>
  <c r="P45" i="46" s="1"/>
  <c r="O44" i="46"/>
  <c r="P44" i="46"/>
  <c r="O43" i="46"/>
  <c r="P43" i="46" s="1"/>
  <c r="O42" i="46"/>
  <c r="P42" i="46" s="1"/>
  <c r="O41" i="46"/>
  <c r="P41" i="46" s="1"/>
  <c r="O40" i="46"/>
  <c r="P40" i="46" s="1"/>
  <c r="O39" i="46"/>
  <c r="P39" i="46" s="1"/>
  <c r="O38" i="46"/>
  <c r="P38" i="46"/>
  <c r="O37" i="46"/>
  <c r="P37" i="46" s="1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 s="1"/>
  <c r="O32" i="46"/>
  <c r="P32" i="46"/>
  <c r="O31" i="46"/>
  <c r="P31" i="46"/>
  <c r="O30" i="46"/>
  <c r="P30" i="46" s="1"/>
  <c r="O29" i="46"/>
  <c r="P29" i="46"/>
  <c r="O28" i="46"/>
  <c r="P28" i="46" s="1"/>
  <c r="O27" i="46"/>
  <c r="P27" i="46" s="1"/>
  <c r="O26" i="46"/>
  <c r="P26" i="46"/>
  <c r="O25" i="46"/>
  <c r="P25" i="46"/>
  <c r="O24" i="46"/>
  <c r="P24" i="46" s="1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 s="1"/>
  <c r="O18" i="46"/>
  <c r="P18" i="46" s="1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/>
  <c r="O13" i="46"/>
  <c r="P13" i="46" s="1"/>
  <c r="O12" i="46"/>
  <c r="P12" i="46" s="1"/>
  <c r="O11" i="46"/>
  <c r="P11" i="46"/>
  <c r="O10" i="46"/>
  <c r="P10" i="46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4" i="45"/>
  <c r="O64" i="45" s="1"/>
  <c r="N63" i="45"/>
  <c r="O63" i="45" s="1"/>
  <c r="N62" i="45"/>
  <c r="O62" i="45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 s="1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 s="1"/>
  <c r="M46" i="45"/>
  <c r="L46" i="45"/>
  <c r="K46" i="45"/>
  <c r="J46" i="45"/>
  <c r="I46" i="45"/>
  <c r="I65" i="45" s="1"/>
  <c r="H46" i="45"/>
  <c r="G46" i="45"/>
  <c r="F46" i="45"/>
  <c r="E46" i="45"/>
  <c r="D46" i="45"/>
  <c r="N45" i="45"/>
  <c r="O45" i="45" s="1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0" i="44"/>
  <c r="O60" i="44" s="1"/>
  <c r="N59" i="44"/>
  <c r="O59" i="44" s="1"/>
  <c r="N58" i="44"/>
  <c r="O58" i="44" s="1"/>
  <c r="N57" i="44"/>
  <c r="O57" i="44" s="1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M46" i="44"/>
  <c r="L46" i="44"/>
  <c r="L61" i="44"/>
  <c r="K46" i="44"/>
  <c r="J46" i="44"/>
  <c r="I46" i="44"/>
  <c r="H46" i="44"/>
  <c r="G46" i="44"/>
  <c r="F46" i="44"/>
  <c r="E46" i="44"/>
  <c r="D46" i="44"/>
  <c r="N45" i="44"/>
  <c r="O45" i="44"/>
  <c r="N44" i="44"/>
  <c r="O44" i="44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/>
  <c r="N36" i="44"/>
  <c r="O36" i="44"/>
  <c r="N35" i="44"/>
  <c r="O35" i="44"/>
  <c r="N34" i="44"/>
  <c r="O34" i="44" s="1"/>
  <c r="N33" i="44"/>
  <c r="O33" i="44" s="1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 s="1"/>
  <c r="N25" i="44"/>
  <c r="O25" i="44" s="1"/>
  <c r="N24" i="44"/>
  <c r="O24" i="44" s="1"/>
  <c r="N23" i="44"/>
  <c r="O23" i="44"/>
  <c r="N22" i="44"/>
  <c r="O22" i="44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F61" i="44" s="1"/>
  <c r="E19" i="44"/>
  <c r="D19" i="44"/>
  <c r="N18" i="44"/>
  <c r="O18" i="44" s="1"/>
  <c r="N17" i="44"/>
  <c r="O17" i="44" s="1"/>
  <c r="M16" i="44"/>
  <c r="L16" i="44"/>
  <c r="K16" i="44"/>
  <c r="J16" i="44"/>
  <c r="I16" i="44"/>
  <c r="H16" i="44"/>
  <c r="H61" i="44" s="1"/>
  <c r="G16" i="44"/>
  <c r="F16" i="44"/>
  <c r="E16" i="44"/>
  <c r="E61" i="44" s="1"/>
  <c r="D16" i="44"/>
  <c r="N15" i="44"/>
  <c r="O15" i="44" s="1"/>
  <c r="N14" i="44"/>
  <c r="O14" i="44" s="1"/>
  <c r="N13" i="44"/>
  <c r="O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I61" i="44" s="1"/>
  <c r="H5" i="44"/>
  <c r="G5" i="44"/>
  <c r="G61" i="44" s="1"/>
  <c r="F5" i="44"/>
  <c r="E5" i="44"/>
  <c r="D5" i="44"/>
  <c r="D61" i="44" s="1"/>
  <c r="N59" i="43"/>
  <c r="O59" i="43"/>
  <c r="N58" i="43"/>
  <c r="O58" i="43"/>
  <c r="N57" i="43"/>
  <c r="O57" i="43" s="1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 s="1"/>
  <c r="N52" i="43"/>
  <c r="O52" i="43"/>
  <c r="N51" i="43"/>
  <c r="O51" i="43"/>
  <c r="N50" i="43"/>
  <c r="O50" i="43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N46" i="43" s="1"/>
  <c r="O46" i="43" s="1"/>
  <c r="F46" i="43"/>
  <c r="E46" i="43"/>
  <c r="D46" i="43"/>
  <c r="N45" i="43"/>
  <c r="O45" i="43" s="1"/>
  <c r="N44" i="43"/>
  <c r="O44" i="43"/>
  <c r="N43" i="43"/>
  <c r="O43" i="43"/>
  <c r="M42" i="43"/>
  <c r="L42" i="43"/>
  <c r="K42" i="43"/>
  <c r="J42" i="43"/>
  <c r="I42" i="43"/>
  <c r="N42" i="43" s="1"/>
  <c r="O42" i="43" s="1"/>
  <c r="H42" i="43"/>
  <c r="G42" i="43"/>
  <c r="F42" i="43"/>
  <c r="E42" i="43"/>
  <c r="D42" i="43"/>
  <c r="N41" i="43"/>
  <c r="O41" i="43"/>
  <c r="N40" i="43"/>
  <c r="O40" i="43"/>
  <c r="N39" i="43"/>
  <c r="O39" i="43" s="1"/>
  <c r="N38" i="43"/>
  <c r="O38" i="43" s="1"/>
  <c r="N37" i="43"/>
  <c r="O37" i="43" s="1"/>
  <c r="N36" i="43"/>
  <c r="O36" i="43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/>
  <c r="N25" i="43"/>
  <c r="O25" i="43" s="1"/>
  <c r="N24" i="43"/>
  <c r="O24" i="43" s="1"/>
  <c r="N23" i="43"/>
  <c r="O23" i="43" s="1"/>
  <c r="N22" i="43"/>
  <c r="O22" i="43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9" i="42"/>
  <c r="O59" i="42"/>
  <c r="N58" i="42"/>
  <c r="O58" i="42"/>
  <c r="N57" i="42"/>
  <c r="O57" i="42"/>
  <c r="N56" i="42"/>
  <c r="O56" i="42" s="1"/>
  <c r="M55" i="42"/>
  <c r="L55" i="42"/>
  <c r="K55" i="42"/>
  <c r="J55" i="42"/>
  <c r="I55" i="42"/>
  <c r="H55" i="42"/>
  <c r="G55" i="42"/>
  <c r="F55" i="42"/>
  <c r="E55" i="42"/>
  <c r="D55" i="42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E60" i="42" s="1"/>
  <c r="D46" i="42"/>
  <c r="N45" i="42"/>
  <c r="O45" i="42" s="1"/>
  <c r="N44" i="42"/>
  <c r="O44" i="42" s="1"/>
  <c r="N43" i="42"/>
  <c r="O43" i="42"/>
  <c r="M42" i="42"/>
  <c r="L42" i="42"/>
  <c r="K42" i="42"/>
  <c r="J42" i="42"/>
  <c r="I42" i="42"/>
  <c r="I60" i="42" s="1"/>
  <c r="H42" i="42"/>
  <c r="G42" i="42"/>
  <c r="N42" i="42" s="1"/>
  <c r="O42" i="42" s="1"/>
  <c r="F42" i="42"/>
  <c r="E42" i="42"/>
  <c r="D42" i="42"/>
  <c r="N41" i="42"/>
  <c r="O41" i="42"/>
  <c r="N40" i="42"/>
  <c r="O40" i="42"/>
  <c r="N39" i="42"/>
  <c r="O39" i="42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/>
  <c r="N32" i="42"/>
  <c r="O32" i="42" s="1"/>
  <c r="N31" i="42"/>
  <c r="O31" i="42" s="1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N25" i="42"/>
  <c r="O25" i="42"/>
  <c r="N24" i="42"/>
  <c r="O24" i="42" s="1"/>
  <c r="N23" i="42"/>
  <c r="O23" i="42" s="1"/>
  <c r="N22" i="42"/>
  <c r="O22" i="42" s="1"/>
  <c r="N21" i="42"/>
  <c r="O21" i="42"/>
  <c r="N20" i="42"/>
  <c r="O20" i="42"/>
  <c r="N19" i="42"/>
  <c r="O19" i="42"/>
  <c r="M18" i="42"/>
  <c r="N18" i="42" s="1"/>
  <c r="O18" i="42" s="1"/>
  <c r="L18" i="42"/>
  <c r="K18" i="42"/>
  <c r="J18" i="42"/>
  <c r="I18" i="42"/>
  <c r="H18" i="42"/>
  <c r="G18" i="42"/>
  <c r="F18" i="42"/>
  <c r="E18" i="42"/>
  <c r="D18" i="42"/>
  <c r="N17" i="42"/>
  <c r="O17" i="42"/>
  <c r="M16" i="42"/>
  <c r="M60" i="42" s="1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8" i="41"/>
  <c r="O58" i="41" s="1"/>
  <c r="N57" i="41"/>
  <c r="O57" i="41"/>
  <c r="M56" i="41"/>
  <c r="L56" i="41"/>
  <c r="K56" i="41"/>
  <c r="J56" i="41"/>
  <c r="I56" i="41"/>
  <c r="H56" i="41"/>
  <c r="G56" i="41"/>
  <c r="F56" i="41"/>
  <c r="E56" i="41"/>
  <c r="D56" i="41"/>
  <c r="N55" i="41"/>
  <c r="O55" i="41"/>
  <c r="N54" i="41"/>
  <c r="O54" i="41"/>
  <c r="N53" i="41"/>
  <c r="O53" i="41"/>
  <c r="N52" i="41"/>
  <c r="O52" i="41" s="1"/>
  <c r="N51" i="41"/>
  <c r="O51" i="41" s="1"/>
  <c r="N50" i="41"/>
  <c r="O50" i="41" s="1"/>
  <c r="N49" i="41"/>
  <c r="O49" i="41"/>
  <c r="N48" i="41"/>
  <c r="O48" i="41"/>
  <c r="M47" i="41"/>
  <c r="L47" i="41"/>
  <c r="K47" i="41"/>
  <c r="J47" i="41"/>
  <c r="I47" i="41"/>
  <c r="H47" i="41"/>
  <c r="G47" i="41"/>
  <c r="F47" i="41"/>
  <c r="E47" i="41"/>
  <c r="D47" i="41"/>
  <c r="N46" i="41"/>
  <c r="O46" i="41"/>
  <c r="N45" i="41"/>
  <c r="O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 s="1"/>
  <c r="N39" i="41"/>
  <c r="O39" i="41"/>
  <c r="N38" i="41"/>
  <c r="O38" i="41"/>
  <c r="N37" i="41"/>
  <c r="O37" i="41"/>
  <c r="N36" i="41"/>
  <c r="O36" i="41" s="1"/>
  <c r="N35" i="41"/>
  <c r="O35" i="41" s="1"/>
  <c r="N34" i="41"/>
  <c r="O34" i="41" s="1"/>
  <c r="N33" i="41"/>
  <c r="O33" i="41"/>
  <c r="N32" i="41"/>
  <c r="O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/>
  <c r="N24" i="41"/>
  <c r="O24" i="41"/>
  <c r="N23" i="41"/>
  <c r="O23" i="41"/>
  <c r="N22" i="41"/>
  <c r="O22" i="41" s="1"/>
  <c r="N21" i="41"/>
  <c r="O21" i="41" s="1"/>
  <c r="N20" i="41"/>
  <c r="O20" i="41" s="1"/>
  <c r="N19" i="41"/>
  <c r="O19" i="41"/>
  <c r="N18" i="41"/>
  <c r="O18" i="41"/>
  <c r="M17" i="41"/>
  <c r="L17" i="41"/>
  <c r="K17" i="41"/>
  <c r="N17" i="41" s="1"/>
  <c r="O17" i="41" s="1"/>
  <c r="J17" i="41"/>
  <c r="I17" i="41"/>
  <c r="H17" i="41"/>
  <c r="G17" i="41"/>
  <c r="F17" i="41"/>
  <c r="E17" i="41"/>
  <c r="D17" i="41"/>
  <c r="N16" i="41"/>
  <c r="O16" i="41"/>
  <c r="M15" i="41"/>
  <c r="L15" i="41"/>
  <c r="K15" i="41"/>
  <c r="N15" i="41" s="1"/>
  <c r="O15" i="41" s="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 s="1"/>
  <c r="N11" i="41"/>
  <c r="O11" i="41" s="1"/>
  <c r="N10" i="41"/>
  <c r="O10" i="41" s="1"/>
  <c r="N9" i="41"/>
  <c r="O9" i="4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2" i="40"/>
  <c r="O62" i="40" s="1"/>
  <c r="N61" i="40"/>
  <c r="O61" i="40" s="1"/>
  <c r="N60" i="40"/>
  <c r="O60" i="40" s="1"/>
  <c r="N59" i="40"/>
  <c r="O59" i="40"/>
  <c r="N58" i="40"/>
  <c r="O58" i="40"/>
  <c r="M57" i="40"/>
  <c r="L57" i="40"/>
  <c r="K57" i="40"/>
  <c r="J57" i="40"/>
  <c r="I57" i="40"/>
  <c r="H57" i="40"/>
  <c r="G57" i="40"/>
  <c r="F57" i="40"/>
  <c r="E57" i="40"/>
  <c r="D57" i="40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/>
  <c r="N49" i="40"/>
  <c r="O49" i="40" s="1"/>
  <c r="M48" i="40"/>
  <c r="M63" i="40" s="1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M44" i="40"/>
  <c r="L44" i="40"/>
  <c r="K44" i="40"/>
  <c r="J44" i="40"/>
  <c r="I44" i="40"/>
  <c r="H44" i="40"/>
  <c r="G44" i="40"/>
  <c r="F44" i="40"/>
  <c r="E44" i="40"/>
  <c r="N44" i="40" s="1"/>
  <c r="O44" i="40" s="1"/>
  <c r="D44" i="40"/>
  <c r="N43" i="40"/>
  <c r="O43" i="40" s="1"/>
  <c r="N42" i="40"/>
  <c r="O42" i="40" s="1"/>
  <c r="N41" i="40"/>
  <c r="O41" i="40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6" i="39"/>
  <c r="O56" i="39" s="1"/>
  <c r="N55" i="39"/>
  <c r="O55" i="39"/>
  <c r="M54" i="39"/>
  <c r="L54" i="39"/>
  <c r="K54" i="39"/>
  <c r="J54" i="39"/>
  <c r="I54" i="39"/>
  <c r="H54" i="39"/>
  <c r="G54" i="39"/>
  <c r="G57" i="39" s="1"/>
  <c r="F54" i="39"/>
  <c r="E54" i="39"/>
  <c r="D54" i="39"/>
  <c r="N53" i="39"/>
  <c r="O53" i="39"/>
  <c r="N52" i="39"/>
  <c r="O52" i="39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I57" i="39" s="1"/>
  <c r="H5" i="39"/>
  <c r="G5" i="39"/>
  <c r="F5" i="39"/>
  <c r="E5" i="39"/>
  <c r="D5" i="39"/>
  <c r="N58" i="38"/>
  <c r="O58" i="38"/>
  <c r="N57" i="38"/>
  <c r="O57" i="38" s="1"/>
  <c r="N56" i="38"/>
  <c r="O56" i="38" s="1"/>
  <c r="N55" i="38"/>
  <c r="O55" i="38" s="1"/>
  <c r="M54" i="38"/>
  <c r="L54" i="38"/>
  <c r="K54" i="38"/>
  <c r="J54" i="38"/>
  <c r="I54" i="38"/>
  <c r="H54" i="38"/>
  <c r="G54" i="38"/>
  <c r="F54" i="38"/>
  <c r="E54" i="38"/>
  <c r="D54" i="38"/>
  <c r="N53" i="38"/>
  <c r="O53" i="38" s="1"/>
  <c r="N52" i="38"/>
  <c r="O52" i="38" s="1"/>
  <c r="N51" i="38"/>
  <c r="O51" i="38" s="1"/>
  <c r="N50" i="38"/>
  <c r="O50" i="38"/>
  <c r="N49" i="38"/>
  <c r="O49" i="38" s="1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 s="1"/>
  <c r="M43" i="38"/>
  <c r="L43" i="38"/>
  <c r="K43" i="38"/>
  <c r="J43" i="38"/>
  <c r="I43" i="38"/>
  <c r="H43" i="38"/>
  <c r="G43" i="38"/>
  <c r="N43" i="38" s="1"/>
  <c r="O43" i="38" s="1"/>
  <c r="F43" i="38"/>
  <c r="E43" i="38"/>
  <c r="D43" i="38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0" i="37"/>
  <c r="O60" i="37" s="1"/>
  <c r="N59" i="37"/>
  <c r="O59" i="37" s="1"/>
  <c r="N58" i="37"/>
  <c r="O58" i="37"/>
  <c r="N57" i="37"/>
  <c r="O57" i="37" s="1"/>
  <c r="N56" i="37"/>
  <c r="O56" i="37" s="1"/>
  <c r="M55" i="37"/>
  <c r="L55" i="37"/>
  <c r="K55" i="37"/>
  <c r="J55" i="37"/>
  <c r="I55" i="37"/>
  <c r="H55" i="37"/>
  <c r="G55" i="37"/>
  <c r="F55" i="37"/>
  <c r="F61" i="37" s="1"/>
  <c r="N61" i="37" s="1"/>
  <c r="O61" i="37" s="1"/>
  <c r="E55" i="37"/>
  <c r="D55" i="37"/>
  <c r="N54" i="37"/>
  <c r="O54" i="37" s="1"/>
  <c r="N53" i="37"/>
  <c r="O53" i="37" s="1"/>
  <c r="N52" i="37"/>
  <c r="O52" i="37" s="1"/>
  <c r="N51" i="37"/>
  <c r="O51" i="37" s="1"/>
  <c r="N50" i="37"/>
  <c r="O50" i="37"/>
  <c r="N49" i="37"/>
  <c r="O49" i="37" s="1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5" i="37"/>
  <c r="O45" i="37" s="1"/>
  <c r="N44" i="37"/>
  <c r="O44" i="37" s="1"/>
  <c r="M43" i="37"/>
  <c r="L43" i="37"/>
  <c r="K43" i="37"/>
  <c r="J43" i="37"/>
  <c r="I43" i="37"/>
  <c r="H43" i="37"/>
  <c r="G43" i="37"/>
  <c r="N43" i="37" s="1"/>
  <c r="O43" i="37" s="1"/>
  <c r="F43" i="37"/>
  <c r="E43" i="37"/>
  <c r="D43" i="37"/>
  <c r="N42" i="37"/>
  <c r="O42" i="37" s="1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M15" i="37"/>
  <c r="L15" i="37"/>
  <c r="K15" i="37"/>
  <c r="J15" i="37"/>
  <c r="I15" i="37"/>
  <c r="H15" i="37"/>
  <c r="G15" i="37"/>
  <c r="F15" i="37"/>
  <c r="N15" i="37"/>
  <c r="O15" i="37" s="1"/>
  <c r="E15" i="37"/>
  <c r="D15" i="37"/>
  <c r="N14" i="37"/>
  <c r="O14" i="37" s="1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K61" i="37" s="1"/>
  <c r="J5" i="37"/>
  <c r="I5" i="37"/>
  <c r="H5" i="37"/>
  <c r="G5" i="37"/>
  <c r="F5" i="37"/>
  <c r="E5" i="37"/>
  <c r="D5" i="37"/>
  <c r="N55" i="36"/>
  <c r="O55" i="36"/>
  <c r="N54" i="36"/>
  <c r="O54" i="36"/>
  <c r="N53" i="36"/>
  <c r="O53" i="36"/>
  <c r="M52" i="36"/>
  <c r="L52" i="36"/>
  <c r="K52" i="36"/>
  <c r="J52" i="36"/>
  <c r="I52" i="36"/>
  <c r="H52" i="36"/>
  <c r="G52" i="36"/>
  <c r="F52" i="36"/>
  <c r="E52" i="36"/>
  <c r="D52" i="36"/>
  <c r="N51" i="36"/>
  <c r="O51" i="36"/>
  <c r="N50" i="36"/>
  <c r="O50" i="36"/>
  <c r="N49" i="36"/>
  <c r="O49" i="36"/>
  <c r="N48" i="36"/>
  <c r="O48" i="36" s="1"/>
  <c r="N47" i="36"/>
  <c r="O47" i="36"/>
  <c r="N46" i="36"/>
  <c r="O46" i="36"/>
  <c r="N45" i="36"/>
  <c r="O45" i="36"/>
  <c r="M44" i="36"/>
  <c r="L44" i="36"/>
  <c r="K44" i="36"/>
  <c r="J44" i="36"/>
  <c r="I44" i="36"/>
  <c r="H44" i="36"/>
  <c r="G44" i="36"/>
  <c r="F44" i="36"/>
  <c r="N44" i="36" s="1"/>
  <c r="O44" i="36" s="1"/>
  <c r="E44" i="36"/>
  <c r="D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/>
  <c r="N38" i="36"/>
  <c r="O38" i="36"/>
  <c r="N37" i="36"/>
  <c r="O37" i="36"/>
  <c r="N36" i="36"/>
  <c r="O36" i="36"/>
  <c r="N35" i="36"/>
  <c r="O35" i="36"/>
  <c r="N34" i="36"/>
  <c r="O34" i="36" s="1"/>
  <c r="N33" i="36"/>
  <c r="O33" i="36"/>
  <c r="N32" i="36"/>
  <c r="O32" i="36"/>
  <c r="N31" i="36"/>
  <c r="O31" i="36"/>
  <c r="M30" i="36"/>
  <c r="L30" i="36"/>
  <c r="K30" i="36"/>
  <c r="J30" i="36"/>
  <c r="I30" i="36"/>
  <c r="N30" i="36" s="1"/>
  <c r="O30" i="36" s="1"/>
  <c r="H30" i="36"/>
  <c r="G30" i="36"/>
  <c r="F30" i="36"/>
  <c r="E30" i="36"/>
  <c r="D30" i="36"/>
  <c r="N29" i="36"/>
  <c r="O29" i="36" s="1"/>
  <c r="N28" i="36"/>
  <c r="O28" i="36"/>
  <c r="N27" i="36"/>
  <c r="O27" i="36"/>
  <c r="N26" i="36"/>
  <c r="O26" i="36" s="1"/>
  <c r="N25" i="36"/>
  <c r="O25" i="36"/>
  <c r="N24" i="36"/>
  <c r="O24" i="36"/>
  <c r="N23" i="36"/>
  <c r="O23" i="36" s="1"/>
  <c r="N22" i="36"/>
  <c r="O22" i="36"/>
  <c r="N21" i="36"/>
  <c r="O21" i="36"/>
  <c r="N20" i="36"/>
  <c r="O20" i="36" s="1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K15" i="36"/>
  <c r="J15" i="36"/>
  <c r="I15" i="36"/>
  <c r="I56" i="36" s="1"/>
  <c r="H15" i="36"/>
  <c r="G15" i="36"/>
  <c r="F15" i="36"/>
  <c r="N15" i="36" s="1"/>
  <c r="O15" i="36" s="1"/>
  <c r="E15" i="36"/>
  <c r="D15" i="36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56" i="36" s="1"/>
  <c r="L5" i="36"/>
  <c r="L56" i="36" s="1"/>
  <c r="K5" i="36"/>
  <c r="K56" i="36" s="1"/>
  <c r="J5" i="36"/>
  <c r="J56" i="36"/>
  <c r="I5" i="36"/>
  <c r="H5" i="36"/>
  <c r="G5" i="36"/>
  <c r="F5" i="36"/>
  <c r="F56" i="36" s="1"/>
  <c r="E5" i="36"/>
  <c r="D5" i="36"/>
  <c r="N5" i="36" s="1"/>
  <c r="O5" i="36" s="1"/>
  <c r="N56" i="35"/>
  <c r="O56" i="35" s="1"/>
  <c r="N55" i="35"/>
  <c r="O55" i="35"/>
  <c r="N54" i="35"/>
  <c r="O54" i="35"/>
  <c r="M53" i="35"/>
  <c r="L53" i="35"/>
  <c r="K53" i="35"/>
  <c r="J53" i="35"/>
  <c r="I53" i="35"/>
  <c r="H53" i="35"/>
  <c r="G53" i="35"/>
  <c r="G57" i="35" s="1"/>
  <c r="F53" i="35"/>
  <c r="E53" i="35"/>
  <c r="D53" i="35"/>
  <c r="N53" i="35" s="1"/>
  <c r="O53" i="35" s="1"/>
  <c r="N52" i="35"/>
  <c r="O52" i="35" s="1"/>
  <c r="N51" i="35"/>
  <c r="O51" i="35"/>
  <c r="N50" i="35"/>
  <c r="O50" i="35"/>
  <c r="N49" i="35"/>
  <c r="O49" i="35" s="1"/>
  <c r="N48" i="35"/>
  <c r="O48" i="35"/>
  <c r="N47" i="35"/>
  <c r="O47" i="35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D44" i="35"/>
  <c r="N44" i="35" s="1"/>
  <c r="O44" i="35" s="1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E41" i="35"/>
  <c r="N41" i="35"/>
  <c r="O41" i="35"/>
  <c r="D41" i="35"/>
  <c r="N40" i="35"/>
  <c r="O40" i="35"/>
  <c r="N39" i="35"/>
  <c r="O39" i="35"/>
  <c r="N38" i="35"/>
  <c r="O38" i="35" s="1"/>
  <c r="N37" i="35"/>
  <c r="O37" i="35"/>
  <c r="N36" i="35"/>
  <c r="O36" i="35"/>
  <c r="N35" i="35"/>
  <c r="O35" i="35" s="1"/>
  <c r="N34" i="35"/>
  <c r="O34" i="35"/>
  <c r="N33" i="35"/>
  <c r="O33" i="35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N30" i="35" s="1"/>
  <c r="O30" i="35" s="1"/>
  <c r="D30" i="35"/>
  <c r="N29" i="35"/>
  <c r="O29" i="35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 s="1"/>
  <c r="N19" i="35"/>
  <c r="O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/>
  <c r="M15" i="35"/>
  <c r="L15" i="35"/>
  <c r="K15" i="35"/>
  <c r="J15" i="35"/>
  <c r="I15" i="35"/>
  <c r="H15" i="35"/>
  <c r="G15" i="35"/>
  <c r="F15" i="35"/>
  <c r="F57" i="35" s="1"/>
  <c r="E15" i="35"/>
  <c r="E57" i="35" s="1"/>
  <c r="D15" i="35"/>
  <c r="D57" i="35" s="1"/>
  <c r="N57" i="35" s="1"/>
  <c r="O57" i="35" s="1"/>
  <c r="N14" i="35"/>
  <c r="O14" i="35" s="1"/>
  <c r="N13" i="35"/>
  <c r="O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57" i="35" s="1"/>
  <c r="L5" i="35"/>
  <c r="L57" i="35" s="1"/>
  <c r="K5" i="35"/>
  <c r="K57" i="35" s="1"/>
  <c r="J5" i="35"/>
  <c r="J57" i="35" s="1"/>
  <c r="I5" i="35"/>
  <c r="I57" i="35" s="1"/>
  <c r="H5" i="35"/>
  <c r="H57" i="35" s="1"/>
  <c r="G5" i="35"/>
  <c r="F5" i="35"/>
  <c r="E5" i="35"/>
  <c r="D5" i="35"/>
  <c r="N57" i="34"/>
  <c r="O57" i="34" s="1"/>
  <c r="N56" i="34"/>
  <c r="O56" i="34" s="1"/>
  <c r="N55" i="34"/>
  <c r="O55" i="34" s="1"/>
  <c r="N54" i="34"/>
  <c r="O54" i="34" s="1"/>
  <c r="M53" i="34"/>
  <c r="L53" i="34"/>
  <c r="K53" i="34"/>
  <c r="J53" i="34"/>
  <c r="I53" i="34"/>
  <c r="H53" i="34"/>
  <c r="G53" i="34"/>
  <c r="F53" i="34"/>
  <c r="E53" i="34"/>
  <c r="D53" i="34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1" i="34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/>
  <c r="N33" i="34"/>
  <c r="O33" i="34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F58" i="34"/>
  <c r="E15" i="34"/>
  <c r="E58" i="34" s="1"/>
  <c r="D15" i="34"/>
  <c r="O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N5" i="34" s="1"/>
  <c r="O5" i="34" s="1"/>
  <c r="M58" i="34"/>
  <c r="L5" i="34"/>
  <c r="L58" i="34" s="1"/>
  <c r="K5" i="34"/>
  <c r="J5" i="34"/>
  <c r="I5" i="34"/>
  <c r="H5" i="34"/>
  <c r="G5" i="34"/>
  <c r="F5" i="34"/>
  <c r="E5" i="34"/>
  <c r="D5" i="34"/>
  <c r="N34" i="33"/>
  <c r="O34" i="33"/>
  <c r="N58" i="33"/>
  <c r="O58" i="33"/>
  <c r="N59" i="33"/>
  <c r="O59" i="33" s="1"/>
  <c r="N60" i="33"/>
  <c r="O60" i="33"/>
  <c r="N61" i="33"/>
  <c r="O61" i="33"/>
  <c r="N35" i="33"/>
  <c r="O35" i="33" s="1"/>
  <c r="N36" i="33"/>
  <c r="O36" i="33"/>
  <c r="N37" i="33"/>
  <c r="O37" i="33"/>
  <c r="N38" i="33"/>
  <c r="O38" i="33" s="1"/>
  <c r="N39" i="33"/>
  <c r="O39" i="33"/>
  <c r="N40" i="33"/>
  <c r="O40" i="33"/>
  <c r="N41" i="33"/>
  <c r="O41" i="33" s="1"/>
  <c r="N42" i="33"/>
  <c r="O42" i="33"/>
  <c r="N43" i="33"/>
  <c r="O43" i="33"/>
  <c r="N44" i="33"/>
  <c r="O44" i="33" s="1"/>
  <c r="N20" i="33"/>
  <c r="O20" i="33"/>
  <c r="N21" i="33"/>
  <c r="O21" i="33"/>
  <c r="N22" i="33"/>
  <c r="O22" i="33" s="1"/>
  <c r="N23" i="33"/>
  <c r="O23" i="33"/>
  <c r="N24" i="33"/>
  <c r="O24" i="33"/>
  <c r="N25" i="33"/>
  <c r="O25" i="33" s="1"/>
  <c r="N26" i="33"/>
  <c r="O26" i="33"/>
  <c r="N27" i="33"/>
  <c r="O27" i="33"/>
  <c r="N28" i="33"/>
  <c r="O28" i="33" s="1"/>
  <c r="N29" i="33"/>
  <c r="O29" i="33"/>
  <c r="N30" i="33"/>
  <c r="O30" i="33"/>
  <c r="N31" i="33"/>
  <c r="O31" i="33" s="1"/>
  <c r="N32" i="33"/>
  <c r="O32" i="33"/>
  <c r="N8" i="33"/>
  <c r="O8" i="33"/>
  <c r="N9" i="33"/>
  <c r="O9" i="33" s="1"/>
  <c r="E33" i="33"/>
  <c r="F33" i="33"/>
  <c r="G33" i="33"/>
  <c r="H33" i="33"/>
  <c r="I33" i="33"/>
  <c r="J33" i="33"/>
  <c r="K33" i="33"/>
  <c r="K62" i="33" s="1"/>
  <c r="L33" i="33"/>
  <c r="M33" i="33"/>
  <c r="D33" i="33"/>
  <c r="N33" i="33" s="1"/>
  <c r="O33" i="33" s="1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6" i="33"/>
  <c r="F16" i="33"/>
  <c r="G16" i="33"/>
  <c r="H16" i="33"/>
  <c r="I16" i="33"/>
  <c r="J16" i="33"/>
  <c r="K16" i="33"/>
  <c r="L16" i="33"/>
  <c r="M16" i="33"/>
  <c r="D16" i="33"/>
  <c r="E5" i="33"/>
  <c r="E62" i="33" s="1"/>
  <c r="F5" i="33"/>
  <c r="F62" i="33" s="1"/>
  <c r="G5" i="33"/>
  <c r="H5" i="33"/>
  <c r="I5" i="33"/>
  <c r="I62" i="33" s="1"/>
  <c r="J5" i="33"/>
  <c r="J62" i="33" s="1"/>
  <c r="K5" i="33"/>
  <c r="L5" i="33"/>
  <c r="L62" i="33" s="1"/>
  <c r="M5" i="33"/>
  <c r="M62" i="33" s="1"/>
  <c r="D5" i="33"/>
  <c r="N5" i="33" s="1"/>
  <c r="O5" i="33" s="1"/>
  <c r="D62" i="33"/>
  <c r="E56" i="33"/>
  <c r="F56" i="33"/>
  <c r="G56" i="33"/>
  <c r="H56" i="33"/>
  <c r="I56" i="33"/>
  <c r="J56" i="33"/>
  <c r="K56" i="33"/>
  <c r="L56" i="33"/>
  <c r="M56" i="33"/>
  <c r="D56" i="33"/>
  <c r="N56" i="33"/>
  <c r="O56" i="33" s="1"/>
  <c r="N57" i="33"/>
  <c r="O57" i="33"/>
  <c r="N50" i="33"/>
  <c r="O50" i="33"/>
  <c r="N51" i="33"/>
  <c r="O51" i="33" s="1"/>
  <c r="N52" i="33"/>
  <c r="N53" i="33"/>
  <c r="O53" i="33" s="1"/>
  <c r="N54" i="33"/>
  <c r="O54" i="33"/>
  <c r="N55" i="33"/>
  <c r="O55" i="33" s="1"/>
  <c r="N49" i="33"/>
  <c r="O49" i="33" s="1"/>
  <c r="E48" i="33"/>
  <c r="N48" i="33" s="1"/>
  <c r="O48" i="33" s="1"/>
  <c r="F48" i="33"/>
  <c r="G48" i="33"/>
  <c r="H48" i="33"/>
  <c r="I48" i="33"/>
  <c r="J48" i="33"/>
  <c r="K48" i="33"/>
  <c r="L48" i="33"/>
  <c r="M48" i="33"/>
  <c r="D48" i="33"/>
  <c r="E45" i="33"/>
  <c r="N45" i="33" s="1"/>
  <c r="O45" i="33" s="1"/>
  <c r="F45" i="33"/>
  <c r="G45" i="33"/>
  <c r="H45" i="33"/>
  <c r="H62" i="33" s="1"/>
  <c r="I45" i="33"/>
  <c r="J45" i="33"/>
  <c r="K45" i="33"/>
  <c r="L45" i="33"/>
  <c r="M45" i="33"/>
  <c r="D45" i="33"/>
  <c r="N47" i="33"/>
  <c r="O47" i="33" s="1"/>
  <c r="N46" i="33"/>
  <c r="O46" i="33"/>
  <c r="O52" i="33"/>
  <c r="N17" i="33"/>
  <c r="O17" i="33"/>
  <c r="N18" i="33"/>
  <c r="O18" i="33" s="1"/>
  <c r="N7" i="33"/>
  <c r="O7" i="33"/>
  <c r="N10" i="33"/>
  <c r="O10" i="33"/>
  <c r="N11" i="33"/>
  <c r="O11" i="33" s="1"/>
  <c r="N12" i="33"/>
  <c r="O12" i="33"/>
  <c r="N13" i="33"/>
  <c r="O13" i="33"/>
  <c r="N14" i="33"/>
  <c r="O14" i="33" s="1"/>
  <c r="N15" i="33"/>
  <c r="O15" i="33"/>
  <c r="N6" i="33"/>
  <c r="O6" i="33"/>
  <c r="G62" i="33"/>
  <c r="N52" i="36"/>
  <c r="O52" i="36" s="1"/>
  <c r="L61" i="37"/>
  <c r="H61" i="37"/>
  <c r="G61" i="37"/>
  <c r="I61" i="37"/>
  <c r="N55" i="37"/>
  <c r="O55" i="37"/>
  <c r="M61" i="37"/>
  <c r="N46" i="37"/>
  <c r="O46" i="37"/>
  <c r="N30" i="37"/>
  <c r="O30" i="37" s="1"/>
  <c r="J61" i="37"/>
  <c r="E61" i="37"/>
  <c r="D61" i="37"/>
  <c r="L59" i="38"/>
  <c r="J59" i="38"/>
  <c r="H59" i="38"/>
  <c r="N14" i="38"/>
  <c r="O14" i="38" s="1"/>
  <c r="K59" i="38"/>
  <c r="I59" i="38"/>
  <c r="F59" i="38"/>
  <c r="N54" i="38"/>
  <c r="O54" i="38"/>
  <c r="M59" i="38"/>
  <c r="E59" i="38"/>
  <c r="N46" i="38"/>
  <c r="O46" i="38"/>
  <c r="N31" i="38"/>
  <c r="O31" i="38"/>
  <c r="N18" i="38"/>
  <c r="O18" i="38" s="1"/>
  <c r="D59" i="38"/>
  <c r="N5" i="38"/>
  <c r="O5" i="38" s="1"/>
  <c r="K57" i="39"/>
  <c r="N5" i="39"/>
  <c r="O5" i="39" s="1"/>
  <c r="F57" i="39"/>
  <c r="N42" i="39"/>
  <c r="O42" i="39" s="1"/>
  <c r="L57" i="39"/>
  <c r="J57" i="39"/>
  <c r="H57" i="39"/>
  <c r="N15" i="39"/>
  <c r="O15" i="39"/>
  <c r="N54" i="39"/>
  <c r="O54" i="39"/>
  <c r="M57" i="39"/>
  <c r="N45" i="39"/>
  <c r="O45" i="39"/>
  <c r="N29" i="39"/>
  <c r="O29" i="39" s="1"/>
  <c r="N17" i="39"/>
  <c r="O17" i="39"/>
  <c r="E57" i="39"/>
  <c r="D57" i="39"/>
  <c r="G56" i="36"/>
  <c r="K58" i="34"/>
  <c r="N16" i="33"/>
  <c r="O16" i="33" s="1"/>
  <c r="D58" i="34"/>
  <c r="H58" i="34"/>
  <c r="E56" i="36"/>
  <c r="K63" i="40"/>
  <c r="N15" i="40"/>
  <c r="O15" i="40" s="1"/>
  <c r="H63" i="40"/>
  <c r="L63" i="40"/>
  <c r="I63" i="40"/>
  <c r="J63" i="40"/>
  <c r="N5" i="40"/>
  <c r="O5" i="40" s="1"/>
  <c r="N57" i="40"/>
  <c r="O57" i="40"/>
  <c r="G63" i="40"/>
  <c r="N48" i="40"/>
  <c r="O48" i="40"/>
  <c r="F63" i="40"/>
  <c r="N17" i="40"/>
  <c r="O17" i="40"/>
  <c r="D63" i="40"/>
  <c r="F59" i="41"/>
  <c r="N43" i="41"/>
  <c r="O43" i="41"/>
  <c r="L59" i="41"/>
  <c r="M59" i="41"/>
  <c r="N56" i="41"/>
  <c r="O56" i="41" s="1"/>
  <c r="N47" i="41"/>
  <c r="O47" i="41"/>
  <c r="H59" i="41"/>
  <c r="G59" i="41"/>
  <c r="J59" i="41"/>
  <c r="N29" i="41"/>
  <c r="O29" i="41" s="1"/>
  <c r="I59" i="41"/>
  <c r="D59" i="41"/>
  <c r="N5" i="41"/>
  <c r="O5" i="41"/>
  <c r="E59" i="41"/>
  <c r="N16" i="42"/>
  <c r="O16" i="42" s="1"/>
  <c r="N55" i="42"/>
  <c r="O55" i="42"/>
  <c r="L60" i="42"/>
  <c r="K60" i="42"/>
  <c r="N46" i="42"/>
  <c r="O46" i="42"/>
  <c r="H60" i="42"/>
  <c r="F60" i="42"/>
  <c r="N28" i="42"/>
  <c r="O28" i="42"/>
  <c r="J60" i="42"/>
  <c r="D60" i="42"/>
  <c r="N5" i="42"/>
  <c r="O5" i="42"/>
  <c r="N16" i="43"/>
  <c r="O16" i="43"/>
  <c r="F60" i="43"/>
  <c r="K60" i="43"/>
  <c r="L60" i="43"/>
  <c r="N55" i="43"/>
  <c r="O55" i="43" s="1"/>
  <c r="G60" i="43"/>
  <c r="J60" i="43"/>
  <c r="H60" i="43"/>
  <c r="M60" i="43"/>
  <c r="N28" i="43"/>
  <c r="O28" i="43" s="1"/>
  <c r="D60" i="43"/>
  <c r="E60" i="43"/>
  <c r="N18" i="43"/>
  <c r="O18" i="43"/>
  <c r="N5" i="43"/>
  <c r="O5" i="43" s="1"/>
  <c r="N41" i="44"/>
  <c r="O41" i="44"/>
  <c r="N55" i="44"/>
  <c r="O55" i="44"/>
  <c r="J61" i="44"/>
  <c r="M61" i="44"/>
  <c r="N29" i="44"/>
  <c r="O29" i="44" s="1"/>
  <c r="N19" i="44"/>
  <c r="O19" i="44"/>
  <c r="N5" i="44"/>
  <c r="O5" i="44"/>
  <c r="N46" i="44"/>
  <c r="O46" i="44" s="1"/>
  <c r="M65" i="45"/>
  <c r="N46" i="45"/>
  <c r="O46" i="45"/>
  <c r="J65" i="45"/>
  <c r="K65" i="45"/>
  <c r="L65" i="45"/>
  <c r="N59" i="45"/>
  <c r="O59" i="45"/>
  <c r="F65" i="45"/>
  <c r="G65" i="45"/>
  <c r="H65" i="45"/>
  <c r="N50" i="45"/>
  <c r="O50" i="45" s="1"/>
  <c r="N32" i="45"/>
  <c r="O32" i="45"/>
  <c r="N21" i="45"/>
  <c r="O21" i="45"/>
  <c r="E65" i="45"/>
  <c r="N16" i="45"/>
  <c r="O16" i="45" s="1"/>
  <c r="N5" i="45"/>
  <c r="O5" i="45"/>
  <c r="D65" i="45"/>
  <c r="N65" i="45" s="1"/>
  <c r="O65" i="45" s="1"/>
  <c r="O62" i="46"/>
  <c r="P62" i="46" s="1"/>
  <c r="O53" i="46"/>
  <c r="P53" i="46"/>
  <c r="O49" i="46"/>
  <c r="P49" i="46"/>
  <c r="O35" i="46"/>
  <c r="P35" i="46" s="1"/>
  <c r="O22" i="46"/>
  <c r="P22" i="46"/>
  <c r="J67" i="46"/>
  <c r="K67" i="46"/>
  <c r="N67" i="46"/>
  <c r="I67" i="46"/>
  <c r="O16" i="46"/>
  <c r="P16" i="46"/>
  <c r="H67" i="46"/>
  <c r="L67" i="46"/>
  <c r="M67" i="46"/>
  <c r="D67" i="46"/>
  <c r="E67" i="46"/>
  <c r="F67" i="46"/>
  <c r="O67" i="46" s="1"/>
  <c r="P67" i="46" s="1"/>
  <c r="G67" i="46"/>
  <c r="O5" i="46"/>
  <c r="P5" i="46"/>
  <c r="N42" i="34" l="1"/>
  <c r="O42" i="34" s="1"/>
  <c r="J58" i="34"/>
  <c r="N18" i="34"/>
  <c r="O18" i="34" s="1"/>
  <c r="G58" i="34"/>
  <c r="N53" i="34"/>
  <c r="O53" i="34" s="1"/>
  <c r="N30" i="34"/>
  <c r="O30" i="34" s="1"/>
  <c r="N15" i="34"/>
  <c r="O15" i="34" s="1"/>
  <c r="N45" i="34"/>
  <c r="O45" i="34" s="1"/>
  <c r="N57" i="39"/>
  <c r="O57" i="39" s="1"/>
  <c r="N62" i="33"/>
  <c r="O62" i="33" s="1"/>
  <c r="D56" i="36"/>
  <c r="N56" i="36" s="1"/>
  <c r="O56" i="36" s="1"/>
  <c r="G59" i="38"/>
  <c r="N59" i="38" s="1"/>
  <c r="O59" i="38" s="1"/>
  <c r="N15" i="35"/>
  <c r="O15" i="35" s="1"/>
  <c r="N17" i="37"/>
  <c r="O17" i="37" s="1"/>
  <c r="I58" i="34"/>
  <c r="K59" i="41"/>
  <c r="N59" i="41" s="1"/>
  <c r="O59" i="41" s="1"/>
  <c r="H56" i="36"/>
  <c r="N16" i="44"/>
  <c r="O16" i="44" s="1"/>
  <c r="E63" i="40"/>
  <c r="N63" i="40" s="1"/>
  <c r="O63" i="40" s="1"/>
  <c r="K61" i="44"/>
  <c r="N61" i="44" s="1"/>
  <c r="O61" i="44" s="1"/>
  <c r="I60" i="43"/>
  <c r="N60" i="43" s="1"/>
  <c r="O60" i="43" s="1"/>
  <c r="N5" i="37"/>
  <c r="O5" i="37" s="1"/>
  <c r="G60" i="42"/>
  <c r="N60" i="42" s="1"/>
  <c r="O60" i="42" s="1"/>
  <c r="N5" i="35"/>
  <c r="O5" i="35" s="1"/>
  <c r="N41" i="36"/>
  <c r="O41" i="36" s="1"/>
  <c r="N58" i="34" l="1"/>
  <c r="O58" i="34" s="1"/>
</calcChain>
</file>

<file path=xl/sharedStrings.xml><?xml version="1.0" encoding="utf-8"?>
<sst xmlns="http://schemas.openxmlformats.org/spreadsheetml/2006/main" count="1158" uniqueCount="172">
  <si>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</si>
  <si>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</si>
  <si>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</si>
  <si>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</si>
  <si>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</si>
  <si>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</si>
  <si>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</si>
  <si>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</si>
  <si>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</si>
  <si>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</si>
  <si>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</si>
  <si>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</si>
  <si>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</si>
  <si>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</si>
  <si>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</si>
  <si>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</si>
  <si>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</si>
  <si>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</si>
  <si>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</si>
  <si>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Federal Grant - Public Safety</t>
  </si>
  <si>
    <t>Intergovernmental Revenue</t>
  </si>
  <si>
    <t>Federal Grant - Economic Environment</t>
  </si>
  <si>
    <t>State Grant - Public Safety</t>
  </si>
  <si>
    <t>State Grant - Physical Environment - Other Physical Environment</t>
  </si>
  <si>
    <t>State Grant - Transportation - Other Transportation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</si>
  <si>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</si>
  <si>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</si>
  <si>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</si>
  <si>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</si>
  <si>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</si>
  <si>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</si>
  <si>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</si>
  <si>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</si>
  <si>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</si>
  <si>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</si>
  <si>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</si>
  <si>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</si>
  <si>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</si>
  <si>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</si>
  <si>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</si>
  <si>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</si>
  <si>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</si>
  <si>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</si>
  <si>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</si>
  <si>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Garbage / Solid Waste</t>
  </si>
  <si>
    <t>Physical Environment - Water / Sewer Combination Utility</t>
  </si>
  <si>
    <t>Transportation (User Fees) - Water Ports and Terminals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</si>
  <si>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</si>
  <si>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</si>
  <si>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</si>
  <si>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</si>
  <si>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</si>
  <si>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</si>
  <si>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</si>
  <si>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Judgments and Fines - Other Court-Ordered</t>
  </si>
  <si>
    <t>Interest and Other Earnings - Interest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</si>
  <si>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</si>
  <si>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</si>
  <si>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</si>
  <si>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</si>
  <si>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</si>
  <si>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</si>
  <si>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</si>
  <si>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</si>
  <si>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Federal Grants and Donations</t>
  </si>
  <si>
    <t>Proprietary Non-Operating Sources - Capital Contributions from Other Public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</si>
  <si>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</si>
  <si>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</si>
  <si>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</si>
  <si>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</si>
  <si>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</si>
  <si>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</si>
  <si>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</si>
  <si>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</si>
  <si>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</si>
  <si>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</si>
  <si>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Panama City Revenues Reported by Account Code and Fund Type</t>
  </si>
  <si>
    <t>Local Fiscal Year Ended September 30, 2010</t>
  </si>
  <si>
    <t>Fire Insurance Premium Tax for Firefighters' Pension</t>
  </si>
  <si>
    <t>Federal Grant - General Government</t>
  </si>
  <si>
    <t>Payments from Other Local Units in Lieu of Taxes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</si>
  <si>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</si>
  <si>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</si>
  <si>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</si>
  <si>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</si>
  <si>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</si>
  <si>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State Grant - General Government</t>
  </si>
  <si>
    <t>State Shared Revenues - Public Safety - Emergency Management Assistance</t>
  </si>
  <si>
    <t>Disposition of Fixed Assets</t>
  </si>
  <si>
    <t>2011 Municipal Population:</t>
  </si>
  <si>
    <t>Local Fiscal Year Ended September 30, 2012</t>
  </si>
  <si>
    <t>Proceeds - Debt Proceeds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</si>
  <si>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</si>
  <si>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</si>
  <si>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</si>
  <si>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</si>
  <si>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</si>
  <si>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Payments in Lieu of Taxes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</si>
  <si>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</si>
  <si>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</si>
  <si>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</si>
  <si>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</si>
  <si>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</si>
  <si>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</si>
  <si>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Water Ports and Terminals</t>
  </si>
  <si>
    <t>Transportation - Other Transportation Charges</t>
  </si>
  <si>
    <t>Culture / Recreation - Special Events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</si>
  <si>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</si>
  <si>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</si>
  <si>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</si>
  <si>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</si>
  <si>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Proceeds - Proceeds from Refunding Bonds</t>
  </si>
  <si>
    <t>Proprietary Non-Operating - Interest</t>
  </si>
  <si>
    <t>Non-Operating - Extraordinary Items (Gain)</t>
  </si>
  <si>
    <t>2013 Municipal Population:</t>
  </si>
  <si>
    <t>Local Fiscal Year Ended September 30, 2008</t>
  </si>
  <si>
    <t>Permits and Franchise Fees</t>
  </si>
  <si>
    <t>Other Permits and Fees</t>
  </si>
  <si>
    <t>Other Judgments, Fines, and Forfeits</t>
  </si>
  <si>
    <t>2008 Municipal Population:</t>
  </si>
  <si>
    <t>Local Fiscal Year Ended September 30, 2014</t>
  </si>
  <si>
    <t>2014 Municipal Population:</t>
  </si>
  <si>
    <t>Local Fiscal Year Ended September 30, 2015</t>
  </si>
  <si>
    <t>State Grant - Other</t>
  </si>
  <si>
    <t>General Government - Administrative Service Fees</t>
  </si>
  <si>
    <t>Federal Fines and Forfeits</t>
  </si>
  <si>
    <t>Proprietary Non-Operating - State Grants and Donations</t>
  </si>
  <si>
    <t>Proprietary Non-Operating - Other Grants and Donations</t>
  </si>
  <si>
    <t>2015 Municipal Population:</t>
  </si>
  <si>
    <t>Local Fiscal Year Ended September 30, 2016</t>
  </si>
  <si>
    <t>State Shared Revenues - Public Safety - Other Public Safety</t>
  </si>
  <si>
    <t>2016 Municipal Population:</t>
  </si>
  <si>
    <t>Local Fiscal Year Ended September 30, 2017</t>
  </si>
  <si>
    <t>Discretionary Sales Surtaxes</t>
  </si>
  <si>
    <t>Proceeds - Installment Purchases and Capital Lease Proceeds</t>
  </si>
  <si>
    <t>2017 Municipal Population:</t>
  </si>
  <si>
    <t>Local Fiscal Year Ended September 30, 2018</t>
  </si>
  <si>
    <t>2018 Municipal Population:</t>
  </si>
  <si>
    <t>Local Fiscal Year Ended September 30, 2019</t>
  </si>
  <si>
    <t>Fines - Local Ordinance Violations</t>
  </si>
  <si>
    <t>Proprietary Non-Operating - Federal Grants and Donations</t>
  </si>
  <si>
    <t>2019 Municipal Population:</t>
  </si>
  <si>
    <t>Local Fiscal Year Ended September 30, 2020</t>
  </si>
  <si>
    <t>Impact Fees - Residential - Physical Environment</t>
  </si>
  <si>
    <t>Impact Fees - Commercial - Physical Environment</t>
  </si>
  <si>
    <t>Public Safety - Protective Inspection Fees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</si>
  <si>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</si>
  <si>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</si>
  <si>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</si>
  <si>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</si>
  <si>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</si>
  <si>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</si>
  <si>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</si>
  <si>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</si>
  <si>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</si>
  <si>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Other Fees and Special Assessments</t>
  </si>
  <si>
    <t>Intergovernmental Revenues</t>
  </si>
  <si>
    <t>Federal Grant - Physical Environment - Other Physical Environment</t>
  </si>
  <si>
    <t>Federal Grant - American Rescue Plan Act Funds</t>
  </si>
  <si>
    <t>Federal Grant - Human Services - Other Human Services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</si>
  <si>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</si>
  <si>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</si>
  <si>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</si>
  <si>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</si>
  <si>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</si>
  <si>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Federal Grant - Physical Environment - Water Supply System</t>
  </si>
  <si>
    <t>Federal Grant - Physical Environment - Sewer / Wastewater</t>
  </si>
  <si>
    <t>State Shared Revenues - Transportation - Fuel Tax Refunds and Credits</t>
  </si>
  <si>
    <t>Interest and Other Earnings - Dividends</t>
  </si>
  <si>
    <t>Proceeds - Leases - Financial Agreements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</si>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</sst>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148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149</v>
      </c>
      <c r="N4" s="35" t="s">
        <v>8</v>
      </c>
      <c r="O4" s="35" t="s">
        <v>150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>SUM(D6:D15)</f>
        <v>32465732</v>
      </c>
      <c r="E5" s="27">
        <f>SUM(E6:E15)</f>
        <v>6364228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145799</v>
      </c>
      <c r="O5" s="28">
        <f>SUM(D5:N5)</f>
        <v>38975759</v>
      </c>
      <c r="P5" s="33">
        <f>(O5/P$73)</f>
        <v>1078.4957801820747</v>
      </c>
      <c r="Q5" s="6"/>
    </row>
    <row r="6" spans="1:134">
      <c r="A6" s="12"/>
      <c r="B6" s="25">
        <v>311</v>
      </c>
      <c r="C6" s="20" t="s">
        <v>1</v>
      </c>
      <c r="D6" s="46">
        <v>11657603</v>
      </c>
      <c r="E6" s="46">
        <v>1650659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145799</v>
      </c>
      <c r="O6" s="46">
        <f>SUM(D6:N6)</f>
        <v>13454061</v>
      </c>
      <c r="P6" s="47">
        <f>(O6/P$73)</f>
        <v>372.28647721298319</v>
      </c>
      <c r="Q6" s="9"/>
    </row>
    <row r="7" spans="1:134">
      <c r="A7" s="12"/>
      <c r="B7" s="25">
        <v>312.41000000000003</v>
      </c>
      <c r="C7" s="20" t="s">
        <v>152</v>
      </c>
      <c r="D7" s="46">
        <v>1421272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1421272</v>
      </c>
      <c r="P7" s="47">
        <f>(O7/P$73)</f>
        <v>39.327928276930741</v>
      </c>
      <c r="Q7" s="9"/>
    </row>
    <row r="8" spans="1:134">
      <c r="A8" s="12"/>
      <c r="B8" s="25">
        <v>312.51</v>
      </c>
      <c r="C8" s="20" t="s">
        <v>74</v>
      </c>
      <c r="D8" s="46">
        <v>334407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334407</v>
      </c>
      <c r="P8" s="47">
        <f>(O8/P$73)</f>
        <v>9.2533551011372754</v>
      </c>
      <c r="Q8" s="9"/>
    </row>
    <row r="9" spans="1:134">
      <c r="A9" s="12"/>
      <c r="B9" s="25">
        <v>312.52</v>
      </c>
      <c r="C9" s="20" t="s">
        <v>94</v>
      </c>
      <c r="D9" s="46">
        <v>394142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394142</v>
      </c>
      <c r="P9" s="47">
        <f>(O9/P$73)</f>
        <v>10.906278535654003</v>
      </c>
      <c r="Q9" s="9"/>
    </row>
    <row r="10" spans="1:134">
      <c r="A10" s="12"/>
      <c r="B10" s="25">
        <v>312.63</v>
      </c>
      <c r="C10" s="20" t="s">
        <v>153</v>
      </c>
      <c r="D10" s="46">
        <v>0</v>
      </c>
      <c r="E10" s="46">
        <v>4713569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4713569</v>
      </c>
      <c r="P10" s="47">
        <f>(O10/P$73)</f>
        <v>130.42887185588975</v>
      </c>
      <c r="Q10" s="9"/>
    </row>
    <row r="11" spans="1:134">
      <c r="A11" s="12"/>
      <c r="B11" s="25">
        <v>314.10000000000002</v>
      </c>
      <c r="C11" s="20" t="s">
        <v>10</v>
      </c>
      <c r="D11" s="46">
        <v>4571894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4571894</v>
      </c>
      <c r="P11" s="47">
        <f>(O11/P$73)</f>
        <v>126.50859182600514</v>
      </c>
      <c r="Q11" s="9"/>
    </row>
    <row r="12" spans="1:134">
      <c r="A12" s="12"/>
      <c r="B12" s="25">
        <v>314.39999999999998</v>
      </c>
      <c r="C12" s="20" t="s">
        <v>11</v>
      </c>
      <c r="D12" s="46">
        <v>250028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250028</v>
      </c>
      <c r="P12" s="47">
        <f>(O12/P$73)</f>
        <v>6.9185090899028747</v>
      </c>
      <c r="Q12" s="9"/>
    </row>
    <row r="13" spans="1:134">
      <c r="A13" s="12"/>
      <c r="B13" s="25">
        <v>314.8</v>
      </c>
      <c r="C13" s="20" t="s">
        <v>13</v>
      </c>
      <c r="D13" s="46">
        <v>42343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42343</v>
      </c>
      <c r="P13" s="47">
        <f>(O13/P$73)</f>
        <v>1.1716704944796481</v>
      </c>
      <c r="Q13" s="9"/>
    </row>
    <row r="14" spans="1:134">
      <c r="A14" s="12"/>
      <c r="B14" s="25">
        <v>315.10000000000002</v>
      </c>
      <c r="C14" s="20" t="s">
        <v>154</v>
      </c>
      <c r="D14" s="46">
        <v>1533527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1533527</v>
      </c>
      <c r="P14" s="47">
        <f>(O14/P$73)</f>
        <v>42.434129333960541</v>
      </c>
      <c r="Q14" s="9"/>
    </row>
    <row r="15" spans="1:134">
      <c r="A15" s="12"/>
      <c r="B15" s="25">
        <v>316</v>
      </c>
      <c r="C15" s="20" t="s">
        <v>96</v>
      </c>
      <c r="D15" s="46">
        <v>12260516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12260516</v>
      </c>
      <c r="P15" s="47">
        <f>(O15/P$73)</f>
        <v>339.25996845513157</v>
      </c>
      <c r="Q15" s="9"/>
    </row>
    <row r="16" spans="1:134" ht="15.75">
      <c r="A16" s="29" t="s">
        <v>16</v>
      </c>
      <c r="B16" s="30"/>
      <c r="C16" s="31"/>
      <c r="D16" s="32">
        <f>SUM(D17:D20)</f>
        <v>10333755</v>
      </c>
      <c r="E16" s="32">
        <f>SUM(E17:E20)</f>
        <v>0</v>
      </c>
      <c r="F16" s="32">
        <f>SUM(F17:F20)</f>
        <v>0</v>
      </c>
      <c r="G16" s="32">
        <f>SUM(G17:G20)</f>
        <v>0</v>
      </c>
      <c r="H16" s="32">
        <f>SUM(H17:H20)</f>
        <v>0</v>
      </c>
      <c r="I16" s="32">
        <f>SUM(I17:I20)</f>
        <v>1167281</v>
      </c>
      <c r="J16" s="32">
        <f>SUM(J17:J20)</f>
        <v>0</v>
      </c>
      <c r="K16" s="32">
        <f>SUM(K17:K20)</f>
        <v>0</v>
      </c>
      <c r="L16" s="32">
        <f>SUM(L17:L20)</f>
        <v>0</v>
      </c>
      <c r="M16" s="32">
        <f>SUM(M17:M20)</f>
        <v>0</v>
      </c>
      <c r="N16" s="32">
        <f>SUM(N17:N20)</f>
        <v>0</v>
      </c>
      <c r="O16" s="44">
        <f>SUM(D16:N16)</f>
        <v>11501036</v>
      </c>
      <c r="P16" s="45">
        <f>(O16/P$73)</f>
        <v>318.24444505935418</v>
      </c>
      <c r="Q16" s="10"/>
    </row>
    <row r="17" spans="1:17">
      <c r="A17" s="12"/>
      <c r="B17" s="25">
        <v>323.10000000000002</v>
      </c>
      <c r="C17" s="20" t="s">
        <v>17</v>
      </c>
      <c r="D17" s="46">
        <v>4195724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0" si="1">SUM(D17:N17)</f>
        <v>4195724</v>
      </c>
      <c r="P17" s="47">
        <f>(O17/P$73)</f>
        <v>116.09961537397271</v>
      </c>
      <c r="Q17" s="9"/>
    </row>
    <row r="18" spans="1:17">
      <c r="A18" s="12"/>
      <c r="B18" s="25">
        <v>323.39999999999998</v>
      </c>
      <c r="C18" s="20" t="s">
        <v>18</v>
      </c>
      <c r="D18" s="46">
        <v>328296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328296</v>
      </c>
      <c r="P18" s="47">
        <f>(O18/P$73)</f>
        <v>9.0842580038185901</v>
      </c>
      <c r="Q18" s="9"/>
    </row>
    <row r="19" spans="1:17">
      <c r="A19" s="12"/>
      <c r="B19" s="25">
        <v>324.22000000000003</v>
      </c>
      <c r="C19" s="20" t="s">
        <v>144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1167281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1167281</v>
      </c>
      <c r="P19" s="47">
        <f>(O19/P$73)</f>
        <v>32.29975926284623</v>
      </c>
      <c r="Q19" s="9"/>
    </row>
    <row r="20" spans="1:17">
      <c r="A20" s="12"/>
      <c r="B20" s="25">
        <v>329.5</v>
      </c>
      <c r="C20" s="20" t="s">
        <v>155</v>
      </c>
      <c r="D20" s="46">
        <v>5809735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5809735</v>
      </c>
      <c r="P20" s="47">
        <f>(O20/P$73)</f>
        <v>160.76081241871663</v>
      </c>
      <c r="Q20" s="9"/>
    </row>
    <row r="21" spans="1:17" ht="15.75">
      <c r="A21" s="29" t="s">
        <v>156</v>
      </c>
      <c r="B21" s="30"/>
      <c r="C21" s="31"/>
      <c r="D21" s="32">
        <f>SUM(D22:D37)</f>
        <v>7262054</v>
      </c>
      <c r="E21" s="32">
        <f>SUM(E22:E37)</f>
        <v>28501283</v>
      </c>
      <c r="F21" s="32">
        <f>SUM(F22:F37)</f>
        <v>0</v>
      </c>
      <c r="G21" s="32">
        <f>SUM(G22:G37)</f>
        <v>2670327</v>
      </c>
      <c r="H21" s="32">
        <f>SUM(H22:H37)</f>
        <v>0</v>
      </c>
      <c r="I21" s="32">
        <f>SUM(I22:I37)</f>
        <v>5056792</v>
      </c>
      <c r="J21" s="32">
        <f>SUM(J22:J37)</f>
        <v>17011</v>
      </c>
      <c r="K21" s="32">
        <f>SUM(K22:K37)</f>
        <v>0</v>
      </c>
      <c r="L21" s="32">
        <f>SUM(L22:L37)</f>
        <v>0</v>
      </c>
      <c r="M21" s="32">
        <f>SUM(M22:M37)</f>
        <v>0</v>
      </c>
      <c r="N21" s="32">
        <f>SUM(N22:N37)</f>
        <v>3900541</v>
      </c>
      <c r="O21" s="44">
        <f>SUM(D21:N21)</f>
        <v>47408008</v>
      </c>
      <c r="P21" s="45">
        <f>(O21/P$73)</f>
        <v>1311.8240128393149</v>
      </c>
      <c r="Q21" s="10"/>
    </row>
    <row r="22" spans="1:17">
      <c r="A22" s="12"/>
      <c r="B22" s="25">
        <v>331.2</v>
      </c>
      <c r="C22" s="20" t="s">
        <v>19</v>
      </c>
      <c r="D22" s="46">
        <v>0</v>
      </c>
      <c r="E22" s="46">
        <v>236518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236518</v>
      </c>
      <c r="P22" s="47">
        <f>(O22/P$73)</f>
        <v>6.5446747281330415</v>
      </c>
      <c r="Q22" s="9"/>
    </row>
    <row r="23" spans="1:17">
      <c r="A23" s="12"/>
      <c r="B23" s="25">
        <v>331.31</v>
      </c>
      <c r="C23" s="20" t="s">
        <v>165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720799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6" si="2">SUM(D23:N23)</f>
        <v>720799</v>
      </c>
      <c r="P23" s="47">
        <f>(O23/P$73)</f>
        <v>19.94518387337779</v>
      </c>
      <c r="Q23" s="9"/>
    </row>
    <row r="24" spans="1:17">
      <c r="A24" s="12"/>
      <c r="B24" s="25">
        <v>331.35</v>
      </c>
      <c r="C24" s="20" t="s">
        <v>166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726063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726063</v>
      </c>
      <c r="P24" s="47">
        <f>(O24/P$73)</f>
        <v>20.090843686875676</v>
      </c>
      <c r="Q24" s="9"/>
    </row>
    <row r="25" spans="1:17">
      <c r="A25" s="12"/>
      <c r="B25" s="25">
        <v>331.39</v>
      </c>
      <c r="C25" s="20" t="s">
        <v>157</v>
      </c>
      <c r="D25" s="46">
        <v>0</v>
      </c>
      <c r="E25" s="46">
        <v>313275</v>
      </c>
      <c r="F25" s="46">
        <v>0</v>
      </c>
      <c r="G25" s="46">
        <v>711453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1024728</v>
      </c>
      <c r="P25" s="47">
        <f>(O25/P$73)</f>
        <v>28.355184150087162</v>
      </c>
      <c r="Q25" s="9"/>
    </row>
    <row r="26" spans="1:17">
      <c r="A26" s="12"/>
      <c r="B26" s="25">
        <v>331.5</v>
      </c>
      <c r="C26" s="20" t="s">
        <v>21</v>
      </c>
      <c r="D26" s="46">
        <v>1471</v>
      </c>
      <c r="E26" s="46">
        <v>24043586</v>
      </c>
      <c r="F26" s="46">
        <v>0</v>
      </c>
      <c r="G26" s="46">
        <v>1510403</v>
      </c>
      <c r="H26" s="46">
        <v>0</v>
      </c>
      <c r="I26" s="46">
        <v>2200780</v>
      </c>
      <c r="J26" s="46">
        <v>0</v>
      </c>
      <c r="K26" s="46">
        <v>0</v>
      </c>
      <c r="L26" s="46">
        <v>0</v>
      </c>
      <c r="M26" s="46">
        <v>0</v>
      </c>
      <c r="N26" s="46">
        <v>412756</v>
      </c>
      <c r="O26" s="46">
        <f t="shared" si="2"/>
        <v>28168996</v>
      </c>
      <c r="P26" s="47">
        <f>(O26/P$73)</f>
        <v>779.46251971554273</v>
      </c>
      <c r="Q26" s="9"/>
    </row>
    <row r="27" spans="1:17">
      <c r="A27" s="12"/>
      <c r="B27" s="25">
        <v>331.51</v>
      </c>
      <c r="C27" s="20" t="s">
        <v>158</v>
      </c>
      <c r="D27" s="46">
        <v>0</v>
      </c>
      <c r="E27" s="46">
        <v>334481</v>
      </c>
      <c r="F27" s="46">
        <v>0</v>
      </c>
      <c r="G27" s="46">
        <v>196982</v>
      </c>
      <c r="H27" s="46">
        <v>0</v>
      </c>
      <c r="I27" s="46">
        <v>15533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546996</v>
      </c>
      <c r="P27" s="47">
        <f>(O27/P$73)</f>
        <v>15.135891972661113</v>
      </c>
      <c r="Q27" s="9"/>
    </row>
    <row r="28" spans="1:17">
      <c r="A28" s="12"/>
      <c r="B28" s="25">
        <v>333</v>
      </c>
      <c r="C28" s="20" t="s">
        <v>97</v>
      </c>
      <c r="D28" s="46">
        <v>41837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41837</v>
      </c>
      <c r="P28" s="47">
        <f>(O28/P$73)</f>
        <v>1.1576690002490384</v>
      </c>
      <c r="Q28" s="9"/>
    </row>
    <row r="29" spans="1:17">
      <c r="A29" s="12"/>
      <c r="B29" s="25">
        <v>334.2</v>
      </c>
      <c r="C29" s="20" t="s">
        <v>22</v>
      </c>
      <c r="D29" s="46">
        <v>0</v>
      </c>
      <c r="E29" s="46">
        <v>0</v>
      </c>
      <c r="F29" s="46">
        <v>0</v>
      </c>
      <c r="G29" s="46">
        <v>153056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153056</v>
      </c>
      <c r="P29" s="47">
        <f>(O29/P$73)</f>
        <v>4.2352029663244695</v>
      </c>
      <c r="Q29" s="9"/>
    </row>
    <row r="30" spans="1:17">
      <c r="A30" s="12"/>
      <c r="B30" s="25">
        <v>334.5</v>
      </c>
      <c r="C30" s="20" t="s">
        <v>25</v>
      </c>
      <c r="D30" s="46">
        <v>490</v>
      </c>
      <c r="E30" s="46">
        <v>3548046</v>
      </c>
      <c r="F30" s="46">
        <v>0</v>
      </c>
      <c r="G30" s="46">
        <v>98433</v>
      </c>
      <c r="H30" s="46">
        <v>0</v>
      </c>
      <c r="I30" s="46">
        <v>1393617</v>
      </c>
      <c r="J30" s="46">
        <v>0</v>
      </c>
      <c r="K30" s="46">
        <v>0</v>
      </c>
      <c r="L30" s="46">
        <v>0</v>
      </c>
      <c r="M30" s="46">
        <v>0</v>
      </c>
      <c r="N30" s="46">
        <v>3487785</v>
      </c>
      <c r="O30" s="46">
        <f t="shared" si="2"/>
        <v>8528371</v>
      </c>
      <c r="P30" s="47">
        <f>(O30/P$73)</f>
        <v>235.98801848418606</v>
      </c>
      <c r="Q30" s="9"/>
    </row>
    <row r="31" spans="1:17">
      <c r="A31" s="12"/>
      <c r="B31" s="25">
        <v>334.7</v>
      </c>
      <c r="C31" s="20" t="s">
        <v>26</v>
      </c>
      <c r="D31" s="46">
        <v>0</v>
      </c>
      <c r="E31" s="46">
        <v>25377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25377</v>
      </c>
      <c r="P31" s="47">
        <f>(O31/P$73)</f>
        <v>0.70220537369600711</v>
      </c>
      <c r="Q31" s="9"/>
    </row>
    <row r="32" spans="1:17">
      <c r="A32" s="12"/>
      <c r="B32" s="25">
        <v>335.125</v>
      </c>
      <c r="C32" s="20" t="s">
        <v>160</v>
      </c>
      <c r="D32" s="46">
        <v>2268402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2268402</v>
      </c>
      <c r="P32" s="47">
        <f>(O32/P$73)</f>
        <v>62.768809319571652</v>
      </c>
      <c r="Q32" s="9"/>
    </row>
    <row r="33" spans="1:17">
      <c r="A33" s="12"/>
      <c r="B33" s="25">
        <v>335.14</v>
      </c>
      <c r="C33" s="20" t="s">
        <v>99</v>
      </c>
      <c r="D33" s="46">
        <v>17137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17137</v>
      </c>
      <c r="P33" s="47">
        <f>(O33/P$73)</f>
        <v>0.47419685104734499</v>
      </c>
      <c r="Q33" s="9"/>
    </row>
    <row r="34" spans="1:17">
      <c r="A34" s="12"/>
      <c r="B34" s="25">
        <v>335.15</v>
      </c>
      <c r="C34" s="20" t="s">
        <v>100</v>
      </c>
      <c r="D34" s="46">
        <v>50440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50440</v>
      </c>
      <c r="P34" s="47">
        <f>(O34/P$73)</f>
        <v>1.3957220731066162</v>
      </c>
      <c r="Q34" s="9"/>
    </row>
    <row r="35" spans="1:17">
      <c r="A35" s="12"/>
      <c r="B35" s="25">
        <v>335.18</v>
      </c>
      <c r="C35" s="20" t="s">
        <v>161</v>
      </c>
      <c r="D35" s="46">
        <v>4854935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4854935</v>
      </c>
      <c r="P35" s="47">
        <f>(O35/P$73)</f>
        <v>134.34060156617505</v>
      </c>
      <c r="Q35" s="9"/>
    </row>
    <row r="36" spans="1:17">
      <c r="A36" s="12"/>
      <c r="B36" s="25">
        <v>335.23</v>
      </c>
      <c r="C36" s="20" t="s">
        <v>87</v>
      </c>
      <c r="D36" s="46">
        <v>27342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27342</v>
      </c>
      <c r="P36" s="47">
        <f>(O36/P$73)</f>
        <v>0.75657876532278145</v>
      </c>
      <c r="Q36" s="9"/>
    </row>
    <row r="37" spans="1:17">
      <c r="A37" s="12"/>
      <c r="B37" s="25">
        <v>335.45</v>
      </c>
      <c r="C37" s="20" t="s">
        <v>167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17011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3">SUM(D37:N37)</f>
        <v>17011</v>
      </c>
      <c r="P37" s="47">
        <f>(O37/P$73)</f>
        <v>0.4707103129582999</v>
      </c>
      <c r="Q37" s="9"/>
    </row>
    <row r="38" spans="1:17" ht="15.75">
      <c r="A38" s="29" t="s">
        <v>37</v>
      </c>
      <c r="B38" s="30"/>
      <c r="C38" s="31"/>
      <c r="D38" s="32">
        <f>SUM(D39:D51)</f>
        <v>987768</v>
      </c>
      <c r="E38" s="32">
        <f>SUM(E39:E51)</f>
        <v>0</v>
      </c>
      <c r="F38" s="32">
        <f>SUM(F39:F51)</f>
        <v>0</v>
      </c>
      <c r="G38" s="32">
        <f>SUM(G39:G51)</f>
        <v>0</v>
      </c>
      <c r="H38" s="32">
        <f>SUM(H39:H51)</f>
        <v>0</v>
      </c>
      <c r="I38" s="32">
        <f>SUM(I39:I51)</f>
        <v>34289112</v>
      </c>
      <c r="J38" s="32">
        <f>SUM(J39:J51)</f>
        <v>9410157</v>
      </c>
      <c r="K38" s="32">
        <f>SUM(K39:K51)</f>
        <v>0</v>
      </c>
      <c r="L38" s="32">
        <f>SUM(L39:L51)</f>
        <v>0</v>
      </c>
      <c r="M38" s="32">
        <f>SUM(M39:M51)</f>
        <v>0</v>
      </c>
      <c r="N38" s="32">
        <f>SUM(N39:N51)</f>
        <v>18998444</v>
      </c>
      <c r="O38" s="32">
        <f>SUM(D38:N38)</f>
        <v>63685481</v>
      </c>
      <c r="P38" s="45">
        <f>(O38/P$73)</f>
        <v>1762.236946235369</v>
      </c>
      <c r="Q38" s="10"/>
    </row>
    <row r="39" spans="1:17">
      <c r="A39" s="12"/>
      <c r="B39" s="25">
        <v>341.2</v>
      </c>
      <c r="C39" s="20" t="s">
        <v>102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9410157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51" si="4">SUM(D39:N39)</f>
        <v>9410157</v>
      </c>
      <c r="P39" s="47">
        <f>(O39/P$73)</f>
        <v>260.38786352693768</v>
      </c>
      <c r="Q39" s="9"/>
    </row>
    <row r="40" spans="1:17">
      <c r="A40" s="12"/>
      <c r="B40" s="25">
        <v>341.3</v>
      </c>
      <c r="C40" s="20" t="s">
        <v>124</v>
      </c>
      <c r="D40" s="46">
        <v>244850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244850</v>
      </c>
      <c r="P40" s="47">
        <f>(O40/P$73)</f>
        <v>6.775228977005451</v>
      </c>
      <c r="Q40" s="9"/>
    </row>
    <row r="41" spans="1:17">
      <c r="A41" s="12"/>
      <c r="B41" s="25">
        <v>341.9</v>
      </c>
      <c r="C41" s="20" t="s">
        <v>103</v>
      </c>
      <c r="D41" s="46">
        <v>62878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62878</v>
      </c>
      <c r="P41" s="47">
        <f>(O41/P$73)</f>
        <v>1.7398931901823516</v>
      </c>
      <c r="Q41" s="9"/>
    </row>
    <row r="42" spans="1:17">
      <c r="A42" s="12"/>
      <c r="B42" s="25">
        <v>342.1</v>
      </c>
      <c r="C42" s="20" t="s">
        <v>42</v>
      </c>
      <c r="D42" s="46">
        <v>116715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116715</v>
      </c>
      <c r="P42" s="47">
        <f>(O42/P$73)</f>
        <v>3.2296134370071115</v>
      </c>
      <c r="Q42" s="9"/>
    </row>
    <row r="43" spans="1:17">
      <c r="A43" s="12"/>
      <c r="B43" s="25">
        <v>342.5</v>
      </c>
      <c r="C43" s="20" t="s">
        <v>145</v>
      </c>
      <c r="D43" s="46">
        <v>212560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212560</v>
      </c>
      <c r="P43" s="47">
        <f>(O43/P$73)</f>
        <v>5.8817344143446135</v>
      </c>
      <c r="Q43" s="9"/>
    </row>
    <row r="44" spans="1:17">
      <c r="A44" s="12"/>
      <c r="B44" s="25">
        <v>342.9</v>
      </c>
      <c r="C44" s="20" t="s">
        <v>43</v>
      </c>
      <c r="D44" s="46">
        <v>2647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2647</v>
      </c>
      <c r="P44" s="47">
        <f>(O44/P$73)</f>
        <v>7.3244970807161233E-2</v>
      </c>
      <c r="Q44" s="9"/>
    </row>
    <row r="45" spans="1:17">
      <c r="A45" s="12"/>
      <c r="B45" s="25">
        <v>343.4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9034787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9034787</v>
      </c>
      <c r="P45" s="47">
        <f>(O45/P$73)</f>
        <v>250.00102382467693</v>
      </c>
      <c r="Q45" s="9"/>
    </row>
    <row r="46" spans="1:17">
      <c r="A46" s="12"/>
      <c r="B46" s="25">
        <v>343.6</v>
      </c>
      <c r="C46" s="20" t="s">
        <v>45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22871620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22871620</v>
      </c>
      <c r="P46" s="47">
        <f>(O46/P$73)</f>
        <v>632.87916101718361</v>
      </c>
      <c r="Q46" s="9"/>
    </row>
    <row r="47" spans="1:17">
      <c r="A47" s="12"/>
      <c r="B47" s="25">
        <v>344.2</v>
      </c>
      <c r="C47" s="20" t="s">
        <v>104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18998444</v>
      </c>
      <c r="O47" s="46">
        <f t="shared" si="4"/>
        <v>18998444</v>
      </c>
      <c r="P47" s="47">
        <f>(O47/P$73)</f>
        <v>525.7047510999198</v>
      </c>
      <c r="Q47" s="9"/>
    </row>
    <row r="48" spans="1:17">
      <c r="A48" s="12"/>
      <c r="B48" s="25">
        <v>344.9</v>
      </c>
      <c r="C48" s="20" t="s">
        <v>105</v>
      </c>
      <c r="D48" s="46">
        <v>233123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233123</v>
      </c>
      <c r="P48" s="47">
        <f>(O48/P$73)</f>
        <v>6.4507318962893274</v>
      </c>
      <c r="Q48" s="9"/>
    </row>
    <row r="49" spans="1:17">
      <c r="A49" s="12"/>
      <c r="B49" s="25">
        <v>347.2</v>
      </c>
      <c r="C49" s="20" t="s">
        <v>49</v>
      </c>
      <c r="D49" s="46">
        <v>108189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108189</v>
      </c>
      <c r="P49" s="47">
        <f>(O49/P$73)</f>
        <v>2.9936910263150613</v>
      </c>
      <c r="Q49" s="9"/>
    </row>
    <row r="50" spans="1:17">
      <c r="A50" s="12"/>
      <c r="B50" s="25">
        <v>347.4</v>
      </c>
      <c r="C50" s="20" t="s">
        <v>106</v>
      </c>
      <c r="D50" s="46">
        <v>6806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6806</v>
      </c>
      <c r="P50" s="47">
        <f>(O50/P$73)</f>
        <v>0.18832839868286338</v>
      </c>
      <c r="Q50" s="9"/>
    </row>
    <row r="51" spans="1:17">
      <c r="A51" s="12"/>
      <c r="B51" s="25">
        <v>347.5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2382705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2382705</v>
      </c>
      <c r="P51" s="47">
        <f>(O51/P$73)</f>
        <v>65.931680456017048</v>
      </c>
      <c r="Q51" s="9"/>
    </row>
    <row r="52" spans="1:17" ht="15.75">
      <c r="A52" s="29" t="s">
        <v>38</v>
      </c>
      <c r="B52" s="30"/>
      <c r="C52" s="31"/>
      <c r="D52" s="32">
        <f>SUM(D53:D55)</f>
        <v>379518</v>
      </c>
      <c r="E52" s="32">
        <f>SUM(E53:E55)</f>
        <v>0</v>
      </c>
      <c r="F52" s="32">
        <f>SUM(F53:F55)</f>
        <v>0</v>
      </c>
      <c r="G52" s="32">
        <f>SUM(G53:G55)</f>
        <v>0</v>
      </c>
      <c r="H52" s="32">
        <f>SUM(H53:H55)</f>
        <v>0</v>
      </c>
      <c r="I52" s="32">
        <f>SUM(I53:I55)</f>
        <v>0</v>
      </c>
      <c r="J52" s="32">
        <f>SUM(J53:J55)</f>
        <v>0</v>
      </c>
      <c r="K52" s="32">
        <f>SUM(K53:K55)</f>
        <v>0</v>
      </c>
      <c r="L52" s="32">
        <f>SUM(L53:L55)</f>
        <v>0</v>
      </c>
      <c r="M52" s="32">
        <f>SUM(M53:M55)</f>
        <v>0</v>
      </c>
      <c r="N52" s="32">
        <f>SUM(N53:N55)</f>
        <v>0</v>
      </c>
      <c r="O52" s="32">
        <f>SUM(D52:N52)</f>
        <v>379518</v>
      </c>
      <c r="P52" s="45">
        <f>(O52/P$73)</f>
        <v>10.501618749827056</v>
      </c>
      <c r="Q52" s="10"/>
    </row>
    <row r="53" spans="1:17">
      <c r="A53" s="13"/>
      <c r="B53" s="39">
        <v>351.1</v>
      </c>
      <c r="C53" s="21" t="s">
        <v>53</v>
      </c>
      <c r="D53" s="46">
        <v>65588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65588</v>
      </c>
      <c r="P53" s="47">
        <f>(O53/P$73)</f>
        <v>1.8148814300340352</v>
      </c>
      <c r="Q53" s="9"/>
    </row>
    <row r="54" spans="1:17">
      <c r="A54" s="13"/>
      <c r="B54" s="39">
        <v>351.9</v>
      </c>
      <c r="C54" s="21" t="s">
        <v>162</v>
      </c>
      <c r="D54" s="46">
        <v>299402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55" si="5">SUM(D54:N54)</f>
        <v>299402</v>
      </c>
      <c r="P54" s="47">
        <f>(O54/P$73)</f>
        <v>8.2847339439386811</v>
      </c>
      <c r="Q54" s="9"/>
    </row>
    <row r="55" spans="1:17">
      <c r="A55" s="13"/>
      <c r="B55" s="39">
        <v>355</v>
      </c>
      <c r="C55" s="21" t="s">
        <v>125</v>
      </c>
      <c r="D55" s="46">
        <v>14528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14528</v>
      </c>
      <c r="P55" s="47">
        <f>(O55/P$73)</f>
        <v>0.40200337585434021</v>
      </c>
      <c r="Q55" s="9"/>
    </row>
    <row r="56" spans="1:17" ht="15.75">
      <c r="A56" s="29" t="s">
        <v>2</v>
      </c>
      <c r="B56" s="30"/>
      <c r="C56" s="31"/>
      <c r="D56" s="32">
        <f>SUM(D57:D65)</f>
        <v>867412</v>
      </c>
      <c r="E56" s="32">
        <f>SUM(E57:E65)</f>
        <v>31690696</v>
      </c>
      <c r="F56" s="32">
        <f>SUM(F57:F65)</f>
        <v>28263</v>
      </c>
      <c r="G56" s="32">
        <f>SUM(G57:G65)</f>
        <v>11966760</v>
      </c>
      <c r="H56" s="32">
        <f>SUM(H57:H65)</f>
        <v>0</v>
      </c>
      <c r="I56" s="32">
        <f>SUM(I57:I65)</f>
        <v>469184</v>
      </c>
      <c r="J56" s="32">
        <f>SUM(J57:J65)</f>
        <v>714326</v>
      </c>
      <c r="K56" s="32">
        <f>SUM(K57:K65)</f>
        <v>-7039864</v>
      </c>
      <c r="L56" s="32">
        <f>SUM(L57:L65)</f>
        <v>0</v>
      </c>
      <c r="M56" s="32">
        <f>SUM(M57:M65)</f>
        <v>0</v>
      </c>
      <c r="N56" s="32">
        <f>SUM(N57:N65)</f>
        <v>2656593</v>
      </c>
      <c r="O56" s="32">
        <f>SUM(D56:N56)</f>
        <v>41353370</v>
      </c>
      <c r="P56" s="45">
        <f>(O56/P$73)</f>
        <v>1144.2865048839203</v>
      </c>
      <c r="Q56" s="10"/>
    </row>
    <row r="57" spans="1:17">
      <c r="A57" s="12"/>
      <c r="B57" s="25">
        <v>361.1</v>
      </c>
      <c r="C57" s="20" t="s">
        <v>55</v>
      </c>
      <c r="D57" s="46">
        <v>172704</v>
      </c>
      <c r="E57" s="46">
        <v>285906</v>
      </c>
      <c r="F57" s="46">
        <v>28263</v>
      </c>
      <c r="G57" s="46">
        <v>170174</v>
      </c>
      <c r="H57" s="46">
        <v>0</v>
      </c>
      <c r="I57" s="46">
        <v>166408</v>
      </c>
      <c r="J57" s="46">
        <v>38728</v>
      </c>
      <c r="K57" s="46">
        <v>2493071</v>
      </c>
      <c r="L57" s="46">
        <v>0</v>
      </c>
      <c r="M57" s="46">
        <v>0</v>
      </c>
      <c r="N57" s="46">
        <v>202879</v>
      </c>
      <c r="O57" s="46">
        <f>SUM(D57:N57)</f>
        <v>3558133</v>
      </c>
      <c r="P57" s="47">
        <f>(O57/P$73)</f>
        <v>98.456874844350978</v>
      </c>
      <c r="Q57" s="9"/>
    </row>
    <row r="58" spans="1:17">
      <c r="A58" s="12"/>
      <c r="B58" s="25">
        <v>361.2</v>
      </c>
      <c r="C58" s="20" t="s">
        <v>168</v>
      </c>
      <c r="D58" s="46">
        <v>-110</v>
      </c>
      <c r="E58" s="46">
        <v>-102900</v>
      </c>
      <c r="F58" s="46">
        <v>0</v>
      </c>
      <c r="G58" s="46">
        <v>-392476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70" si="6">SUM(D58:N58)</f>
        <v>-495486</v>
      </c>
      <c r="P58" s="47">
        <f>(O58/P$73)</f>
        <v>-13.71056199673483</v>
      </c>
      <c r="Q58" s="9"/>
    </row>
    <row r="59" spans="1:17">
      <c r="A59" s="12"/>
      <c r="B59" s="25">
        <v>361.4</v>
      </c>
      <c r="C59" s="20" t="s">
        <v>108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-36508</v>
      </c>
      <c r="J59" s="46">
        <v>0</v>
      </c>
      <c r="K59" s="46">
        <v>-15316287</v>
      </c>
      <c r="L59" s="46">
        <v>0</v>
      </c>
      <c r="M59" s="46">
        <v>0</v>
      </c>
      <c r="N59" s="46">
        <v>0</v>
      </c>
      <c r="O59" s="46">
        <f t="shared" si="6"/>
        <v>-15352795</v>
      </c>
      <c r="P59" s="47">
        <f>(O59/P$73)</f>
        <v>-424.82622651429205</v>
      </c>
      <c r="Q59" s="9"/>
    </row>
    <row r="60" spans="1:17">
      <c r="A60" s="12"/>
      <c r="B60" s="25">
        <v>362</v>
      </c>
      <c r="C60" s="20" t="s">
        <v>57</v>
      </c>
      <c r="D60" s="46">
        <v>289324</v>
      </c>
      <c r="E60" s="46">
        <v>255876</v>
      </c>
      <c r="F60" s="46">
        <v>0</v>
      </c>
      <c r="G60" s="46">
        <v>0</v>
      </c>
      <c r="H60" s="46">
        <v>0</v>
      </c>
      <c r="I60" s="46">
        <v>65000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610200</v>
      </c>
      <c r="P60" s="47">
        <f>(O60/P$73)</f>
        <v>16.884805888375439</v>
      </c>
      <c r="Q60" s="9"/>
    </row>
    <row r="61" spans="1:17">
      <c r="A61" s="12"/>
      <c r="B61" s="25">
        <v>364</v>
      </c>
      <c r="C61" s="20" t="s">
        <v>109</v>
      </c>
      <c r="D61" s="46">
        <v>5483</v>
      </c>
      <c r="E61" s="46">
        <v>0</v>
      </c>
      <c r="F61" s="46">
        <v>0</v>
      </c>
      <c r="G61" s="46">
        <v>0</v>
      </c>
      <c r="H61" s="46">
        <v>0</v>
      </c>
      <c r="I61" s="46">
        <v>2575</v>
      </c>
      <c r="J61" s="46">
        <v>101</v>
      </c>
      <c r="K61" s="46">
        <v>0</v>
      </c>
      <c r="L61" s="46">
        <v>0</v>
      </c>
      <c r="M61" s="46">
        <v>0</v>
      </c>
      <c r="N61" s="46">
        <v>2423864</v>
      </c>
      <c r="O61" s="46">
        <f t="shared" si="6"/>
        <v>2432023</v>
      </c>
      <c r="P61" s="47">
        <f>(O61/P$73)</f>
        <v>67.296355737568831</v>
      </c>
      <c r="Q61" s="9"/>
    </row>
    <row r="62" spans="1:17">
      <c r="A62" s="12"/>
      <c r="B62" s="25">
        <v>365</v>
      </c>
      <c r="C62" s="20" t="s">
        <v>110</v>
      </c>
      <c r="D62" s="46">
        <v>263</v>
      </c>
      <c r="E62" s="46">
        <v>0</v>
      </c>
      <c r="F62" s="46">
        <v>0</v>
      </c>
      <c r="G62" s="46">
        <v>0</v>
      </c>
      <c r="H62" s="46">
        <v>0</v>
      </c>
      <c r="I62" s="46">
        <v>12405</v>
      </c>
      <c r="J62" s="46">
        <v>2704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15372</v>
      </c>
      <c r="P62" s="47">
        <f>(O62/P$73)</f>
        <v>0.42535764686349925</v>
      </c>
      <c r="Q62" s="9"/>
    </row>
    <row r="63" spans="1:17">
      <c r="A63" s="12"/>
      <c r="B63" s="25">
        <v>366</v>
      </c>
      <c r="C63" s="20" t="s">
        <v>59</v>
      </c>
      <c r="D63" s="46">
        <v>16363</v>
      </c>
      <c r="E63" s="46">
        <v>36</v>
      </c>
      <c r="F63" s="46">
        <v>0</v>
      </c>
      <c r="G63" s="46">
        <v>12188129</v>
      </c>
      <c r="H63" s="46">
        <v>0</v>
      </c>
      <c r="I63" s="46">
        <v>0</v>
      </c>
      <c r="J63" s="46">
        <v>50000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12254528</v>
      </c>
      <c r="P63" s="47">
        <f>(O63/P$73)</f>
        <v>339.09427488309029</v>
      </c>
      <c r="Q63" s="9"/>
    </row>
    <row r="64" spans="1:17">
      <c r="A64" s="12"/>
      <c r="B64" s="25">
        <v>368</v>
      </c>
      <c r="C64" s="20" t="s">
        <v>60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5783352</v>
      </c>
      <c r="L64" s="46">
        <v>0</v>
      </c>
      <c r="M64" s="46">
        <v>0</v>
      </c>
      <c r="N64" s="46">
        <v>0</v>
      </c>
      <c r="O64" s="46">
        <f t="shared" si="6"/>
        <v>5783352</v>
      </c>
      <c r="P64" s="47">
        <f>(O64/P$73)</f>
        <v>160.03077008218267</v>
      </c>
      <c r="Q64" s="9"/>
    </row>
    <row r="65" spans="1:120">
      <c r="A65" s="12"/>
      <c r="B65" s="25">
        <v>369.9</v>
      </c>
      <c r="C65" s="20" t="s">
        <v>61</v>
      </c>
      <c r="D65" s="46">
        <v>383385</v>
      </c>
      <c r="E65" s="46">
        <v>31251778</v>
      </c>
      <c r="F65" s="46">
        <v>0</v>
      </c>
      <c r="G65" s="46">
        <v>933</v>
      </c>
      <c r="H65" s="46">
        <v>0</v>
      </c>
      <c r="I65" s="46">
        <v>259304</v>
      </c>
      <c r="J65" s="46">
        <v>622793</v>
      </c>
      <c r="K65" s="46">
        <v>0</v>
      </c>
      <c r="L65" s="46">
        <v>0</v>
      </c>
      <c r="M65" s="46">
        <v>0</v>
      </c>
      <c r="N65" s="46">
        <v>29850</v>
      </c>
      <c r="O65" s="46">
        <f t="shared" si="6"/>
        <v>32548043</v>
      </c>
      <c r="P65" s="47">
        <f>(O65/P$73)</f>
        <v>900.63485431251559</v>
      </c>
      <c r="Q65" s="9"/>
    </row>
    <row r="66" spans="1:120" ht="15.75">
      <c r="A66" s="29" t="s">
        <v>39</v>
      </c>
      <c r="B66" s="30"/>
      <c r="C66" s="31"/>
      <c r="D66" s="32">
        <f>SUM(D67:D70)</f>
        <v>4301959</v>
      </c>
      <c r="E66" s="32">
        <f>SUM(E67:E70)</f>
        <v>480371</v>
      </c>
      <c r="F66" s="32">
        <f>SUM(F67:F70)</f>
        <v>91979880</v>
      </c>
      <c r="G66" s="32">
        <f>SUM(G67:G70)</f>
        <v>0</v>
      </c>
      <c r="H66" s="32">
        <f>SUM(H67:H70)</f>
        <v>0</v>
      </c>
      <c r="I66" s="32">
        <f>SUM(I67:I70)</f>
        <v>225000</v>
      </c>
      <c r="J66" s="32">
        <f>SUM(J67:J70)</f>
        <v>0</v>
      </c>
      <c r="K66" s="32">
        <f>SUM(K67:K70)</f>
        <v>0</v>
      </c>
      <c r="L66" s="32">
        <f>SUM(L67:L70)</f>
        <v>0</v>
      </c>
      <c r="M66" s="32">
        <f>SUM(M67:M70)</f>
        <v>0</v>
      </c>
      <c r="N66" s="32">
        <f>SUM(N67:N70)</f>
        <v>0</v>
      </c>
      <c r="O66" s="32">
        <f t="shared" si="6"/>
        <v>96987210</v>
      </c>
      <c r="P66" s="45">
        <f>(O66/P$73)</f>
        <v>2683.7269985334401</v>
      </c>
      <c r="Q66" s="9"/>
    </row>
    <row r="67" spans="1:120">
      <c r="A67" s="12"/>
      <c r="B67" s="25">
        <v>381</v>
      </c>
      <c r="C67" s="20" t="s">
        <v>62</v>
      </c>
      <c r="D67" s="46">
        <v>2221293</v>
      </c>
      <c r="E67" s="46">
        <v>318454</v>
      </c>
      <c r="F67" s="46">
        <v>33979880</v>
      </c>
      <c r="G67" s="46">
        <v>0</v>
      </c>
      <c r="H67" s="46">
        <v>0</v>
      </c>
      <c r="I67" s="46">
        <v>225000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36744627</v>
      </c>
      <c r="P67" s="47">
        <f>(O67/P$73)</f>
        <v>1016.7582666924928</v>
      </c>
      <c r="Q67" s="9"/>
    </row>
    <row r="68" spans="1:120">
      <c r="A68" s="12"/>
      <c r="B68" s="25">
        <v>383.1</v>
      </c>
      <c r="C68" s="20" t="s">
        <v>169</v>
      </c>
      <c r="D68" s="46">
        <v>236252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236252</v>
      </c>
      <c r="P68" s="47">
        <f>(O68/P$73)</f>
        <v>6.5373142588339466</v>
      </c>
      <c r="Q68" s="9"/>
    </row>
    <row r="69" spans="1:120">
      <c r="A69" s="12"/>
      <c r="B69" s="25">
        <v>383.2</v>
      </c>
      <c r="C69" s="20" t="s">
        <v>170</v>
      </c>
      <c r="D69" s="46">
        <v>121929</v>
      </c>
      <c r="E69" s="46">
        <v>161917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283846</v>
      </c>
      <c r="P69" s="47">
        <f>(O69/P$73)</f>
        <v>7.8542848446276876</v>
      </c>
      <c r="Q69" s="9"/>
    </row>
    <row r="70" spans="1:120" ht="15.75" thickBot="1">
      <c r="A70" s="12"/>
      <c r="B70" s="25">
        <v>384</v>
      </c>
      <c r="C70" s="20" t="s">
        <v>91</v>
      </c>
      <c r="D70" s="46">
        <v>1722485</v>
      </c>
      <c r="E70" s="46">
        <v>0</v>
      </c>
      <c r="F70" s="46">
        <v>58000000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59722485</v>
      </c>
      <c r="P70" s="47">
        <f>(O70/P$73)</f>
        <v>1652.5771327374857</v>
      </c>
      <c r="Q70" s="9"/>
    </row>
    <row r="71" spans="1:120" ht="16.5" thickBot="1">
      <c r="A71" s="14" t="s">
        <v>51</v>
      </c>
      <c r="B71" s="23"/>
      <c r="C71" s="22"/>
      <c r="D71" s="15">
        <f>SUM(D5,D16,D21,D38,D52,D56,D66)</f>
        <v>56598198</v>
      </c>
      <c r="E71" s="15">
        <f>SUM(E5,E16,E21,E38,E52,E56,E66)</f>
        <v>67036578</v>
      </c>
      <c r="F71" s="15">
        <f>SUM(F5,F16,F21,F38,F52,F56,F66)</f>
        <v>92008143</v>
      </c>
      <c r="G71" s="15">
        <f>SUM(G5,G16,G21,G38,G52,G56,G66)</f>
        <v>14637087</v>
      </c>
      <c r="H71" s="15">
        <f>SUM(H5,H16,H21,H38,H52,H56,H66)</f>
        <v>0</v>
      </c>
      <c r="I71" s="15">
        <f>SUM(I5,I16,I21,I38,I52,I56,I66)</f>
        <v>41207369</v>
      </c>
      <c r="J71" s="15">
        <f>SUM(J5,J16,J21,J38,J52,J56,J66)</f>
        <v>10141494</v>
      </c>
      <c r="K71" s="15">
        <f>SUM(K5,K16,K21,K38,K52,K56,K66)</f>
        <v>-7039864</v>
      </c>
      <c r="L71" s="15">
        <f>SUM(L5,L16,L21,L38,L52,L56,L66)</f>
        <v>0</v>
      </c>
      <c r="M71" s="15">
        <f>SUM(M5,M16,M21,M38,M52,M56,M66)</f>
        <v>0</v>
      </c>
      <c r="N71" s="15">
        <f>SUM(N5,N16,N21,N38,N52,N56,N66)</f>
        <v>25701377</v>
      </c>
      <c r="O71" s="15">
        <f>SUM(D71:N71)</f>
        <v>300290382</v>
      </c>
      <c r="P71" s="38">
        <f>(O71/P$73)</f>
        <v>8309.3163064833007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1" t="s">
        <v>171</v>
      </c>
      <c r="N73" s="51"/>
      <c r="O73" s="51"/>
      <c r="P73" s="43">
        <v>36139</v>
      </c>
    </row>
    <row r="74" spans="1:120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20" ht="15.75" customHeight="1" thickBot="1">
      <c r="A75" s="55" t="s">
        <v>83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23333280</v>
      </c>
      <c r="E5" s="27">
        <f t="shared" si="0"/>
        <v>1503382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159457</v>
      </c>
      <c r="N5" s="28">
        <f>SUM(D5:M5)</f>
        <v>24996119</v>
      </c>
      <c r="O5" s="33">
        <f t="shared" ref="O5:O36" si="1">(N5/O$63)</f>
        <v>699.77936730123179</v>
      </c>
      <c r="P5" s="6"/>
    </row>
    <row r="6" spans="1:133">
      <c r="A6" s="12"/>
      <c r="B6" s="25">
        <v>311</v>
      </c>
      <c r="C6" s="20" t="s">
        <v>1</v>
      </c>
      <c r="D6" s="46">
        <v>7931119</v>
      </c>
      <c r="E6" s="46">
        <v>1503382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159457</v>
      </c>
      <c r="N6" s="46">
        <f>SUM(D6:M6)</f>
        <v>9593958</v>
      </c>
      <c r="O6" s="47">
        <f t="shared" si="1"/>
        <v>268.58784994400895</v>
      </c>
      <c r="P6" s="9"/>
    </row>
    <row r="7" spans="1:133">
      <c r="A7" s="12"/>
      <c r="B7" s="25">
        <v>312.41000000000003</v>
      </c>
      <c r="C7" s="20" t="s">
        <v>85</v>
      </c>
      <c r="D7" s="46">
        <v>1394258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1394258</v>
      </c>
      <c r="O7" s="47">
        <f t="shared" si="1"/>
        <v>39.032978723404256</v>
      </c>
      <c r="P7" s="9"/>
    </row>
    <row r="8" spans="1:133">
      <c r="A8" s="12"/>
      <c r="B8" s="25">
        <v>312.51</v>
      </c>
      <c r="C8" s="20" t="s">
        <v>74</v>
      </c>
      <c r="D8" s="46">
        <v>339845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339845</v>
      </c>
      <c r="O8" s="47">
        <f t="shared" si="1"/>
        <v>9.5141377379619261</v>
      </c>
      <c r="P8" s="9"/>
    </row>
    <row r="9" spans="1:133">
      <c r="A9" s="12"/>
      <c r="B9" s="25">
        <v>312.52</v>
      </c>
      <c r="C9" s="20" t="s">
        <v>94</v>
      </c>
      <c r="D9" s="46">
        <v>276296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276296</v>
      </c>
      <c r="O9" s="47">
        <f t="shared" si="1"/>
        <v>7.7350503919372899</v>
      </c>
      <c r="P9" s="9"/>
    </row>
    <row r="10" spans="1:133">
      <c r="A10" s="12"/>
      <c r="B10" s="25">
        <v>314.10000000000002</v>
      </c>
      <c r="C10" s="20" t="s">
        <v>10</v>
      </c>
      <c r="D10" s="46">
        <v>3254038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3254038</v>
      </c>
      <c r="O10" s="47">
        <f t="shared" si="1"/>
        <v>91.098488241881299</v>
      </c>
      <c r="P10" s="9"/>
    </row>
    <row r="11" spans="1:133">
      <c r="A11" s="12"/>
      <c r="B11" s="25">
        <v>314.39999999999998</v>
      </c>
      <c r="C11" s="20" t="s">
        <v>11</v>
      </c>
      <c r="D11" s="46">
        <v>211078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211078</v>
      </c>
      <c r="O11" s="47">
        <f t="shared" si="1"/>
        <v>5.9092385218365058</v>
      </c>
      <c r="P11" s="9"/>
    </row>
    <row r="12" spans="1:133">
      <c r="A12" s="12"/>
      <c r="B12" s="25">
        <v>314.8</v>
      </c>
      <c r="C12" s="20" t="s">
        <v>13</v>
      </c>
      <c r="D12" s="46">
        <v>14520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14520</v>
      </c>
      <c r="O12" s="47">
        <f t="shared" si="1"/>
        <v>0.40649496080627101</v>
      </c>
      <c r="P12" s="9"/>
    </row>
    <row r="13" spans="1:133">
      <c r="A13" s="12"/>
      <c r="B13" s="25">
        <v>315</v>
      </c>
      <c r="C13" s="20" t="s">
        <v>95</v>
      </c>
      <c r="D13" s="46">
        <v>1945790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1945790</v>
      </c>
      <c r="O13" s="47">
        <f t="shared" si="1"/>
        <v>54.473404255319146</v>
      </c>
      <c r="P13" s="9"/>
    </row>
    <row r="14" spans="1:133">
      <c r="A14" s="12"/>
      <c r="B14" s="25">
        <v>316</v>
      </c>
      <c r="C14" s="20" t="s">
        <v>96</v>
      </c>
      <c r="D14" s="46">
        <v>7966336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7966336</v>
      </c>
      <c r="O14" s="47">
        <f t="shared" si="1"/>
        <v>223.02172452407615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SUM(D16:D16)</f>
        <v>4066491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4066491</v>
      </c>
      <c r="O15" s="45">
        <f t="shared" si="1"/>
        <v>113.84353303471444</v>
      </c>
      <c r="P15" s="10"/>
    </row>
    <row r="16" spans="1:133">
      <c r="A16" s="12"/>
      <c r="B16" s="25">
        <v>323.10000000000002</v>
      </c>
      <c r="C16" s="20" t="s">
        <v>17</v>
      </c>
      <c r="D16" s="46">
        <v>4066491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4066491</v>
      </c>
      <c r="O16" s="47">
        <f t="shared" si="1"/>
        <v>113.84353303471444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SUM(D18:D29)</f>
        <v>4169447</v>
      </c>
      <c r="E17" s="32">
        <f t="shared" si="5"/>
        <v>2717188</v>
      </c>
      <c r="F17" s="32">
        <f t="shared" si="5"/>
        <v>0</v>
      </c>
      <c r="G17" s="32">
        <f t="shared" si="5"/>
        <v>500000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2368893</v>
      </c>
      <c r="N17" s="44">
        <f t="shared" si="4"/>
        <v>9755528</v>
      </c>
      <c r="O17" s="45">
        <f t="shared" si="1"/>
        <v>273.11108622620378</v>
      </c>
      <c r="P17" s="10"/>
    </row>
    <row r="18" spans="1:16">
      <c r="A18" s="12"/>
      <c r="B18" s="25">
        <v>331.1</v>
      </c>
      <c r="C18" s="20" t="s">
        <v>79</v>
      </c>
      <c r="D18" s="46">
        <v>0</v>
      </c>
      <c r="E18" s="46">
        <v>23143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23143</v>
      </c>
      <c r="O18" s="47">
        <f t="shared" si="1"/>
        <v>0.64790033594624863</v>
      </c>
      <c r="P18" s="9"/>
    </row>
    <row r="19" spans="1:16">
      <c r="A19" s="12"/>
      <c r="B19" s="25">
        <v>331.2</v>
      </c>
      <c r="C19" s="20" t="s">
        <v>19</v>
      </c>
      <c r="D19" s="46">
        <v>0</v>
      </c>
      <c r="E19" s="46">
        <v>117848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117848</v>
      </c>
      <c r="O19" s="47">
        <f t="shared" si="1"/>
        <v>3.299216125419933</v>
      </c>
      <c r="P19" s="9"/>
    </row>
    <row r="20" spans="1:16">
      <c r="A20" s="12"/>
      <c r="B20" s="25">
        <v>331.5</v>
      </c>
      <c r="C20" s="20" t="s">
        <v>21</v>
      </c>
      <c r="D20" s="46">
        <v>0</v>
      </c>
      <c r="E20" s="46">
        <v>1587918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1587918</v>
      </c>
      <c r="O20" s="47">
        <f t="shared" si="1"/>
        <v>44.454591265397539</v>
      </c>
      <c r="P20" s="9"/>
    </row>
    <row r="21" spans="1:16">
      <c r="A21" s="12"/>
      <c r="B21" s="25">
        <v>333</v>
      </c>
      <c r="C21" s="20" t="s">
        <v>97</v>
      </c>
      <c r="D21" s="46">
        <v>40604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40604</v>
      </c>
      <c r="O21" s="47">
        <f t="shared" si="1"/>
        <v>1.1367301231802911</v>
      </c>
      <c r="P21" s="9"/>
    </row>
    <row r="22" spans="1:16">
      <c r="A22" s="12"/>
      <c r="B22" s="25">
        <v>334.1</v>
      </c>
      <c r="C22" s="20" t="s">
        <v>86</v>
      </c>
      <c r="D22" s="46">
        <v>0</v>
      </c>
      <c r="E22" s="46">
        <v>988279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93750</v>
      </c>
      <c r="N22" s="46">
        <f t="shared" si="4"/>
        <v>1082029</v>
      </c>
      <c r="O22" s="47">
        <f t="shared" si="1"/>
        <v>30.291965285554312</v>
      </c>
      <c r="P22" s="9"/>
    </row>
    <row r="23" spans="1:16">
      <c r="A23" s="12"/>
      <c r="B23" s="25">
        <v>334.49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2275143</v>
      </c>
      <c r="N23" s="46">
        <f t="shared" ref="N23:N28" si="6">SUM(D23:M23)</f>
        <v>2275143</v>
      </c>
      <c r="O23" s="47">
        <f t="shared" si="1"/>
        <v>63.693812989921611</v>
      </c>
      <c r="P23" s="9"/>
    </row>
    <row r="24" spans="1:16">
      <c r="A24" s="12"/>
      <c r="B24" s="25">
        <v>335.12</v>
      </c>
      <c r="C24" s="20" t="s">
        <v>98</v>
      </c>
      <c r="D24" s="46">
        <v>1344523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1344523</v>
      </c>
      <c r="O24" s="47">
        <f t="shared" si="1"/>
        <v>37.640621500559909</v>
      </c>
      <c r="P24" s="9"/>
    </row>
    <row r="25" spans="1:16">
      <c r="A25" s="12"/>
      <c r="B25" s="25">
        <v>335.14</v>
      </c>
      <c r="C25" s="20" t="s">
        <v>99</v>
      </c>
      <c r="D25" s="46">
        <v>18842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18842</v>
      </c>
      <c r="O25" s="47">
        <f t="shared" si="1"/>
        <v>0.52749160134378503</v>
      </c>
      <c r="P25" s="9"/>
    </row>
    <row r="26" spans="1:16">
      <c r="A26" s="12"/>
      <c r="B26" s="25">
        <v>335.15</v>
      </c>
      <c r="C26" s="20" t="s">
        <v>100</v>
      </c>
      <c r="D26" s="46">
        <v>9585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9585</v>
      </c>
      <c r="O26" s="47">
        <f t="shared" si="1"/>
        <v>0.26833706606942886</v>
      </c>
      <c r="P26" s="9"/>
    </row>
    <row r="27" spans="1:16">
      <c r="A27" s="12"/>
      <c r="B27" s="25">
        <v>335.18</v>
      </c>
      <c r="C27" s="20" t="s">
        <v>101</v>
      </c>
      <c r="D27" s="46">
        <v>2736855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2736855</v>
      </c>
      <c r="O27" s="47">
        <f t="shared" si="1"/>
        <v>76.619680851063833</v>
      </c>
      <c r="P27" s="9"/>
    </row>
    <row r="28" spans="1:16">
      <c r="A28" s="12"/>
      <c r="B28" s="25">
        <v>335.23</v>
      </c>
      <c r="C28" s="20" t="s">
        <v>87</v>
      </c>
      <c r="D28" s="46">
        <v>19038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19038</v>
      </c>
      <c r="O28" s="47">
        <f t="shared" si="1"/>
        <v>0.53297872340425534</v>
      </c>
      <c r="P28" s="9"/>
    </row>
    <row r="29" spans="1:16">
      <c r="A29" s="12"/>
      <c r="B29" s="25">
        <v>337.3</v>
      </c>
      <c r="C29" s="20" t="s">
        <v>32</v>
      </c>
      <c r="D29" s="46">
        <v>0</v>
      </c>
      <c r="E29" s="46">
        <v>0</v>
      </c>
      <c r="F29" s="46">
        <v>0</v>
      </c>
      <c r="G29" s="46">
        <v>500000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500000</v>
      </c>
      <c r="O29" s="47">
        <f t="shared" si="1"/>
        <v>13.997760358342665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SUM(D31:D42)</f>
        <v>974591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27147431</v>
      </c>
      <c r="J30" s="32">
        <f t="shared" si="7"/>
        <v>3647215</v>
      </c>
      <c r="K30" s="32">
        <f t="shared" si="7"/>
        <v>0</v>
      </c>
      <c r="L30" s="32">
        <f t="shared" si="7"/>
        <v>0</v>
      </c>
      <c r="M30" s="32">
        <f t="shared" si="7"/>
        <v>13851425</v>
      </c>
      <c r="N30" s="32">
        <f>SUM(D30:M30)</f>
        <v>45620662</v>
      </c>
      <c r="O30" s="45">
        <f t="shared" si="1"/>
        <v>1277.1741881298992</v>
      </c>
      <c r="P30" s="10"/>
    </row>
    <row r="31" spans="1:16">
      <c r="A31" s="12"/>
      <c r="B31" s="25">
        <v>341.2</v>
      </c>
      <c r="C31" s="20" t="s">
        <v>102</v>
      </c>
      <c r="D31" s="46">
        <v>91200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3647215</v>
      </c>
      <c r="K31" s="46">
        <v>0</v>
      </c>
      <c r="L31" s="46">
        <v>0</v>
      </c>
      <c r="M31" s="46">
        <v>0</v>
      </c>
      <c r="N31" s="46">
        <f t="shared" ref="N31:N42" si="8">SUM(D31:M31)</f>
        <v>3738415</v>
      </c>
      <c r="O31" s="47">
        <f t="shared" si="1"/>
        <v>104.65887458006719</v>
      </c>
      <c r="P31" s="9"/>
    </row>
    <row r="32" spans="1:16">
      <c r="A32" s="12"/>
      <c r="B32" s="25">
        <v>341.9</v>
      </c>
      <c r="C32" s="20" t="s">
        <v>103</v>
      </c>
      <c r="D32" s="46">
        <v>37880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37880</v>
      </c>
      <c r="O32" s="47">
        <f t="shared" si="1"/>
        <v>1.0604703247480403</v>
      </c>
      <c r="P32" s="9"/>
    </row>
    <row r="33" spans="1:16">
      <c r="A33" s="12"/>
      <c r="B33" s="25">
        <v>342.1</v>
      </c>
      <c r="C33" s="20" t="s">
        <v>42</v>
      </c>
      <c r="D33" s="46">
        <v>160456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160456</v>
      </c>
      <c r="O33" s="47">
        <f t="shared" si="1"/>
        <v>4.4920492721164615</v>
      </c>
      <c r="P33" s="9"/>
    </row>
    <row r="34" spans="1:16">
      <c r="A34" s="12"/>
      <c r="B34" s="25">
        <v>342.9</v>
      </c>
      <c r="C34" s="20" t="s">
        <v>43</v>
      </c>
      <c r="D34" s="46">
        <v>2518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2518</v>
      </c>
      <c r="O34" s="47">
        <f t="shared" si="1"/>
        <v>7.0492721164613664E-2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6642525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6642525</v>
      </c>
      <c r="O35" s="47">
        <f t="shared" si="1"/>
        <v>185.96094624860024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17388685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17388685</v>
      </c>
      <c r="O36" s="47">
        <f t="shared" si="1"/>
        <v>486.80529115341545</v>
      </c>
      <c r="P36" s="9"/>
    </row>
    <row r="37" spans="1:16">
      <c r="A37" s="12"/>
      <c r="B37" s="25">
        <v>344.2</v>
      </c>
      <c r="C37" s="20" t="s">
        <v>104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13656815</v>
      </c>
      <c r="N37" s="46">
        <f t="shared" si="8"/>
        <v>13656815</v>
      </c>
      <c r="O37" s="47">
        <f t="shared" ref="O37:O61" si="9">(N37/O$63)</f>
        <v>382.32964725643899</v>
      </c>
      <c r="P37" s="9"/>
    </row>
    <row r="38" spans="1:16">
      <c r="A38" s="12"/>
      <c r="B38" s="25">
        <v>344.9</v>
      </c>
      <c r="C38" s="20" t="s">
        <v>105</v>
      </c>
      <c r="D38" s="46">
        <v>483251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483251</v>
      </c>
      <c r="O38" s="47">
        <f t="shared" si="9"/>
        <v>13.528863381858903</v>
      </c>
      <c r="P38" s="9"/>
    </row>
    <row r="39" spans="1:16">
      <c r="A39" s="12"/>
      <c r="B39" s="25">
        <v>345.9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194610</v>
      </c>
      <c r="N39" s="46">
        <f t="shared" si="8"/>
        <v>194610</v>
      </c>
      <c r="O39" s="47">
        <f t="shared" si="9"/>
        <v>5.4482082866741317</v>
      </c>
      <c r="P39" s="9"/>
    </row>
    <row r="40" spans="1:16">
      <c r="A40" s="12"/>
      <c r="B40" s="25">
        <v>347.2</v>
      </c>
      <c r="C40" s="20" t="s">
        <v>49</v>
      </c>
      <c r="D40" s="46">
        <v>99443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99443</v>
      </c>
      <c r="O40" s="47">
        <f t="shared" si="9"/>
        <v>2.7839585666293392</v>
      </c>
      <c r="P40" s="9"/>
    </row>
    <row r="41" spans="1:16">
      <c r="A41" s="12"/>
      <c r="B41" s="25">
        <v>347.4</v>
      </c>
      <c r="C41" s="20" t="s">
        <v>106</v>
      </c>
      <c r="D41" s="46">
        <v>9843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9843</v>
      </c>
      <c r="O41" s="47">
        <f t="shared" si="9"/>
        <v>0.2755599104143337</v>
      </c>
      <c r="P41" s="9"/>
    </row>
    <row r="42" spans="1:16">
      <c r="A42" s="12"/>
      <c r="B42" s="25">
        <v>347.5</v>
      </c>
      <c r="C42" s="20" t="s">
        <v>50</v>
      </c>
      <c r="D42" s="46">
        <v>90000</v>
      </c>
      <c r="E42" s="46">
        <v>0</v>
      </c>
      <c r="F42" s="46">
        <v>0</v>
      </c>
      <c r="G42" s="46">
        <v>0</v>
      </c>
      <c r="H42" s="46">
        <v>0</v>
      </c>
      <c r="I42" s="46">
        <v>3116221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3206221</v>
      </c>
      <c r="O42" s="47">
        <f t="shared" si="9"/>
        <v>89.759826427771557</v>
      </c>
      <c r="P42" s="9"/>
    </row>
    <row r="43" spans="1:16" ht="15.75">
      <c r="A43" s="29" t="s">
        <v>38</v>
      </c>
      <c r="B43" s="30"/>
      <c r="C43" s="31"/>
      <c r="D43" s="32">
        <f t="shared" ref="D43:M43" si="10">SUM(D44:D45)</f>
        <v>278498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278498</v>
      </c>
      <c r="O43" s="45">
        <f t="shared" si="9"/>
        <v>7.7966965285554313</v>
      </c>
      <c r="P43" s="10"/>
    </row>
    <row r="44" spans="1:16">
      <c r="A44" s="13"/>
      <c r="B44" s="39">
        <v>351.1</v>
      </c>
      <c r="C44" s="21" t="s">
        <v>53</v>
      </c>
      <c r="D44" s="46">
        <v>89890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89890</v>
      </c>
      <c r="O44" s="47">
        <f t="shared" si="9"/>
        <v>2.5165173572228445</v>
      </c>
      <c r="P44" s="9"/>
    </row>
    <row r="45" spans="1:16">
      <c r="A45" s="13"/>
      <c r="B45" s="39">
        <v>351.9</v>
      </c>
      <c r="C45" s="21" t="s">
        <v>107</v>
      </c>
      <c r="D45" s="46">
        <v>188608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188608</v>
      </c>
      <c r="O45" s="47">
        <f t="shared" si="9"/>
        <v>5.2801791713325867</v>
      </c>
      <c r="P45" s="9"/>
    </row>
    <row r="46" spans="1:16" ht="15.75">
      <c r="A46" s="29" t="s">
        <v>2</v>
      </c>
      <c r="B46" s="30"/>
      <c r="C46" s="31"/>
      <c r="D46" s="32">
        <f t="shared" ref="D46:M46" si="11">SUM(D47:D54)</f>
        <v>570465</v>
      </c>
      <c r="E46" s="32">
        <f t="shared" si="11"/>
        <v>59901</v>
      </c>
      <c r="F46" s="32">
        <f t="shared" si="11"/>
        <v>137</v>
      </c>
      <c r="G46" s="32">
        <f t="shared" si="11"/>
        <v>64039</v>
      </c>
      <c r="H46" s="32">
        <f t="shared" si="11"/>
        <v>0</v>
      </c>
      <c r="I46" s="32">
        <f t="shared" si="11"/>
        <v>93993</v>
      </c>
      <c r="J46" s="32">
        <f t="shared" si="11"/>
        <v>27110</v>
      </c>
      <c r="K46" s="32">
        <f t="shared" si="11"/>
        <v>10694000</v>
      </c>
      <c r="L46" s="32">
        <f t="shared" si="11"/>
        <v>0</v>
      </c>
      <c r="M46" s="32">
        <f t="shared" si="11"/>
        <v>22960</v>
      </c>
      <c r="N46" s="32">
        <f>SUM(D46:M46)</f>
        <v>11532605</v>
      </c>
      <c r="O46" s="45">
        <f t="shared" si="9"/>
        <v>322.8612821948488</v>
      </c>
      <c r="P46" s="10"/>
    </row>
    <row r="47" spans="1:16">
      <c r="A47" s="12"/>
      <c r="B47" s="25">
        <v>361.1</v>
      </c>
      <c r="C47" s="20" t="s">
        <v>55</v>
      </c>
      <c r="D47" s="46">
        <v>163327</v>
      </c>
      <c r="E47" s="46">
        <v>10194</v>
      </c>
      <c r="F47" s="46">
        <v>145</v>
      </c>
      <c r="G47" s="46">
        <v>74551</v>
      </c>
      <c r="H47" s="46">
        <v>0</v>
      </c>
      <c r="I47" s="46">
        <v>109550</v>
      </c>
      <c r="J47" s="46">
        <v>8044</v>
      </c>
      <c r="K47" s="46">
        <v>1694087</v>
      </c>
      <c r="L47" s="46">
        <v>0</v>
      </c>
      <c r="M47" s="46">
        <v>53</v>
      </c>
      <c r="N47" s="46">
        <f>SUM(D47:M47)</f>
        <v>2059951</v>
      </c>
      <c r="O47" s="47">
        <f t="shared" si="9"/>
        <v>57.669400895856661</v>
      </c>
      <c r="P47" s="9"/>
    </row>
    <row r="48" spans="1:16">
      <c r="A48" s="12"/>
      <c r="B48" s="25">
        <v>361.4</v>
      </c>
      <c r="C48" s="20" t="s">
        <v>108</v>
      </c>
      <c r="D48" s="46">
        <v>-9861</v>
      </c>
      <c r="E48" s="46">
        <v>0</v>
      </c>
      <c r="F48" s="46">
        <v>-8</v>
      </c>
      <c r="G48" s="46">
        <v>-13166</v>
      </c>
      <c r="H48" s="46">
        <v>0</v>
      </c>
      <c r="I48" s="46">
        <v>-19072</v>
      </c>
      <c r="J48" s="46">
        <v>-1882</v>
      </c>
      <c r="K48" s="46">
        <v>4907568</v>
      </c>
      <c r="L48" s="46">
        <v>0</v>
      </c>
      <c r="M48" s="46">
        <v>6727</v>
      </c>
      <c r="N48" s="46">
        <f t="shared" ref="N48:N54" si="12">SUM(D48:M48)</f>
        <v>4870306</v>
      </c>
      <c r="O48" s="47">
        <f t="shared" si="9"/>
        <v>136.34675251959686</v>
      </c>
      <c r="P48" s="9"/>
    </row>
    <row r="49" spans="1:119">
      <c r="A49" s="12"/>
      <c r="B49" s="25">
        <v>362</v>
      </c>
      <c r="C49" s="20" t="s">
        <v>57</v>
      </c>
      <c r="D49" s="46">
        <v>171439</v>
      </c>
      <c r="E49" s="46">
        <v>33732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205171</v>
      </c>
      <c r="O49" s="47">
        <f t="shared" si="9"/>
        <v>5.7438689809630459</v>
      </c>
      <c r="P49" s="9"/>
    </row>
    <row r="50" spans="1:119">
      <c r="A50" s="12"/>
      <c r="B50" s="25">
        <v>364</v>
      </c>
      <c r="C50" s="20" t="s">
        <v>109</v>
      </c>
      <c r="D50" s="46">
        <v>42360</v>
      </c>
      <c r="E50" s="46">
        <v>0</v>
      </c>
      <c r="F50" s="46">
        <v>0</v>
      </c>
      <c r="G50" s="46">
        <v>0</v>
      </c>
      <c r="H50" s="46">
        <v>0</v>
      </c>
      <c r="I50" s="46">
        <v>-85159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-42799</v>
      </c>
      <c r="O50" s="47">
        <f t="shared" si="9"/>
        <v>-1.1981802911534154</v>
      </c>
      <c r="P50" s="9"/>
    </row>
    <row r="51" spans="1:119">
      <c r="A51" s="12"/>
      <c r="B51" s="25">
        <v>365</v>
      </c>
      <c r="C51" s="20" t="s">
        <v>110</v>
      </c>
      <c r="D51" s="46">
        <v>196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196</v>
      </c>
      <c r="O51" s="47">
        <f t="shared" si="9"/>
        <v>5.4871220604703246E-3</v>
      </c>
      <c r="P51" s="9"/>
    </row>
    <row r="52" spans="1:119">
      <c r="A52" s="12"/>
      <c r="B52" s="25">
        <v>366</v>
      </c>
      <c r="C52" s="20" t="s">
        <v>59</v>
      </c>
      <c r="D52" s="46">
        <v>28661</v>
      </c>
      <c r="E52" s="46">
        <v>15975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44636</v>
      </c>
      <c r="O52" s="47">
        <f t="shared" si="9"/>
        <v>1.2496080627099664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4092045</v>
      </c>
      <c r="L53" s="46">
        <v>0</v>
      </c>
      <c r="M53" s="46">
        <v>0</v>
      </c>
      <c r="N53" s="46">
        <f t="shared" si="12"/>
        <v>4092045</v>
      </c>
      <c r="O53" s="47">
        <f t="shared" si="9"/>
        <v>114.55893057110862</v>
      </c>
      <c r="P53" s="9"/>
    </row>
    <row r="54" spans="1:119">
      <c r="A54" s="12"/>
      <c r="B54" s="25">
        <v>369.9</v>
      </c>
      <c r="C54" s="20" t="s">
        <v>61</v>
      </c>
      <c r="D54" s="46">
        <v>174343</v>
      </c>
      <c r="E54" s="46">
        <v>0</v>
      </c>
      <c r="F54" s="46">
        <v>0</v>
      </c>
      <c r="G54" s="46">
        <v>2654</v>
      </c>
      <c r="H54" s="46">
        <v>0</v>
      </c>
      <c r="I54" s="46">
        <v>88674</v>
      </c>
      <c r="J54" s="46">
        <v>20948</v>
      </c>
      <c r="K54" s="46">
        <v>300</v>
      </c>
      <c r="L54" s="46">
        <v>0</v>
      </c>
      <c r="M54" s="46">
        <v>16180</v>
      </c>
      <c r="N54" s="46">
        <f t="shared" si="12"/>
        <v>303099</v>
      </c>
      <c r="O54" s="47">
        <f t="shared" si="9"/>
        <v>8.4854143337066077</v>
      </c>
      <c r="P54" s="9"/>
    </row>
    <row r="55" spans="1:119" ht="15.75">
      <c r="A55" s="29" t="s">
        <v>39</v>
      </c>
      <c r="B55" s="30"/>
      <c r="C55" s="31"/>
      <c r="D55" s="32">
        <f t="shared" ref="D55:M55" si="13">SUM(D56:D60)</f>
        <v>4835543</v>
      </c>
      <c r="E55" s="32">
        <f t="shared" si="13"/>
        <v>0</v>
      </c>
      <c r="F55" s="32">
        <f t="shared" si="13"/>
        <v>5610293</v>
      </c>
      <c r="G55" s="32">
        <f t="shared" si="13"/>
        <v>16332731</v>
      </c>
      <c r="H55" s="32">
        <f t="shared" si="13"/>
        <v>0</v>
      </c>
      <c r="I55" s="32">
        <f t="shared" si="13"/>
        <v>762547</v>
      </c>
      <c r="J55" s="32">
        <f t="shared" si="13"/>
        <v>3750212</v>
      </c>
      <c r="K55" s="32">
        <f t="shared" si="13"/>
        <v>0</v>
      </c>
      <c r="L55" s="32">
        <f t="shared" si="13"/>
        <v>0</v>
      </c>
      <c r="M55" s="32">
        <f t="shared" si="13"/>
        <v>13849</v>
      </c>
      <c r="N55" s="32">
        <f t="shared" ref="N55:N61" si="14">SUM(D55:M55)</f>
        <v>31305175</v>
      </c>
      <c r="O55" s="45">
        <f t="shared" si="9"/>
        <v>876.4046752519597</v>
      </c>
      <c r="P55" s="9"/>
    </row>
    <row r="56" spans="1:119">
      <c r="A56" s="12"/>
      <c r="B56" s="25">
        <v>381</v>
      </c>
      <c r="C56" s="20" t="s">
        <v>62</v>
      </c>
      <c r="D56" s="46">
        <v>2639598</v>
      </c>
      <c r="E56" s="46">
        <v>0</v>
      </c>
      <c r="F56" s="46">
        <v>2295293</v>
      </c>
      <c r="G56" s="46">
        <v>2433731</v>
      </c>
      <c r="H56" s="46">
        <v>0</v>
      </c>
      <c r="I56" s="46">
        <v>762547</v>
      </c>
      <c r="J56" s="46">
        <v>3750212</v>
      </c>
      <c r="K56" s="46">
        <v>0</v>
      </c>
      <c r="L56" s="46">
        <v>0</v>
      </c>
      <c r="M56" s="46">
        <v>0</v>
      </c>
      <c r="N56" s="46">
        <f t="shared" si="14"/>
        <v>11881381</v>
      </c>
      <c r="O56" s="47">
        <f t="shared" si="9"/>
        <v>332.62544792833148</v>
      </c>
      <c r="P56" s="9"/>
    </row>
    <row r="57" spans="1:119">
      <c r="A57" s="12"/>
      <c r="B57" s="25">
        <v>384</v>
      </c>
      <c r="C57" s="20" t="s">
        <v>91</v>
      </c>
      <c r="D57" s="46">
        <v>0</v>
      </c>
      <c r="E57" s="46">
        <v>0</v>
      </c>
      <c r="F57" s="46">
        <v>3315000</v>
      </c>
      <c r="G57" s="46">
        <v>13899000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17214000</v>
      </c>
      <c r="O57" s="47">
        <f t="shared" si="9"/>
        <v>481.91489361702128</v>
      </c>
      <c r="P57" s="9"/>
    </row>
    <row r="58" spans="1:119">
      <c r="A58" s="12"/>
      <c r="B58" s="25">
        <v>385</v>
      </c>
      <c r="C58" s="20" t="s">
        <v>111</v>
      </c>
      <c r="D58" s="46">
        <v>295945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295945</v>
      </c>
      <c r="O58" s="47">
        <f t="shared" si="9"/>
        <v>8.2851343784994409</v>
      </c>
      <c r="P58" s="9"/>
    </row>
    <row r="59" spans="1:119">
      <c r="A59" s="12"/>
      <c r="B59" s="25">
        <v>389.1</v>
      </c>
      <c r="C59" s="20" t="s">
        <v>112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13849</v>
      </c>
      <c r="N59" s="46">
        <f t="shared" si="14"/>
        <v>13849</v>
      </c>
      <c r="O59" s="47">
        <f t="shared" si="9"/>
        <v>0.38770996640537514</v>
      </c>
      <c r="P59" s="9"/>
    </row>
    <row r="60" spans="1:119" ht="15.75" thickBot="1">
      <c r="A60" s="48"/>
      <c r="B60" s="49">
        <v>392</v>
      </c>
      <c r="C60" s="50" t="s">
        <v>113</v>
      </c>
      <c r="D60" s="46">
        <v>1900000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1900000</v>
      </c>
      <c r="O60" s="47">
        <f t="shared" si="9"/>
        <v>53.191489361702125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5">SUM(D5,D15,D17,D30,D43,D46,D55)</f>
        <v>38228315</v>
      </c>
      <c r="E61" s="15">
        <f t="shared" si="15"/>
        <v>4280471</v>
      </c>
      <c r="F61" s="15">
        <f t="shared" si="15"/>
        <v>5610430</v>
      </c>
      <c r="G61" s="15">
        <f t="shared" si="15"/>
        <v>16896770</v>
      </c>
      <c r="H61" s="15">
        <f t="shared" si="15"/>
        <v>0</v>
      </c>
      <c r="I61" s="15">
        <f t="shared" si="15"/>
        <v>28003971</v>
      </c>
      <c r="J61" s="15">
        <f t="shared" si="15"/>
        <v>7424537</v>
      </c>
      <c r="K61" s="15">
        <f t="shared" si="15"/>
        <v>10694000</v>
      </c>
      <c r="L61" s="15">
        <f t="shared" si="15"/>
        <v>0</v>
      </c>
      <c r="M61" s="15">
        <f t="shared" si="15"/>
        <v>16416584</v>
      </c>
      <c r="N61" s="15">
        <f t="shared" si="14"/>
        <v>127555078</v>
      </c>
      <c r="O61" s="38">
        <f t="shared" si="9"/>
        <v>3570.9708286674131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114</v>
      </c>
      <c r="M63" s="51"/>
      <c r="N63" s="51"/>
      <c r="O63" s="43">
        <v>35720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22730899</v>
      </c>
      <c r="E5" s="27">
        <f t="shared" si="0"/>
        <v>1588207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162499</v>
      </c>
      <c r="N5" s="28">
        <f>SUM(D5:M5)</f>
        <v>24481605</v>
      </c>
      <c r="O5" s="33">
        <f t="shared" ref="O5:O36" si="1">(N5/O$58)</f>
        <v>683.84371508379888</v>
      </c>
      <c r="P5" s="6"/>
    </row>
    <row r="6" spans="1:133">
      <c r="A6" s="12"/>
      <c r="B6" s="25">
        <v>311</v>
      </c>
      <c r="C6" s="20" t="s">
        <v>1</v>
      </c>
      <c r="D6" s="46">
        <v>8008760</v>
      </c>
      <c r="E6" s="46">
        <v>1588207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162499</v>
      </c>
      <c r="N6" s="46">
        <f>SUM(D6:M6)</f>
        <v>9759466</v>
      </c>
      <c r="O6" s="47">
        <f t="shared" si="1"/>
        <v>272.61078212290505</v>
      </c>
      <c r="P6" s="9"/>
    </row>
    <row r="7" spans="1:133">
      <c r="A7" s="12"/>
      <c r="B7" s="25">
        <v>312.41000000000003</v>
      </c>
      <c r="C7" s="20" t="s">
        <v>85</v>
      </c>
      <c r="D7" s="46">
        <v>1269175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1269175</v>
      </c>
      <c r="O7" s="47">
        <f t="shared" si="1"/>
        <v>35.451815642458101</v>
      </c>
      <c r="P7" s="9"/>
    </row>
    <row r="8" spans="1:133">
      <c r="A8" s="12"/>
      <c r="B8" s="25">
        <v>312.51</v>
      </c>
      <c r="C8" s="20" t="s">
        <v>78</v>
      </c>
      <c r="D8" s="46">
        <v>316643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316643</v>
      </c>
      <c r="O8" s="47">
        <f t="shared" si="1"/>
        <v>8.8447765363128497</v>
      </c>
      <c r="P8" s="9"/>
    </row>
    <row r="9" spans="1:133">
      <c r="A9" s="12"/>
      <c r="B9" s="25">
        <v>312.52</v>
      </c>
      <c r="C9" s="20" t="s">
        <v>75</v>
      </c>
      <c r="D9" s="46">
        <v>301928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301928</v>
      </c>
      <c r="O9" s="47">
        <f t="shared" si="1"/>
        <v>8.4337430167597773</v>
      </c>
      <c r="P9" s="9"/>
    </row>
    <row r="10" spans="1:133">
      <c r="A10" s="12"/>
      <c r="B10" s="25">
        <v>314.10000000000002</v>
      </c>
      <c r="C10" s="20" t="s">
        <v>10</v>
      </c>
      <c r="D10" s="46">
        <v>3199654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3199654</v>
      </c>
      <c r="O10" s="47">
        <f t="shared" si="1"/>
        <v>89.375810055865927</v>
      </c>
      <c r="P10" s="9"/>
    </row>
    <row r="11" spans="1:133">
      <c r="A11" s="12"/>
      <c r="B11" s="25">
        <v>314.39999999999998</v>
      </c>
      <c r="C11" s="20" t="s">
        <v>11</v>
      </c>
      <c r="D11" s="46">
        <v>201063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201063</v>
      </c>
      <c r="O11" s="47">
        <f t="shared" si="1"/>
        <v>5.616284916201117</v>
      </c>
      <c r="P11" s="9"/>
    </row>
    <row r="12" spans="1:133">
      <c r="A12" s="12"/>
      <c r="B12" s="25">
        <v>314.8</v>
      </c>
      <c r="C12" s="20" t="s">
        <v>13</v>
      </c>
      <c r="D12" s="46">
        <v>19550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19550</v>
      </c>
      <c r="O12" s="47">
        <f t="shared" si="1"/>
        <v>0.5460893854748603</v>
      </c>
      <c r="P12" s="9"/>
    </row>
    <row r="13" spans="1:133">
      <c r="A13" s="12"/>
      <c r="B13" s="25">
        <v>315</v>
      </c>
      <c r="C13" s="20" t="s">
        <v>14</v>
      </c>
      <c r="D13" s="46">
        <v>1823525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1823525</v>
      </c>
      <c r="O13" s="47">
        <f t="shared" si="1"/>
        <v>50.936452513966479</v>
      </c>
      <c r="P13" s="9"/>
    </row>
    <row r="14" spans="1:133">
      <c r="A14" s="12"/>
      <c r="B14" s="25">
        <v>316</v>
      </c>
      <c r="C14" s="20" t="s">
        <v>15</v>
      </c>
      <c r="D14" s="46">
        <v>7590601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7590601</v>
      </c>
      <c r="O14" s="47">
        <f t="shared" si="1"/>
        <v>212.02796089385475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SUM(D16:D16)</f>
        <v>3798295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3798295</v>
      </c>
      <c r="O15" s="45">
        <f t="shared" si="1"/>
        <v>106.09762569832402</v>
      </c>
      <c r="P15" s="10"/>
    </row>
    <row r="16" spans="1:133">
      <c r="A16" s="12"/>
      <c r="B16" s="25">
        <v>323.10000000000002</v>
      </c>
      <c r="C16" s="20" t="s">
        <v>17</v>
      </c>
      <c r="D16" s="46">
        <v>3798295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3798295</v>
      </c>
      <c r="O16" s="47">
        <f t="shared" si="1"/>
        <v>106.09762569832402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SUM(D18:D29)</f>
        <v>4706167</v>
      </c>
      <c r="E17" s="32">
        <f t="shared" si="5"/>
        <v>3408457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2791878</v>
      </c>
      <c r="N17" s="44">
        <f t="shared" si="4"/>
        <v>10906502</v>
      </c>
      <c r="O17" s="45">
        <f t="shared" si="1"/>
        <v>304.65089385474863</v>
      </c>
      <c r="P17" s="10"/>
    </row>
    <row r="18" spans="1:16">
      <c r="A18" s="12"/>
      <c r="B18" s="25">
        <v>331.1</v>
      </c>
      <c r="C18" s="20" t="s">
        <v>79</v>
      </c>
      <c r="D18" s="46">
        <v>0</v>
      </c>
      <c r="E18" s="46">
        <v>23749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23749</v>
      </c>
      <c r="O18" s="47">
        <f t="shared" si="1"/>
        <v>0.66337988826815641</v>
      </c>
      <c r="P18" s="9"/>
    </row>
    <row r="19" spans="1:16">
      <c r="A19" s="12"/>
      <c r="B19" s="25">
        <v>331.2</v>
      </c>
      <c r="C19" s="20" t="s">
        <v>19</v>
      </c>
      <c r="D19" s="46">
        <v>0</v>
      </c>
      <c r="E19" s="46">
        <v>330635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330635</v>
      </c>
      <c r="O19" s="47">
        <f t="shared" si="1"/>
        <v>9.2356145251396651</v>
      </c>
      <c r="P19" s="9"/>
    </row>
    <row r="20" spans="1:16">
      <c r="A20" s="12"/>
      <c r="B20" s="25">
        <v>331.5</v>
      </c>
      <c r="C20" s="20" t="s">
        <v>21</v>
      </c>
      <c r="D20" s="46">
        <v>0</v>
      </c>
      <c r="E20" s="46">
        <v>2839463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2839463</v>
      </c>
      <c r="O20" s="47">
        <f t="shared" si="1"/>
        <v>79.31460893854748</v>
      </c>
      <c r="P20" s="9"/>
    </row>
    <row r="21" spans="1:16">
      <c r="A21" s="12"/>
      <c r="B21" s="25">
        <v>334.1</v>
      </c>
      <c r="C21" s="20" t="s">
        <v>86</v>
      </c>
      <c r="D21" s="46">
        <v>0</v>
      </c>
      <c r="E21" s="46">
        <v>177110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177110</v>
      </c>
      <c r="O21" s="47">
        <f t="shared" si="1"/>
        <v>4.9472067039106147</v>
      </c>
      <c r="P21" s="9"/>
    </row>
    <row r="22" spans="1:16">
      <c r="A22" s="12"/>
      <c r="B22" s="25">
        <v>334.49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2791878</v>
      </c>
      <c r="N22" s="46">
        <f t="shared" ref="N22:N28" si="6">SUM(D22:M22)</f>
        <v>2791878</v>
      </c>
      <c r="O22" s="47">
        <f t="shared" si="1"/>
        <v>77.985418994413408</v>
      </c>
      <c r="P22" s="9"/>
    </row>
    <row r="23" spans="1:16">
      <c r="A23" s="12"/>
      <c r="B23" s="25">
        <v>334.5</v>
      </c>
      <c r="C23" s="20" t="s">
        <v>25</v>
      </c>
      <c r="D23" s="46">
        <v>584160</v>
      </c>
      <c r="E23" s="46">
        <v>37500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621660</v>
      </c>
      <c r="O23" s="47">
        <f t="shared" si="1"/>
        <v>17.364804469273743</v>
      </c>
      <c r="P23" s="9"/>
    </row>
    <row r="24" spans="1:16">
      <c r="A24" s="12"/>
      <c r="B24" s="25">
        <v>335.12</v>
      </c>
      <c r="C24" s="20" t="s">
        <v>27</v>
      </c>
      <c r="D24" s="46">
        <v>1336070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1336070</v>
      </c>
      <c r="O24" s="47">
        <f t="shared" si="1"/>
        <v>37.320391061452511</v>
      </c>
      <c r="P24" s="9"/>
    </row>
    <row r="25" spans="1:16">
      <c r="A25" s="12"/>
      <c r="B25" s="25">
        <v>335.14</v>
      </c>
      <c r="C25" s="20" t="s">
        <v>28</v>
      </c>
      <c r="D25" s="46">
        <v>18029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18029</v>
      </c>
      <c r="O25" s="47">
        <f t="shared" si="1"/>
        <v>0.50360335195530725</v>
      </c>
      <c r="P25" s="9"/>
    </row>
    <row r="26" spans="1:16">
      <c r="A26" s="12"/>
      <c r="B26" s="25">
        <v>335.15</v>
      </c>
      <c r="C26" s="20" t="s">
        <v>29</v>
      </c>
      <c r="D26" s="46">
        <v>79090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79090</v>
      </c>
      <c r="O26" s="47">
        <f t="shared" si="1"/>
        <v>2.209217877094972</v>
      </c>
      <c r="P26" s="9"/>
    </row>
    <row r="27" spans="1:16">
      <c r="A27" s="12"/>
      <c r="B27" s="25">
        <v>335.18</v>
      </c>
      <c r="C27" s="20" t="s">
        <v>30</v>
      </c>
      <c r="D27" s="46">
        <v>2644093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2644093</v>
      </c>
      <c r="O27" s="47">
        <f t="shared" si="1"/>
        <v>73.857346368715085</v>
      </c>
      <c r="P27" s="9"/>
    </row>
    <row r="28" spans="1:16">
      <c r="A28" s="12"/>
      <c r="B28" s="25">
        <v>335.23</v>
      </c>
      <c r="C28" s="20" t="s">
        <v>87</v>
      </c>
      <c r="D28" s="46">
        <v>18010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18010</v>
      </c>
      <c r="O28" s="47">
        <f t="shared" si="1"/>
        <v>0.50307262569832401</v>
      </c>
      <c r="P28" s="9"/>
    </row>
    <row r="29" spans="1:16">
      <c r="A29" s="12"/>
      <c r="B29" s="25">
        <v>339</v>
      </c>
      <c r="C29" s="20" t="s">
        <v>80</v>
      </c>
      <c r="D29" s="46">
        <v>26715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26715</v>
      </c>
      <c r="O29" s="47">
        <f t="shared" si="1"/>
        <v>0.74622905027932962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SUM(D31:D40)</f>
        <v>753961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25787644</v>
      </c>
      <c r="J30" s="32">
        <f t="shared" si="7"/>
        <v>3203725</v>
      </c>
      <c r="K30" s="32">
        <f t="shared" si="7"/>
        <v>0</v>
      </c>
      <c r="L30" s="32">
        <f t="shared" si="7"/>
        <v>0</v>
      </c>
      <c r="M30" s="32">
        <f t="shared" si="7"/>
        <v>11069150</v>
      </c>
      <c r="N30" s="32">
        <f>SUM(D30:M30)</f>
        <v>40814480</v>
      </c>
      <c r="O30" s="45">
        <f t="shared" si="1"/>
        <v>1140.0692737430168</v>
      </c>
      <c r="P30" s="10"/>
    </row>
    <row r="31" spans="1:16">
      <c r="A31" s="12"/>
      <c r="B31" s="25">
        <v>341.2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3203725</v>
      </c>
      <c r="K31" s="46">
        <v>0</v>
      </c>
      <c r="L31" s="46">
        <v>0</v>
      </c>
      <c r="M31" s="46">
        <v>0</v>
      </c>
      <c r="N31" s="46">
        <f t="shared" ref="N31:N40" si="8">SUM(D31:M31)</f>
        <v>3203725</v>
      </c>
      <c r="O31" s="47">
        <f t="shared" si="1"/>
        <v>89.489525139664806</v>
      </c>
      <c r="P31" s="9"/>
    </row>
    <row r="32" spans="1:16">
      <c r="A32" s="12"/>
      <c r="B32" s="25">
        <v>341.9</v>
      </c>
      <c r="C32" s="20" t="s">
        <v>41</v>
      </c>
      <c r="D32" s="46">
        <v>105962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105962</v>
      </c>
      <c r="O32" s="47">
        <f t="shared" si="1"/>
        <v>2.9598324022346367</v>
      </c>
      <c r="P32" s="9"/>
    </row>
    <row r="33" spans="1:16">
      <c r="A33" s="12"/>
      <c r="B33" s="25">
        <v>342.9</v>
      </c>
      <c r="C33" s="20" t="s">
        <v>43</v>
      </c>
      <c r="D33" s="46">
        <v>3726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3726</v>
      </c>
      <c r="O33" s="47">
        <f t="shared" si="1"/>
        <v>0.10407821229050279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6513969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6513969</v>
      </c>
      <c r="O34" s="47">
        <f t="shared" si="1"/>
        <v>181.95444134078213</v>
      </c>
      <c r="P34" s="9"/>
    </row>
    <row r="35" spans="1:16">
      <c r="A35" s="12"/>
      <c r="B35" s="25">
        <v>343.6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15765852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15765852</v>
      </c>
      <c r="O35" s="47">
        <f t="shared" si="1"/>
        <v>440.38692737430165</v>
      </c>
      <c r="P35" s="9"/>
    </row>
    <row r="36" spans="1:16">
      <c r="A36" s="12"/>
      <c r="B36" s="25">
        <v>344.2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10884397</v>
      </c>
      <c r="N36" s="46">
        <f t="shared" si="8"/>
        <v>10884397</v>
      </c>
      <c r="O36" s="47">
        <f t="shared" si="1"/>
        <v>304.03343575418995</v>
      </c>
      <c r="P36" s="9"/>
    </row>
    <row r="37" spans="1:16">
      <c r="A37" s="12"/>
      <c r="B37" s="25">
        <v>344.9</v>
      </c>
      <c r="C37" s="20" t="s">
        <v>47</v>
      </c>
      <c r="D37" s="46">
        <v>476291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476291</v>
      </c>
      <c r="O37" s="47">
        <f t="shared" ref="O37:O56" si="9">(N37/O$58)</f>
        <v>13.304217877094972</v>
      </c>
      <c r="P37" s="9"/>
    </row>
    <row r="38" spans="1:16">
      <c r="A38" s="12"/>
      <c r="B38" s="25">
        <v>345.9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184753</v>
      </c>
      <c r="N38" s="46">
        <f t="shared" si="8"/>
        <v>184753</v>
      </c>
      <c r="O38" s="47">
        <f t="shared" si="9"/>
        <v>5.1606983240223467</v>
      </c>
      <c r="P38" s="9"/>
    </row>
    <row r="39" spans="1:16">
      <c r="A39" s="12"/>
      <c r="B39" s="25">
        <v>347.2</v>
      </c>
      <c r="C39" s="20" t="s">
        <v>49</v>
      </c>
      <c r="D39" s="46">
        <v>83977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83977</v>
      </c>
      <c r="O39" s="47">
        <f t="shared" si="9"/>
        <v>2.3457262569832404</v>
      </c>
      <c r="P39" s="9"/>
    </row>
    <row r="40" spans="1:16">
      <c r="A40" s="12"/>
      <c r="B40" s="25">
        <v>347.5</v>
      </c>
      <c r="C40" s="20" t="s">
        <v>50</v>
      </c>
      <c r="D40" s="46">
        <v>84005</v>
      </c>
      <c r="E40" s="46">
        <v>0</v>
      </c>
      <c r="F40" s="46">
        <v>0</v>
      </c>
      <c r="G40" s="46">
        <v>0</v>
      </c>
      <c r="H40" s="46">
        <v>0</v>
      </c>
      <c r="I40" s="46">
        <v>3507823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3591828</v>
      </c>
      <c r="O40" s="47">
        <f t="shared" si="9"/>
        <v>100.33039106145252</v>
      </c>
      <c r="P40" s="9"/>
    </row>
    <row r="41" spans="1:16" ht="15.75">
      <c r="A41" s="29" t="s">
        <v>38</v>
      </c>
      <c r="B41" s="30"/>
      <c r="C41" s="31"/>
      <c r="D41" s="32">
        <f t="shared" ref="D41:M41" si="10">SUM(D42:D43)</f>
        <v>257468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257468</v>
      </c>
      <c r="O41" s="45">
        <f t="shared" si="9"/>
        <v>7.1918435754189947</v>
      </c>
      <c r="P41" s="10"/>
    </row>
    <row r="42" spans="1:16">
      <c r="A42" s="13"/>
      <c r="B42" s="39">
        <v>351.1</v>
      </c>
      <c r="C42" s="21" t="s">
        <v>53</v>
      </c>
      <c r="D42" s="46">
        <v>105952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105952</v>
      </c>
      <c r="O42" s="47">
        <f t="shared" si="9"/>
        <v>2.9595530726256984</v>
      </c>
      <c r="P42" s="9"/>
    </row>
    <row r="43" spans="1:16">
      <c r="A43" s="13"/>
      <c r="B43" s="39">
        <v>351.9</v>
      </c>
      <c r="C43" s="21" t="s">
        <v>54</v>
      </c>
      <c r="D43" s="46">
        <v>151516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151516</v>
      </c>
      <c r="O43" s="47">
        <f t="shared" si="9"/>
        <v>4.2322905027932958</v>
      </c>
      <c r="P43" s="9"/>
    </row>
    <row r="44" spans="1:16" ht="15.75">
      <c r="A44" s="29" t="s">
        <v>2</v>
      </c>
      <c r="B44" s="30"/>
      <c r="C44" s="31"/>
      <c r="D44" s="32">
        <f t="shared" ref="D44:M44" si="11">SUM(D45:D51)</f>
        <v>2757337</v>
      </c>
      <c r="E44" s="32">
        <f t="shared" si="11"/>
        <v>37413</v>
      </c>
      <c r="F44" s="32">
        <f t="shared" si="11"/>
        <v>12382</v>
      </c>
      <c r="G44" s="32">
        <f t="shared" si="11"/>
        <v>300239</v>
      </c>
      <c r="H44" s="32">
        <f t="shared" si="11"/>
        <v>0</v>
      </c>
      <c r="I44" s="32">
        <f t="shared" si="11"/>
        <v>556726</v>
      </c>
      <c r="J44" s="32">
        <f t="shared" si="11"/>
        <v>9847</v>
      </c>
      <c r="K44" s="32">
        <f t="shared" si="11"/>
        <v>12620865</v>
      </c>
      <c r="L44" s="32">
        <f t="shared" si="11"/>
        <v>0</v>
      </c>
      <c r="M44" s="32">
        <f t="shared" si="11"/>
        <v>6323710</v>
      </c>
      <c r="N44" s="32">
        <f>SUM(D44:M44)</f>
        <v>22618519</v>
      </c>
      <c r="O44" s="45">
        <f t="shared" si="9"/>
        <v>631.80220670391066</v>
      </c>
      <c r="P44" s="10"/>
    </row>
    <row r="45" spans="1:16">
      <c r="A45" s="12"/>
      <c r="B45" s="25">
        <v>361.1</v>
      </c>
      <c r="C45" s="20" t="s">
        <v>55</v>
      </c>
      <c r="D45" s="46">
        <v>140610</v>
      </c>
      <c r="E45" s="46">
        <v>13691</v>
      </c>
      <c r="F45" s="46">
        <v>11279</v>
      </c>
      <c r="G45" s="46">
        <v>58285</v>
      </c>
      <c r="H45" s="46">
        <v>0</v>
      </c>
      <c r="I45" s="46">
        <v>0</v>
      </c>
      <c r="J45" s="46">
        <v>0</v>
      </c>
      <c r="K45" s="46">
        <v>1257672</v>
      </c>
      <c r="L45" s="46">
        <v>0</v>
      </c>
      <c r="M45" s="46">
        <v>55</v>
      </c>
      <c r="N45" s="46">
        <f>SUM(D45:M45)</f>
        <v>1481592</v>
      </c>
      <c r="O45" s="47">
        <f t="shared" si="9"/>
        <v>41.385251396648044</v>
      </c>
      <c r="P45" s="9"/>
    </row>
    <row r="46" spans="1:16">
      <c r="A46" s="12"/>
      <c r="B46" s="25">
        <v>361.4</v>
      </c>
      <c r="C46" s="20" t="s">
        <v>56</v>
      </c>
      <c r="D46" s="46">
        <v>0</v>
      </c>
      <c r="E46" s="46">
        <v>0</v>
      </c>
      <c r="F46" s="46">
        <v>1103</v>
      </c>
      <c r="G46" s="46">
        <v>3593</v>
      </c>
      <c r="H46" s="46">
        <v>0</v>
      </c>
      <c r="I46" s="46">
        <v>8706</v>
      </c>
      <c r="J46" s="46">
        <v>1079</v>
      </c>
      <c r="K46" s="46">
        <v>7305741</v>
      </c>
      <c r="L46" s="46">
        <v>0</v>
      </c>
      <c r="M46" s="46">
        <v>9974</v>
      </c>
      <c r="N46" s="46">
        <f t="shared" ref="N46:N51" si="12">SUM(D46:M46)</f>
        <v>7330196</v>
      </c>
      <c r="O46" s="47">
        <f t="shared" si="9"/>
        <v>204.75407821229049</v>
      </c>
      <c r="P46" s="9"/>
    </row>
    <row r="47" spans="1:16">
      <c r="A47" s="12"/>
      <c r="B47" s="25">
        <v>362</v>
      </c>
      <c r="C47" s="20" t="s">
        <v>57</v>
      </c>
      <c r="D47" s="46">
        <v>241404</v>
      </c>
      <c r="E47" s="46">
        <v>6750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248154</v>
      </c>
      <c r="O47" s="47">
        <f t="shared" si="9"/>
        <v>6.9316759776536312</v>
      </c>
      <c r="P47" s="9"/>
    </row>
    <row r="48" spans="1:16">
      <c r="A48" s="12"/>
      <c r="B48" s="25">
        <v>364</v>
      </c>
      <c r="C48" s="20" t="s">
        <v>88</v>
      </c>
      <c r="D48" s="46">
        <v>2243465</v>
      </c>
      <c r="E48" s="46">
        <v>0</v>
      </c>
      <c r="F48" s="46">
        <v>0</v>
      </c>
      <c r="G48" s="46">
        <v>0</v>
      </c>
      <c r="H48" s="46">
        <v>0</v>
      </c>
      <c r="I48" s="46">
        <v>-7567</v>
      </c>
      <c r="J48" s="46">
        <v>0</v>
      </c>
      <c r="K48" s="46">
        <v>0</v>
      </c>
      <c r="L48" s="46">
        <v>0</v>
      </c>
      <c r="M48" s="46">
        <v>6305295</v>
      </c>
      <c r="N48" s="46">
        <f t="shared" si="12"/>
        <v>8541193</v>
      </c>
      <c r="O48" s="47">
        <f t="shared" si="9"/>
        <v>238.58081005586592</v>
      </c>
      <c r="P48" s="9"/>
    </row>
    <row r="49" spans="1:119">
      <c r="A49" s="12"/>
      <c r="B49" s="25">
        <v>366</v>
      </c>
      <c r="C49" s="20" t="s">
        <v>59</v>
      </c>
      <c r="D49" s="46">
        <v>0</v>
      </c>
      <c r="E49" s="46">
        <v>16835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16835</v>
      </c>
      <c r="O49" s="47">
        <f t="shared" si="9"/>
        <v>0.47025139664804472</v>
      </c>
      <c r="P49" s="9"/>
    </row>
    <row r="50" spans="1:119">
      <c r="A50" s="12"/>
      <c r="B50" s="25">
        <v>368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4057072</v>
      </c>
      <c r="L50" s="46">
        <v>0</v>
      </c>
      <c r="M50" s="46">
        <v>0</v>
      </c>
      <c r="N50" s="46">
        <f t="shared" si="12"/>
        <v>4057072</v>
      </c>
      <c r="O50" s="47">
        <f t="shared" si="9"/>
        <v>113.32603351955308</v>
      </c>
      <c r="P50" s="9"/>
    </row>
    <row r="51" spans="1:119">
      <c r="A51" s="12"/>
      <c r="B51" s="25">
        <v>369.9</v>
      </c>
      <c r="C51" s="20" t="s">
        <v>61</v>
      </c>
      <c r="D51" s="46">
        <v>131858</v>
      </c>
      <c r="E51" s="46">
        <v>137</v>
      </c>
      <c r="F51" s="46">
        <v>0</v>
      </c>
      <c r="G51" s="46">
        <v>238361</v>
      </c>
      <c r="H51" s="46">
        <v>0</v>
      </c>
      <c r="I51" s="46">
        <v>555587</v>
      </c>
      <c r="J51" s="46">
        <v>8768</v>
      </c>
      <c r="K51" s="46">
        <v>380</v>
      </c>
      <c r="L51" s="46">
        <v>0</v>
      </c>
      <c r="M51" s="46">
        <v>8386</v>
      </c>
      <c r="N51" s="46">
        <f t="shared" si="12"/>
        <v>943477</v>
      </c>
      <c r="O51" s="47">
        <f t="shared" si="9"/>
        <v>26.354106145251396</v>
      </c>
      <c r="P51" s="9"/>
    </row>
    <row r="52" spans="1:119" ht="15.75">
      <c r="A52" s="29" t="s">
        <v>39</v>
      </c>
      <c r="B52" s="30"/>
      <c r="C52" s="31"/>
      <c r="D52" s="32">
        <f t="shared" ref="D52:M52" si="13">SUM(D53:D55)</f>
        <v>2902500</v>
      </c>
      <c r="E52" s="32">
        <f t="shared" si="13"/>
        <v>440500</v>
      </c>
      <c r="F52" s="32">
        <f t="shared" si="13"/>
        <v>6561360</v>
      </c>
      <c r="G52" s="32">
        <f t="shared" si="13"/>
        <v>4670045</v>
      </c>
      <c r="H52" s="32">
        <f t="shared" si="13"/>
        <v>0</v>
      </c>
      <c r="I52" s="32">
        <f t="shared" si="13"/>
        <v>828689</v>
      </c>
      <c r="J52" s="32">
        <f t="shared" si="13"/>
        <v>3742026</v>
      </c>
      <c r="K52" s="32">
        <f t="shared" si="13"/>
        <v>0</v>
      </c>
      <c r="L52" s="32">
        <f t="shared" si="13"/>
        <v>0</v>
      </c>
      <c r="M52" s="32">
        <f t="shared" si="13"/>
        <v>14160</v>
      </c>
      <c r="N52" s="32">
        <f>SUM(D52:M52)</f>
        <v>19159280</v>
      </c>
      <c r="O52" s="45">
        <f t="shared" si="9"/>
        <v>535.17541899441346</v>
      </c>
      <c r="P52" s="9"/>
    </row>
    <row r="53" spans="1:119">
      <c r="A53" s="12"/>
      <c r="B53" s="25">
        <v>381</v>
      </c>
      <c r="C53" s="20" t="s">
        <v>62</v>
      </c>
      <c r="D53" s="46">
        <v>2902500</v>
      </c>
      <c r="E53" s="46">
        <v>440500</v>
      </c>
      <c r="F53" s="46">
        <v>3678360</v>
      </c>
      <c r="G53" s="46">
        <v>4670045</v>
      </c>
      <c r="H53" s="46">
        <v>0</v>
      </c>
      <c r="I53" s="46">
        <v>725000</v>
      </c>
      <c r="J53" s="46">
        <v>3732318</v>
      </c>
      <c r="K53" s="46">
        <v>0</v>
      </c>
      <c r="L53" s="46">
        <v>0</v>
      </c>
      <c r="M53" s="46">
        <v>0</v>
      </c>
      <c r="N53" s="46">
        <f>SUM(D53:M53)</f>
        <v>16148723</v>
      </c>
      <c r="O53" s="47">
        <f t="shared" si="9"/>
        <v>451.08164804469271</v>
      </c>
      <c r="P53" s="9"/>
    </row>
    <row r="54" spans="1:119">
      <c r="A54" s="12"/>
      <c r="B54" s="25">
        <v>384</v>
      </c>
      <c r="C54" s="20" t="s">
        <v>91</v>
      </c>
      <c r="D54" s="46">
        <v>0</v>
      </c>
      <c r="E54" s="46">
        <v>0</v>
      </c>
      <c r="F54" s="46">
        <v>2883000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2883000</v>
      </c>
      <c r="O54" s="47">
        <f t="shared" si="9"/>
        <v>80.530726256983243</v>
      </c>
      <c r="P54" s="9"/>
    </row>
    <row r="55" spans="1:119" ht="15.75" thickBot="1">
      <c r="A55" s="12"/>
      <c r="B55" s="25">
        <v>389.1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103689</v>
      </c>
      <c r="J55" s="46">
        <v>9708</v>
      </c>
      <c r="K55" s="46">
        <v>0</v>
      </c>
      <c r="L55" s="46">
        <v>0</v>
      </c>
      <c r="M55" s="46">
        <v>14160</v>
      </c>
      <c r="N55" s="46">
        <f>SUM(D55:M55)</f>
        <v>127557</v>
      </c>
      <c r="O55" s="47">
        <f t="shared" si="9"/>
        <v>3.5630446927374302</v>
      </c>
      <c r="P55" s="9"/>
    </row>
    <row r="56" spans="1:119" ht="16.5" thickBot="1">
      <c r="A56" s="14" t="s">
        <v>51</v>
      </c>
      <c r="B56" s="23"/>
      <c r="C56" s="22"/>
      <c r="D56" s="15">
        <f t="shared" ref="D56:M56" si="14">SUM(D5,D15,D17,D30,D41,D44,D52)</f>
        <v>37906627</v>
      </c>
      <c r="E56" s="15">
        <f t="shared" si="14"/>
        <v>5474577</v>
      </c>
      <c r="F56" s="15">
        <f t="shared" si="14"/>
        <v>6573742</v>
      </c>
      <c r="G56" s="15">
        <f t="shared" si="14"/>
        <v>4970284</v>
      </c>
      <c r="H56" s="15">
        <f t="shared" si="14"/>
        <v>0</v>
      </c>
      <c r="I56" s="15">
        <f t="shared" si="14"/>
        <v>27173059</v>
      </c>
      <c r="J56" s="15">
        <f t="shared" si="14"/>
        <v>6955598</v>
      </c>
      <c r="K56" s="15">
        <f t="shared" si="14"/>
        <v>12620865</v>
      </c>
      <c r="L56" s="15">
        <f t="shared" si="14"/>
        <v>0</v>
      </c>
      <c r="M56" s="15">
        <f t="shared" si="14"/>
        <v>20361397</v>
      </c>
      <c r="N56" s="15">
        <f>SUM(D56:M56)</f>
        <v>122036149</v>
      </c>
      <c r="O56" s="38">
        <f t="shared" si="9"/>
        <v>3408.8309776536312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92</v>
      </c>
      <c r="M58" s="51"/>
      <c r="N58" s="51"/>
      <c r="O58" s="43">
        <v>35800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83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23037772</v>
      </c>
      <c r="E5" s="27">
        <f t="shared" si="0"/>
        <v>1716903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172306</v>
      </c>
      <c r="N5" s="28">
        <f>SUM(D5:M5)</f>
        <v>24926981</v>
      </c>
      <c r="O5" s="33">
        <f t="shared" ref="O5:O36" si="1">(N5/O$59)</f>
        <v>700.01912437866827</v>
      </c>
      <c r="P5" s="6"/>
    </row>
    <row r="6" spans="1:133">
      <c r="A6" s="12"/>
      <c r="B6" s="25">
        <v>311</v>
      </c>
      <c r="C6" s="20" t="s">
        <v>1</v>
      </c>
      <c r="D6" s="46">
        <v>8221868</v>
      </c>
      <c r="E6" s="46">
        <v>1716903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172306</v>
      </c>
      <c r="N6" s="46">
        <f>SUM(D6:M6)</f>
        <v>10111077</v>
      </c>
      <c r="O6" s="47">
        <f t="shared" si="1"/>
        <v>283.94723244123679</v>
      </c>
      <c r="P6" s="9"/>
    </row>
    <row r="7" spans="1:133">
      <c r="A7" s="12"/>
      <c r="B7" s="25">
        <v>312.41000000000003</v>
      </c>
      <c r="C7" s="20" t="s">
        <v>85</v>
      </c>
      <c r="D7" s="46">
        <v>1272508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1272508</v>
      </c>
      <c r="O7" s="47">
        <f t="shared" si="1"/>
        <v>35.73557246763459</v>
      </c>
      <c r="P7" s="9"/>
    </row>
    <row r="8" spans="1:133">
      <c r="A8" s="12"/>
      <c r="B8" s="25">
        <v>312.51</v>
      </c>
      <c r="C8" s="20" t="s">
        <v>78</v>
      </c>
      <c r="D8" s="46">
        <v>339755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339755</v>
      </c>
      <c r="O8" s="47">
        <f t="shared" si="1"/>
        <v>9.5412676570529928</v>
      </c>
      <c r="P8" s="9"/>
    </row>
    <row r="9" spans="1:133">
      <c r="A9" s="12"/>
      <c r="B9" s="25">
        <v>312.52</v>
      </c>
      <c r="C9" s="20" t="s">
        <v>75</v>
      </c>
      <c r="D9" s="46">
        <v>304684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304684</v>
      </c>
      <c r="O9" s="47">
        <f t="shared" si="1"/>
        <v>8.5563761970288414</v>
      </c>
      <c r="P9" s="9"/>
    </row>
    <row r="10" spans="1:133">
      <c r="A10" s="12"/>
      <c r="B10" s="25">
        <v>314.10000000000002</v>
      </c>
      <c r="C10" s="20" t="s">
        <v>10</v>
      </c>
      <c r="D10" s="46">
        <v>3198731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3198731</v>
      </c>
      <c r="O10" s="47">
        <f t="shared" si="1"/>
        <v>89.829284731388128</v>
      </c>
      <c r="P10" s="9"/>
    </row>
    <row r="11" spans="1:133">
      <c r="A11" s="12"/>
      <c r="B11" s="25">
        <v>314.39999999999998</v>
      </c>
      <c r="C11" s="20" t="s">
        <v>11</v>
      </c>
      <c r="D11" s="46">
        <v>233997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233997</v>
      </c>
      <c r="O11" s="47">
        <f t="shared" si="1"/>
        <v>6.5712881574882758</v>
      </c>
      <c r="P11" s="9"/>
    </row>
    <row r="12" spans="1:133">
      <c r="A12" s="12"/>
      <c r="B12" s="25">
        <v>314.8</v>
      </c>
      <c r="C12" s="20" t="s">
        <v>13</v>
      </c>
      <c r="D12" s="46">
        <v>29531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29531</v>
      </c>
      <c r="O12" s="47">
        <f t="shared" si="1"/>
        <v>0.8293128141761914</v>
      </c>
      <c r="P12" s="9"/>
    </row>
    <row r="13" spans="1:133">
      <c r="A13" s="12"/>
      <c r="B13" s="25">
        <v>315</v>
      </c>
      <c r="C13" s="20" t="s">
        <v>14</v>
      </c>
      <c r="D13" s="46">
        <v>1913553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1913553</v>
      </c>
      <c r="O13" s="47">
        <f t="shared" si="1"/>
        <v>53.737903339043498</v>
      </c>
      <c r="P13" s="9"/>
    </row>
    <row r="14" spans="1:133">
      <c r="A14" s="12"/>
      <c r="B14" s="25">
        <v>316</v>
      </c>
      <c r="C14" s="20" t="s">
        <v>15</v>
      </c>
      <c r="D14" s="46">
        <v>7523145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7523145</v>
      </c>
      <c r="O14" s="47">
        <f t="shared" si="1"/>
        <v>211.27088657361904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SUM(D16:D16)</f>
        <v>3616998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3616998</v>
      </c>
      <c r="O15" s="45">
        <f t="shared" si="1"/>
        <v>101.57538824454492</v>
      </c>
      <c r="P15" s="10"/>
    </row>
    <row r="16" spans="1:133">
      <c r="A16" s="12"/>
      <c r="B16" s="25">
        <v>323.10000000000002</v>
      </c>
      <c r="C16" s="20" t="s">
        <v>17</v>
      </c>
      <c r="D16" s="46">
        <v>3616998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3616998</v>
      </c>
      <c r="O16" s="47">
        <f t="shared" si="1"/>
        <v>101.57538824454492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SUM(D18:D29)</f>
        <v>4098239</v>
      </c>
      <c r="E17" s="32">
        <f t="shared" si="5"/>
        <v>1991596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1961511</v>
      </c>
      <c r="N17" s="44">
        <f t="shared" si="4"/>
        <v>8051346</v>
      </c>
      <c r="O17" s="45">
        <f t="shared" si="1"/>
        <v>226.10424330927574</v>
      </c>
      <c r="P17" s="10"/>
    </row>
    <row r="18" spans="1:16">
      <c r="A18" s="12"/>
      <c r="B18" s="25">
        <v>331.1</v>
      </c>
      <c r="C18" s="20" t="s">
        <v>79</v>
      </c>
      <c r="D18" s="46">
        <v>0</v>
      </c>
      <c r="E18" s="46">
        <v>97371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97371</v>
      </c>
      <c r="O18" s="47">
        <f t="shared" si="1"/>
        <v>2.7344491561122188</v>
      </c>
      <c r="P18" s="9"/>
    </row>
    <row r="19" spans="1:16">
      <c r="A19" s="12"/>
      <c r="B19" s="25">
        <v>331.2</v>
      </c>
      <c r="C19" s="20" t="s">
        <v>19</v>
      </c>
      <c r="D19" s="46">
        <v>0</v>
      </c>
      <c r="E19" s="46">
        <v>704055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704055</v>
      </c>
      <c r="O19" s="47">
        <f t="shared" si="1"/>
        <v>19.771827347019013</v>
      </c>
      <c r="P19" s="9"/>
    </row>
    <row r="20" spans="1:16">
      <c r="A20" s="12"/>
      <c r="B20" s="25">
        <v>331.5</v>
      </c>
      <c r="C20" s="20" t="s">
        <v>21</v>
      </c>
      <c r="D20" s="46">
        <v>0</v>
      </c>
      <c r="E20" s="46">
        <v>513330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513330</v>
      </c>
      <c r="O20" s="47">
        <f t="shared" si="1"/>
        <v>14.415737594428375</v>
      </c>
      <c r="P20" s="9"/>
    </row>
    <row r="21" spans="1:16">
      <c r="A21" s="12"/>
      <c r="B21" s="25">
        <v>334.1</v>
      </c>
      <c r="C21" s="20" t="s">
        <v>86</v>
      </c>
      <c r="D21" s="46">
        <v>0</v>
      </c>
      <c r="E21" s="46">
        <v>100000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100000</v>
      </c>
      <c r="O21" s="47">
        <f t="shared" si="1"/>
        <v>2.8082788059198518</v>
      </c>
      <c r="P21" s="9"/>
    </row>
    <row r="22" spans="1:16">
      <c r="A22" s="12"/>
      <c r="B22" s="25">
        <v>334.49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1961511</v>
      </c>
      <c r="N22" s="46">
        <f t="shared" ref="N22:N28" si="6">SUM(D22:M22)</f>
        <v>1961511</v>
      </c>
      <c r="O22" s="47">
        <f t="shared" si="1"/>
        <v>55.084697688786541</v>
      </c>
      <c r="P22" s="9"/>
    </row>
    <row r="23" spans="1:16">
      <c r="A23" s="12"/>
      <c r="B23" s="25">
        <v>334.5</v>
      </c>
      <c r="C23" s="20" t="s">
        <v>25</v>
      </c>
      <c r="D23" s="46">
        <v>0</v>
      </c>
      <c r="E23" s="46">
        <v>576840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576840</v>
      </c>
      <c r="O23" s="47">
        <f t="shared" si="1"/>
        <v>16.199275464068073</v>
      </c>
      <c r="P23" s="9"/>
    </row>
    <row r="24" spans="1:16">
      <c r="A24" s="12"/>
      <c r="B24" s="25">
        <v>335.12</v>
      </c>
      <c r="C24" s="20" t="s">
        <v>27</v>
      </c>
      <c r="D24" s="46">
        <v>1329508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1329508</v>
      </c>
      <c r="O24" s="47">
        <f t="shared" si="1"/>
        <v>37.336291387008899</v>
      </c>
      <c r="P24" s="9"/>
    </row>
    <row r="25" spans="1:16">
      <c r="A25" s="12"/>
      <c r="B25" s="25">
        <v>335.14</v>
      </c>
      <c r="C25" s="20" t="s">
        <v>28</v>
      </c>
      <c r="D25" s="46">
        <v>20153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20153</v>
      </c>
      <c r="O25" s="47">
        <f t="shared" si="1"/>
        <v>0.5659524277570277</v>
      </c>
      <c r="P25" s="9"/>
    </row>
    <row r="26" spans="1:16">
      <c r="A26" s="12"/>
      <c r="B26" s="25">
        <v>335.15</v>
      </c>
      <c r="C26" s="20" t="s">
        <v>29</v>
      </c>
      <c r="D26" s="46">
        <v>41405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41405</v>
      </c>
      <c r="O26" s="47">
        <f t="shared" si="1"/>
        <v>1.1627678395911145</v>
      </c>
      <c r="P26" s="9"/>
    </row>
    <row r="27" spans="1:16">
      <c r="A27" s="12"/>
      <c r="B27" s="25">
        <v>335.18</v>
      </c>
      <c r="C27" s="20" t="s">
        <v>30</v>
      </c>
      <c r="D27" s="46">
        <v>2650754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2650754</v>
      </c>
      <c r="O27" s="47">
        <f t="shared" si="1"/>
        <v>74.440562779072707</v>
      </c>
      <c r="P27" s="9"/>
    </row>
    <row r="28" spans="1:16">
      <c r="A28" s="12"/>
      <c r="B28" s="25">
        <v>335.23</v>
      </c>
      <c r="C28" s="20" t="s">
        <v>87</v>
      </c>
      <c r="D28" s="46">
        <v>24176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24176</v>
      </c>
      <c r="O28" s="47">
        <f t="shared" si="1"/>
        <v>0.6789294841191833</v>
      </c>
      <c r="P28" s="9"/>
    </row>
    <row r="29" spans="1:16">
      <c r="A29" s="12"/>
      <c r="B29" s="25">
        <v>339</v>
      </c>
      <c r="C29" s="20" t="s">
        <v>80</v>
      </c>
      <c r="D29" s="46">
        <v>32243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32243</v>
      </c>
      <c r="O29" s="47">
        <f t="shared" si="1"/>
        <v>0.90547333539273778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SUM(D31:D40)</f>
        <v>811407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26274695</v>
      </c>
      <c r="J30" s="32">
        <f t="shared" si="7"/>
        <v>3318619</v>
      </c>
      <c r="K30" s="32">
        <f t="shared" si="7"/>
        <v>0</v>
      </c>
      <c r="L30" s="32">
        <f t="shared" si="7"/>
        <v>0</v>
      </c>
      <c r="M30" s="32">
        <f t="shared" si="7"/>
        <v>11350068</v>
      </c>
      <c r="N30" s="32">
        <f>SUM(D30:M30)</f>
        <v>41754789</v>
      </c>
      <c r="O30" s="45">
        <f t="shared" si="1"/>
        <v>1172.5908899435535</v>
      </c>
      <c r="P30" s="10"/>
    </row>
    <row r="31" spans="1:16">
      <c r="A31" s="12"/>
      <c r="B31" s="25">
        <v>341.2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3318619</v>
      </c>
      <c r="K31" s="46">
        <v>0</v>
      </c>
      <c r="L31" s="46">
        <v>0</v>
      </c>
      <c r="M31" s="46">
        <v>0</v>
      </c>
      <c r="N31" s="46">
        <f t="shared" ref="N31:N40" si="8">SUM(D31:M31)</f>
        <v>3318619</v>
      </c>
      <c r="O31" s="47">
        <f t="shared" si="1"/>
        <v>93.196074026229326</v>
      </c>
      <c r="P31" s="9"/>
    </row>
    <row r="32" spans="1:16">
      <c r="A32" s="12"/>
      <c r="B32" s="25">
        <v>341.9</v>
      </c>
      <c r="C32" s="20" t="s">
        <v>41</v>
      </c>
      <c r="D32" s="46">
        <v>168552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168552</v>
      </c>
      <c r="O32" s="47">
        <f t="shared" si="1"/>
        <v>4.7334100929540286</v>
      </c>
      <c r="P32" s="9"/>
    </row>
    <row r="33" spans="1:16">
      <c r="A33" s="12"/>
      <c r="B33" s="25">
        <v>342.9</v>
      </c>
      <c r="C33" s="20" t="s">
        <v>43</v>
      </c>
      <c r="D33" s="46">
        <v>4569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4569</v>
      </c>
      <c r="O33" s="47">
        <f t="shared" si="1"/>
        <v>0.12831025864247803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6852775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6852775</v>
      </c>
      <c r="O34" s="47">
        <f t="shared" si="1"/>
        <v>192.44502794237411</v>
      </c>
      <c r="P34" s="9"/>
    </row>
    <row r="35" spans="1:16">
      <c r="A35" s="12"/>
      <c r="B35" s="25">
        <v>343.6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16381317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16381317</v>
      </c>
      <c r="O35" s="47">
        <f t="shared" si="1"/>
        <v>460.03305344154569</v>
      </c>
      <c r="P35" s="9"/>
    </row>
    <row r="36" spans="1:16">
      <c r="A36" s="12"/>
      <c r="B36" s="25">
        <v>344.2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11204601</v>
      </c>
      <c r="N36" s="46">
        <f t="shared" si="8"/>
        <v>11204601</v>
      </c>
      <c r="O36" s="47">
        <f t="shared" si="1"/>
        <v>314.65643517088375</v>
      </c>
      <c r="P36" s="9"/>
    </row>
    <row r="37" spans="1:16">
      <c r="A37" s="12"/>
      <c r="B37" s="25">
        <v>344.9</v>
      </c>
      <c r="C37" s="20" t="s">
        <v>47</v>
      </c>
      <c r="D37" s="46">
        <v>473048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473048</v>
      </c>
      <c r="O37" s="47">
        <f t="shared" ref="O37:O57" si="9">(N37/O$59)</f>
        <v>13.28450672582774</v>
      </c>
      <c r="P37" s="9"/>
    </row>
    <row r="38" spans="1:16">
      <c r="A38" s="12"/>
      <c r="B38" s="25">
        <v>345.9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145467</v>
      </c>
      <c r="N38" s="46">
        <f t="shared" si="8"/>
        <v>145467</v>
      </c>
      <c r="O38" s="47">
        <f t="shared" si="9"/>
        <v>4.0851189306074307</v>
      </c>
      <c r="P38" s="9"/>
    </row>
    <row r="39" spans="1:16">
      <c r="A39" s="12"/>
      <c r="B39" s="25">
        <v>347.2</v>
      </c>
      <c r="C39" s="20" t="s">
        <v>49</v>
      </c>
      <c r="D39" s="46">
        <v>82638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82638</v>
      </c>
      <c r="O39" s="47">
        <f t="shared" si="9"/>
        <v>2.3207054396360469</v>
      </c>
      <c r="P39" s="9"/>
    </row>
    <row r="40" spans="1:16">
      <c r="A40" s="12"/>
      <c r="B40" s="25">
        <v>347.5</v>
      </c>
      <c r="C40" s="20" t="s">
        <v>50</v>
      </c>
      <c r="D40" s="46">
        <v>82600</v>
      </c>
      <c r="E40" s="46">
        <v>0</v>
      </c>
      <c r="F40" s="46">
        <v>0</v>
      </c>
      <c r="G40" s="46">
        <v>0</v>
      </c>
      <c r="H40" s="46">
        <v>0</v>
      </c>
      <c r="I40" s="46">
        <v>3040603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3123203</v>
      </c>
      <c r="O40" s="47">
        <f t="shared" si="9"/>
        <v>87.70824791485299</v>
      </c>
      <c r="P40" s="9"/>
    </row>
    <row r="41" spans="1:16" ht="15.75">
      <c r="A41" s="29" t="s">
        <v>38</v>
      </c>
      <c r="B41" s="30"/>
      <c r="C41" s="31"/>
      <c r="D41" s="32">
        <f t="shared" ref="D41:M41" si="10">SUM(D42:D43)</f>
        <v>264560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264560</v>
      </c>
      <c r="O41" s="45">
        <f t="shared" si="9"/>
        <v>7.4295824089415596</v>
      </c>
      <c r="P41" s="10"/>
    </row>
    <row r="42" spans="1:16">
      <c r="A42" s="13"/>
      <c r="B42" s="39">
        <v>351.1</v>
      </c>
      <c r="C42" s="21" t="s">
        <v>53</v>
      </c>
      <c r="D42" s="46">
        <v>103699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103699</v>
      </c>
      <c r="O42" s="47">
        <f t="shared" si="9"/>
        <v>2.9121570389508271</v>
      </c>
      <c r="P42" s="9"/>
    </row>
    <row r="43" spans="1:16">
      <c r="A43" s="13"/>
      <c r="B43" s="39">
        <v>351.9</v>
      </c>
      <c r="C43" s="21" t="s">
        <v>54</v>
      </c>
      <c r="D43" s="46">
        <v>160861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160861</v>
      </c>
      <c r="O43" s="47">
        <f t="shared" si="9"/>
        <v>4.5174253699907325</v>
      </c>
      <c r="P43" s="9"/>
    </row>
    <row r="44" spans="1:16" ht="15.75">
      <c r="A44" s="29" t="s">
        <v>2</v>
      </c>
      <c r="B44" s="30"/>
      <c r="C44" s="31"/>
      <c r="D44" s="32">
        <f t="shared" ref="D44:M44" si="11">SUM(D45:D52)</f>
        <v>616885</v>
      </c>
      <c r="E44" s="32">
        <f t="shared" si="11"/>
        <v>88272</v>
      </c>
      <c r="F44" s="32">
        <f t="shared" si="11"/>
        <v>18141</v>
      </c>
      <c r="G44" s="32">
        <f t="shared" si="11"/>
        <v>61891</v>
      </c>
      <c r="H44" s="32">
        <f t="shared" si="11"/>
        <v>0</v>
      </c>
      <c r="I44" s="32">
        <f t="shared" si="11"/>
        <v>342148</v>
      </c>
      <c r="J44" s="32">
        <f t="shared" si="11"/>
        <v>2137</v>
      </c>
      <c r="K44" s="32">
        <f t="shared" si="11"/>
        <v>3522923</v>
      </c>
      <c r="L44" s="32">
        <f t="shared" si="11"/>
        <v>0</v>
      </c>
      <c r="M44" s="32">
        <f t="shared" si="11"/>
        <v>14735</v>
      </c>
      <c r="N44" s="32">
        <f>SUM(D44:M44)</f>
        <v>4667132</v>
      </c>
      <c r="O44" s="45">
        <f t="shared" si="9"/>
        <v>131.0660788003033</v>
      </c>
      <c r="P44" s="10"/>
    </row>
    <row r="45" spans="1:16">
      <c r="A45" s="12"/>
      <c r="B45" s="25">
        <v>361.1</v>
      </c>
      <c r="C45" s="20" t="s">
        <v>55</v>
      </c>
      <c r="D45" s="46">
        <v>115848</v>
      </c>
      <c r="E45" s="46">
        <v>25009</v>
      </c>
      <c r="F45" s="46">
        <v>18141</v>
      </c>
      <c r="G45" s="46">
        <v>61891</v>
      </c>
      <c r="H45" s="46">
        <v>0</v>
      </c>
      <c r="I45" s="46">
        <v>0</v>
      </c>
      <c r="J45" s="46">
        <v>0</v>
      </c>
      <c r="K45" s="46">
        <v>1158114</v>
      </c>
      <c r="L45" s="46">
        <v>0</v>
      </c>
      <c r="M45" s="46">
        <v>53</v>
      </c>
      <c r="N45" s="46">
        <f>SUM(D45:M45)</f>
        <v>1379056</v>
      </c>
      <c r="O45" s="47">
        <f t="shared" si="9"/>
        <v>38.727737369766068</v>
      </c>
      <c r="P45" s="9"/>
    </row>
    <row r="46" spans="1:16">
      <c r="A46" s="12"/>
      <c r="B46" s="25">
        <v>361.4</v>
      </c>
      <c r="C46" s="20" t="s">
        <v>56</v>
      </c>
      <c r="D46" s="46">
        <v>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-1180643</v>
      </c>
      <c r="L46" s="46">
        <v>0</v>
      </c>
      <c r="M46" s="46">
        <v>11989</v>
      </c>
      <c r="N46" s="46">
        <f t="shared" ref="N46:N52" si="12">SUM(D46:M46)</f>
        <v>-1168653</v>
      </c>
      <c r="O46" s="47">
        <f t="shared" si="9"/>
        <v>-32.819034513746523</v>
      </c>
      <c r="P46" s="9"/>
    </row>
    <row r="47" spans="1:16">
      <c r="A47" s="12"/>
      <c r="B47" s="25">
        <v>362</v>
      </c>
      <c r="C47" s="20" t="s">
        <v>57</v>
      </c>
      <c r="D47" s="46">
        <v>286017</v>
      </c>
      <c r="E47" s="46">
        <v>5538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291555</v>
      </c>
      <c r="O47" s="47">
        <f t="shared" si="9"/>
        <v>8.1876772725996236</v>
      </c>
      <c r="P47" s="9"/>
    </row>
    <row r="48" spans="1:16">
      <c r="A48" s="12"/>
      <c r="B48" s="25">
        <v>364</v>
      </c>
      <c r="C48" s="20" t="s">
        <v>88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-25381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-25381</v>
      </c>
      <c r="O48" s="47">
        <f t="shared" si="9"/>
        <v>-0.71276924373051753</v>
      </c>
      <c r="P48" s="9"/>
    </row>
    <row r="49" spans="1:119">
      <c r="A49" s="12"/>
      <c r="B49" s="25">
        <v>365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2137</v>
      </c>
      <c r="K49" s="46">
        <v>0</v>
      </c>
      <c r="L49" s="46">
        <v>0</v>
      </c>
      <c r="M49" s="46">
        <v>0</v>
      </c>
      <c r="N49" s="46">
        <f t="shared" si="12"/>
        <v>2137</v>
      </c>
      <c r="O49" s="47">
        <f t="shared" si="9"/>
        <v>6.0012918082507229E-2</v>
      </c>
      <c r="P49" s="9"/>
    </row>
    <row r="50" spans="1:119">
      <c r="A50" s="12"/>
      <c r="B50" s="25">
        <v>366</v>
      </c>
      <c r="C50" s="20" t="s">
        <v>59</v>
      </c>
      <c r="D50" s="46">
        <v>58</v>
      </c>
      <c r="E50" s="46">
        <v>42015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42073</v>
      </c>
      <c r="O50" s="47">
        <f t="shared" si="9"/>
        <v>1.1815271420146591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3545452</v>
      </c>
      <c r="L51" s="46">
        <v>0</v>
      </c>
      <c r="M51" s="46">
        <v>0</v>
      </c>
      <c r="N51" s="46">
        <f t="shared" si="12"/>
        <v>3545452</v>
      </c>
      <c r="O51" s="47">
        <f t="shared" si="9"/>
        <v>99.566177090061501</v>
      </c>
      <c r="P51" s="9"/>
    </row>
    <row r="52" spans="1:119">
      <c r="A52" s="12"/>
      <c r="B52" s="25">
        <v>369.9</v>
      </c>
      <c r="C52" s="20" t="s">
        <v>61</v>
      </c>
      <c r="D52" s="46">
        <v>214961</v>
      </c>
      <c r="E52" s="46">
        <v>15710</v>
      </c>
      <c r="F52" s="46">
        <v>0</v>
      </c>
      <c r="G52" s="46">
        <v>0</v>
      </c>
      <c r="H52" s="46">
        <v>0</v>
      </c>
      <c r="I52" s="46">
        <v>367529</v>
      </c>
      <c r="J52" s="46">
        <v>0</v>
      </c>
      <c r="K52" s="46">
        <v>0</v>
      </c>
      <c r="L52" s="46">
        <v>0</v>
      </c>
      <c r="M52" s="46">
        <v>2693</v>
      </c>
      <c r="N52" s="46">
        <f t="shared" si="12"/>
        <v>600893</v>
      </c>
      <c r="O52" s="47">
        <f t="shared" si="9"/>
        <v>16.874750765255975</v>
      </c>
      <c r="P52" s="9"/>
    </row>
    <row r="53" spans="1:119" ht="15.75">
      <c r="A53" s="29" t="s">
        <v>39</v>
      </c>
      <c r="B53" s="30"/>
      <c r="C53" s="31"/>
      <c r="D53" s="32">
        <f t="shared" ref="D53:M53" si="13">SUM(D54:D56)</f>
        <v>2278722</v>
      </c>
      <c r="E53" s="32">
        <f t="shared" si="13"/>
        <v>200000</v>
      </c>
      <c r="F53" s="32">
        <f t="shared" si="13"/>
        <v>2181973</v>
      </c>
      <c r="G53" s="32">
        <f t="shared" si="13"/>
        <v>4184935</v>
      </c>
      <c r="H53" s="32">
        <f t="shared" si="13"/>
        <v>0</v>
      </c>
      <c r="I53" s="32">
        <f t="shared" si="13"/>
        <v>636044</v>
      </c>
      <c r="J53" s="32">
        <f t="shared" si="13"/>
        <v>2766940</v>
      </c>
      <c r="K53" s="32">
        <f t="shared" si="13"/>
        <v>0</v>
      </c>
      <c r="L53" s="32">
        <f t="shared" si="13"/>
        <v>0</v>
      </c>
      <c r="M53" s="32">
        <f t="shared" si="13"/>
        <v>11210</v>
      </c>
      <c r="N53" s="32">
        <f>SUM(D53:M53)</f>
        <v>12259824</v>
      </c>
      <c r="O53" s="45">
        <f t="shared" si="9"/>
        <v>344.29003903507538</v>
      </c>
      <c r="P53" s="9"/>
    </row>
    <row r="54" spans="1:119">
      <c r="A54" s="12"/>
      <c r="B54" s="25">
        <v>381</v>
      </c>
      <c r="C54" s="20" t="s">
        <v>62</v>
      </c>
      <c r="D54" s="46">
        <v>2278722</v>
      </c>
      <c r="E54" s="46">
        <v>200000</v>
      </c>
      <c r="F54" s="46">
        <v>2181973</v>
      </c>
      <c r="G54" s="46">
        <v>4184935</v>
      </c>
      <c r="H54" s="46">
        <v>0</v>
      </c>
      <c r="I54" s="46">
        <v>323684</v>
      </c>
      <c r="J54" s="46">
        <v>2751498</v>
      </c>
      <c r="K54" s="46">
        <v>0</v>
      </c>
      <c r="L54" s="46">
        <v>0</v>
      </c>
      <c r="M54" s="46">
        <v>0</v>
      </c>
      <c r="N54" s="46">
        <f>SUM(D54:M54)</f>
        <v>11920812</v>
      </c>
      <c r="O54" s="47">
        <f t="shared" si="9"/>
        <v>334.76963688955038</v>
      </c>
      <c r="P54" s="9"/>
    </row>
    <row r="55" spans="1:119">
      <c r="A55" s="12"/>
      <c r="B55" s="25">
        <v>389.1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134626</v>
      </c>
      <c r="J55" s="46">
        <v>15442</v>
      </c>
      <c r="K55" s="46">
        <v>0</v>
      </c>
      <c r="L55" s="46">
        <v>0</v>
      </c>
      <c r="M55" s="46">
        <v>11210</v>
      </c>
      <c r="N55" s="46">
        <f>SUM(D55:M55)</f>
        <v>161278</v>
      </c>
      <c r="O55" s="47">
        <f t="shared" si="9"/>
        <v>4.5291358926114187</v>
      </c>
      <c r="P55" s="9"/>
    </row>
    <row r="56" spans="1:119" ht="15.75" thickBot="1">
      <c r="A56" s="12"/>
      <c r="B56" s="25">
        <v>389.7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177734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177734</v>
      </c>
      <c r="O56" s="47">
        <f t="shared" si="9"/>
        <v>4.9912662529135892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4">SUM(D5,D15,D17,D30,D41,D44,D53)</f>
        <v>34724583</v>
      </c>
      <c r="E57" s="15">
        <f t="shared" si="14"/>
        <v>3996771</v>
      </c>
      <c r="F57" s="15">
        <f t="shared" si="14"/>
        <v>2200114</v>
      </c>
      <c r="G57" s="15">
        <f t="shared" si="14"/>
        <v>4246826</v>
      </c>
      <c r="H57" s="15">
        <f t="shared" si="14"/>
        <v>0</v>
      </c>
      <c r="I57" s="15">
        <f t="shared" si="14"/>
        <v>27252887</v>
      </c>
      <c r="J57" s="15">
        <f t="shared" si="14"/>
        <v>6087696</v>
      </c>
      <c r="K57" s="15">
        <f t="shared" si="14"/>
        <v>3522923</v>
      </c>
      <c r="L57" s="15">
        <f t="shared" si="14"/>
        <v>0</v>
      </c>
      <c r="M57" s="15">
        <f t="shared" si="14"/>
        <v>13509830</v>
      </c>
      <c r="N57" s="15">
        <f>SUM(D57:M57)</f>
        <v>95541630</v>
      </c>
      <c r="O57" s="38">
        <f t="shared" si="9"/>
        <v>2683.0753461203626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89</v>
      </c>
      <c r="M59" s="51"/>
      <c r="N59" s="51"/>
      <c r="O59" s="43">
        <v>35609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22664886</v>
      </c>
      <c r="E5" s="27">
        <f t="shared" si="0"/>
        <v>1833125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172460</v>
      </c>
      <c r="N5" s="28">
        <f t="shared" ref="N5:N14" si="1">SUM(D5:M5)</f>
        <v>24670471</v>
      </c>
      <c r="O5" s="33">
        <f t="shared" ref="O5:O36" si="2">(N5/O$60)</f>
        <v>694.84497958034081</v>
      </c>
      <c r="P5" s="6"/>
    </row>
    <row r="6" spans="1:133">
      <c r="A6" s="12"/>
      <c r="B6" s="25">
        <v>311</v>
      </c>
      <c r="C6" s="20" t="s">
        <v>1</v>
      </c>
      <c r="D6" s="46">
        <v>8388901</v>
      </c>
      <c r="E6" s="46">
        <v>1833125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172460</v>
      </c>
      <c r="N6" s="46">
        <f t="shared" si="1"/>
        <v>10394486</v>
      </c>
      <c r="O6" s="47">
        <f t="shared" si="2"/>
        <v>292.76118856499085</v>
      </c>
      <c r="P6" s="9"/>
    </row>
    <row r="7" spans="1:133">
      <c r="A7" s="12"/>
      <c r="B7" s="25">
        <v>312.10000000000002</v>
      </c>
      <c r="C7" s="20" t="s">
        <v>9</v>
      </c>
      <c r="D7" s="46">
        <v>1389891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1389891</v>
      </c>
      <c r="O7" s="47">
        <f t="shared" si="2"/>
        <v>39.146345585128856</v>
      </c>
      <c r="P7" s="9"/>
    </row>
    <row r="8" spans="1:133">
      <c r="A8" s="12"/>
      <c r="B8" s="25">
        <v>312.51</v>
      </c>
      <c r="C8" s="20" t="s">
        <v>78</v>
      </c>
      <c r="D8" s="46">
        <v>339263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339263</v>
      </c>
      <c r="O8" s="47">
        <f t="shared" si="2"/>
        <v>9.5553584002253196</v>
      </c>
      <c r="P8" s="9"/>
    </row>
    <row r="9" spans="1:133">
      <c r="A9" s="12"/>
      <c r="B9" s="25">
        <v>312.52</v>
      </c>
      <c r="C9" s="20" t="s">
        <v>75</v>
      </c>
      <c r="D9" s="46">
        <v>316846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316846</v>
      </c>
      <c r="O9" s="47">
        <f t="shared" si="2"/>
        <v>8.9239825376707511</v>
      </c>
      <c r="P9" s="9"/>
    </row>
    <row r="10" spans="1:133">
      <c r="A10" s="12"/>
      <c r="B10" s="25">
        <v>314.10000000000002</v>
      </c>
      <c r="C10" s="20" t="s">
        <v>10</v>
      </c>
      <c r="D10" s="46">
        <v>3041802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3041802</v>
      </c>
      <c r="O10" s="47">
        <f t="shared" si="2"/>
        <v>85.672496831432198</v>
      </c>
      <c r="P10" s="9"/>
    </row>
    <row r="11" spans="1:133">
      <c r="A11" s="12"/>
      <c r="B11" s="25">
        <v>314.39999999999998</v>
      </c>
      <c r="C11" s="20" t="s">
        <v>11</v>
      </c>
      <c r="D11" s="46">
        <v>241149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241149</v>
      </c>
      <c r="O11" s="47">
        <f t="shared" si="2"/>
        <v>6.7919729615547109</v>
      </c>
      <c r="P11" s="9"/>
    </row>
    <row r="12" spans="1:133">
      <c r="A12" s="12"/>
      <c r="B12" s="25">
        <v>314.8</v>
      </c>
      <c r="C12" s="20" t="s">
        <v>13</v>
      </c>
      <c r="D12" s="46">
        <v>26962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26962</v>
      </c>
      <c r="O12" s="47">
        <f t="shared" si="2"/>
        <v>0.75938600197155326</v>
      </c>
      <c r="P12" s="9"/>
    </row>
    <row r="13" spans="1:133">
      <c r="A13" s="12"/>
      <c r="B13" s="25">
        <v>315</v>
      </c>
      <c r="C13" s="20" t="s">
        <v>14</v>
      </c>
      <c r="D13" s="46">
        <v>1940445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1940445</v>
      </c>
      <c r="O13" s="47">
        <f t="shared" si="2"/>
        <v>54.652724968314324</v>
      </c>
      <c r="P13" s="9"/>
    </row>
    <row r="14" spans="1:133">
      <c r="A14" s="12"/>
      <c r="B14" s="25">
        <v>316</v>
      </c>
      <c r="C14" s="20" t="s">
        <v>15</v>
      </c>
      <c r="D14" s="46">
        <v>6979627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6979627</v>
      </c>
      <c r="O14" s="47">
        <f t="shared" si="2"/>
        <v>196.58152372905224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SUM(D16:D17)</f>
        <v>2408155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2408155</v>
      </c>
      <c r="O15" s="45">
        <f t="shared" si="2"/>
        <v>67.825799183213633</v>
      </c>
      <c r="P15" s="10"/>
    </row>
    <row r="16" spans="1:133">
      <c r="A16" s="12"/>
      <c r="B16" s="25">
        <v>323.10000000000002</v>
      </c>
      <c r="C16" s="20" t="s">
        <v>17</v>
      </c>
      <c r="D16" s="46">
        <v>2024977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2024977</v>
      </c>
      <c r="O16" s="47">
        <f t="shared" si="2"/>
        <v>57.033572736234333</v>
      </c>
      <c r="P16" s="9"/>
    </row>
    <row r="17" spans="1:16">
      <c r="A17" s="12"/>
      <c r="B17" s="25">
        <v>323.39999999999998</v>
      </c>
      <c r="C17" s="20" t="s">
        <v>18</v>
      </c>
      <c r="D17" s="46">
        <v>383178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383178</v>
      </c>
      <c r="O17" s="47">
        <f t="shared" si="2"/>
        <v>10.792226446979299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SUM(D19:D29)</f>
        <v>3888377</v>
      </c>
      <c r="E18" s="32">
        <f t="shared" si="5"/>
        <v>1295796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1042015</v>
      </c>
      <c r="N18" s="44">
        <f t="shared" si="4"/>
        <v>6226188</v>
      </c>
      <c r="O18" s="45">
        <f t="shared" si="2"/>
        <v>175.36087874947191</v>
      </c>
      <c r="P18" s="10"/>
    </row>
    <row r="19" spans="1:16">
      <c r="A19" s="12"/>
      <c r="B19" s="25">
        <v>331.1</v>
      </c>
      <c r="C19" s="20" t="s">
        <v>79</v>
      </c>
      <c r="D19" s="46">
        <v>0</v>
      </c>
      <c r="E19" s="46">
        <v>58180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58180</v>
      </c>
      <c r="O19" s="47">
        <f t="shared" si="2"/>
        <v>1.638642444726095</v>
      </c>
      <c r="P19" s="9"/>
    </row>
    <row r="20" spans="1:16">
      <c r="A20" s="12"/>
      <c r="B20" s="25">
        <v>331.2</v>
      </c>
      <c r="C20" s="20" t="s">
        <v>19</v>
      </c>
      <c r="D20" s="46">
        <v>0</v>
      </c>
      <c r="E20" s="46">
        <v>338929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338929</v>
      </c>
      <c r="O20" s="47">
        <f t="shared" si="2"/>
        <v>9.5459512744683845</v>
      </c>
      <c r="P20" s="9"/>
    </row>
    <row r="21" spans="1:16">
      <c r="A21" s="12"/>
      <c r="B21" s="25">
        <v>331.5</v>
      </c>
      <c r="C21" s="20" t="s">
        <v>21</v>
      </c>
      <c r="D21" s="46">
        <v>0</v>
      </c>
      <c r="E21" s="46">
        <v>380954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380954</v>
      </c>
      <c r="O21" s="47">
        <f t="shared" si="2"/>
        <v>10.729587382058865</v>
      </c>
      <c r="P21" s="9"/>
    </row>
    <row r="22" spans="1:16">
      <c r="A22" s="12"/>
      <c r="B22" s="25">
        <v>334.49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1042015</v>
      </c>
      <c r="N22" s="46">
        <f t="shared" ref="N22:N28" si="6">SUM(D22:M22)</f>
        <v>1042015</v>
      </c>
      <c r="O22" s="47">
        <f t="shared" si="2"/>
        <v>29.348401633572735</v>
      </c>
      <c r="P22" s="9"/>
    </row>
    <row r="23" spans="1:16">
      <c r="A23" s="12"/>
      <c r="B23" s="25">
        <v>334.5</v>
      </c>
      <c r="C23" s="20" t="s">
        <v>25</v>
      </c>
      <c r="D23" s="46">
        <v>0</v>
      </c>
      <c r="E23" s="46">
        <v>517733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517733</v>
      </c>
      <c r="O23" s="47">
        <f t="shared" si="2"/>
        <v>14.581974369807069</v>
      </c>
      <c r="P23" s="9"/>
    </row>
    <row r="24" spans="1:16">
      <c r="A24" s="12"/>
      <c r="B24" s="25">
        <v>335.12</v>
      </c>
      <c r="C24" s="20" t="s">
        <v>27</v>
      </c>
      <c r="D24" s="46">
        <v>1320909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1320909</v>
      </c>
      <c r="O24" s="47">
        <f t="shared" si="2"/>
        <v>37.2034643008027</v>
      </c>
      <c r="P24" s="9"/>
    </row>
    <row r="25" spans="1:16">
      <c r="A25" s="12"/>
      <c r="B25" s="25">
        <v>335.14</v>
      </c>
      <c r="C25" s="20" t="s">
        <v>28</v>
      </c>
      <c r="D25" s="46">
        <v>20915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20915</v>
      </c>
      <c r="O25" s="47">
        <f t="shared" si="2"/>
        <v>0.58907196169553588</v>
      </c>
      <c r="P25" s="9"/>
    </row>
    <row r="26" spans="1:16">
      <c r="A26" s="12"/>
      <c r="B26" s="25">
        <v>335.15</v>
      </c>
      <c r="C26" s="20" t="s">
        <v>29</v>
      </c>
      <c r="D26" s="46">
        <v>43404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43404</v>
      </c>
      <c r="O26" s="47">
        <f t="shared" si="2"/>
        <v>1.2224757076468102</v>
      </c>
      <c r="P26" s="9"/>
    </row>
    <row r="27" spans="1:16">
      <c r="A27" s="12"/>
      <c r="B27" s="25">
        <v>335.18</v>
      </c>
      <c r="C27" s="20" t="s">
        <v>30</v>
      </c>
      <c r="D27" s="46">
        <v>2457273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2457273</v>
      </c>
      <c r="O27" s="47">
        <f t="shared" si="2"/>
        <v>69.209209970426699</v>
      </c>
      <c r="P27" s="9"/>
    </row>
    <row r="28" spans="1:16">
      <c r="A28" s="12"/>
      <c r="B28" s="25">
        <v>335.21</v>
      </c>
      <c r="C28" s="20" t="s">
        <v>31</v>
      </c>
      <c r="D28" s="46">
        <v>15210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15210</v>
      </c>
      <c r="O28" s="47">
        <f t="shared" si="2"/>
        <v>0.42839036755386567</v>
      </c>
      <c r="P28" s="9"/>
    </row>
    <row r="29" spans="1:16">
      <c r="A29" s="12"/>
      <c r="B29" s="25">
        <v>339</v>
      </c>
      <c r="C29" s="20" t="s">
        <v>80</v>
      </c>
      <c r="D29" s="46">
        <v>30666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30666</v>
      </c>
      <c r="O29" s="47">
        <f t="shared" si="2"/>
        <v>0.86370933671313899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SUM(D31:D41)</f>
        <v>814336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25585486</v>
      </c>
      <c r="J30" s="32">
        <f t="shared" si="7"/>
        <v>3108152</v>
      </c>
      <c r="K30" s="32">
        <f t="shared" si="7"/>
        <v>0</v>
      </c>
      <c r="L30" s="32">
        <f t="shared" si="7"/>
        <v>0</v>
      </c>
      <c r="M30" s="32">
        <f t="shared" si="7"/>
        <v>12063694</v>
      </c>
      <c r="N30" s="32">
        <f>SUM(D30:M30)</f>
        <v>41571668</v>
      </c>
      <c r="O30" s="45">
        <f t="shared" si="2"/>
        <v>1170.8679904238841</v>
      </c>
      <c r="P30" s="10"/>
    </row>
    <row r="31" spans="1:16">
      <c r="A31" s="12"/>
      <c r="B31" s="25">
        <v>341.2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3108152</v>
      </c>
      <c r="K31" s="46">
        <v>0</v>
      </c>
      <c r="L31" s="46">
        <v>0</v>
      </c>
      <c r="M31" s="46">
        <v>0</v>
      </c>
      <c r="N31" s="46">
        <f t="shared" ref="N31:N41" si="8">SUM(D31:M31)</f>
        <v>3108152</v>
      </c>
      <c r="O31" s="47">
        <f t="shared" si="2"/>
        <v>87.541247711589918</v>
      </c>
      <c r="P31" s="9"/>
    </row>
    <row r="32" spans="1:16">
      <c r="A32" s="12"/>
      <c r="B32" s="25">
        <v>341.9</v>
      </c>
      <c r="C32" s="20" t="s">
        <v>41</v>
      </c>
      <c r="D32" s="46">
        <v>140748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140748</v>
      </c>
      <c r="O32" s="47">
        <f t="shared" si="2"/>
        <v>3.9641740599915507</v>
      </c>
      <c r="P32" s="9"/>
    </row>
    <row r="33" spans="1:16">
      <c r="A33" s="12"/>
      <c r="B33" s="25">
        <v>342.1</v>
      </c>
      <c r="C33" s="20" t="s">
        <v>42</v>
      </c>
      <c r="D33" s="46">
        <v>2731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2731</v>
      </c>
      <c r="O33" s="47">
        <f t="shared" si="2"/>
        <v>7.6918743838895937E-2</v>
      </c>
      <c r="P33" s="9"/>
    </row>
    <row r="34" spans="1:16">
      <c r="A34" s="12"/>
      <c r="B34" s="25">
        <v>342.9</v>
      </c>
      <c r="C34" s="20" t="s">
        <v>43</v>
      </c>
      <c r="D34" s="46">
        <v>6637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6637</v>
      </c>
      <c r="O34" s="47">
        <f t="shared" si="2"/>
        <v>0.18693141811012534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6740634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6740634</v>
      </c>
      <c r="O35" s="47">
        <f t="shared" si="2"/>
        <v>189.85027460920998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14827798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14827798</v>
      </c>
      <c r="O36" s="47">
        <f t="shared" si="2"/>
        <v>417.6256301929306</v>
      </c>
      <c r="P36" s="9"/>
    </row>
    <row r="37" spans="1:16">
      <c r="A37" s="12"/>
      <c r="B37" s="25">
        <v>344.2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11858281</v>
      </c>
      <c r="N37" s="46">
        <f t="shared" si="8"/>
        <v>11858281</v>
      </c>
      <c r="O37" s="47">
        <f t="shared" ref="O37:O58" si="9">(N37/O$60)</f>
        <v>333.98904379664833</v>
      </c>
      <c r="P37" s="9"/>
    </row>
    <row r="38" spans="1:16">
      <c r="A38" s="12"/>
      <c r="B38" s="25">
        <v>344.9</v>
      </c>
      <c r="C38" s="20" t="s">
        <v>47</v>
      </c>
      <c r="D38" s="46">
        <v>486426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486426</v>
      </c>
      <c r="O38" s="47">
        <f t="shared" si="9"/>
        <v>13.700211237853823</v>
      </c>
      <c r="P38" s="9"/>
    </row>
    <row r="39" spans="1:16">
      <c r="A39" s="12"/>
      <c r="B39" s="25">
        <v>345.9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205413</v>
      </c>
      <c r="N39" s="46">
        <f t="shared" si="8"/>
        <v>205413</v>
      </c>
      <c r="O39" s="47">
        <f t="shared" si="9"/>
        <v>5.7854668356569494</v>
      </c>
      <c r="P39" s="9"/>
    </row>
    <row r="40" spans="1:16">
      <c r="A40" s="12"/>
      <c r="B40" s="25">
        <v>347.2</v>
      </c>
      <c r="C40" s="20" t="s">
        <v>49</v>
      </c>
      <c r="D40" s="46">
        <v>90924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90924</v>
      </c>
      <c r="O40" s="47">
        <f t="shared" si="9"/>
        <v>2.5608787494719052</v>
      </c>
      <c r="P40" s="9"/>
    </row>
    <row r="41" spans="1:16">
      <c r="A41" s="12"/>
      <c r="B41" s="25">
        <v>347.5</v>
      </c>
      <c r="C41" s="20" t="s">
        <v>50</v>
      </c>
      <c r="D41" s="46">
        <v>86870</v>
      </c>
      <c r="E41" s="46">
        <v>0</v>
      </c>
      <c r="F41" s="46">
        <v>0</v>
      </c>
      <c r="G41" s="46">
        <v>0</v>
      </c>
      <c r="H41" s="46">
        <v>0</v>
      </c>
      <c r="I41" s="46">
        <v>4017054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4103924</v>
      </c>
      <c r="O41" s="47">
        <f t="shared" si="9"/>
        <v>115.58721306858189</v>
      </c>
      <c r="P41" s="9"/>
    </row>
    <row r="42" spans="1:16" ht="15.75">
      <c r="A42" s="29" t="s">
        <v>38</v>
      </c>
      <c r="B42" s="30"/>
      <c r="C42" s="31"/>
      <c r="D42" s="32">
        <f t="shared" ref="D42:M42" si="10">SUM(D43:D44)</f>
        <v>181212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181212</v>
      </c>
      <c r="O42" s="45">
        <f t="shared" si="9"/>
        <v>5.103844528939586</v>
      </c>
      <c r="P42" s="10"/>
    </row>
    <row r="43" spans="1:16">
      <c r="A43" s="13"/>
      <c r="B43" s="39">
        <v>351.1</v>
      </c>
      <c r="C43" s="21" t="s">
        <v>53</v>
      </c>
      <c r="D43" s="46">
        <v>123787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123787</v>
      </c>
      <c r="O43" s="47">
        <f t="shared" si="9"/>
        <v>3.486466694831714</v>
      </c>
      <c r="P43" s="9"/>
    </row>
    <row r="44" spans="1:16">
      <c r="A44" s="13"/>
      <c r="B44" s="39">
        <v>351.9</v>
      </c>
      <c r="C44" s="21" t="s">
        <v>54</v>
      </c>
      <c r="D44" s="46">
        <v>57425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57425</v>
      </c>
      <c r="O44" s="47">
        <f t="shared" si="9"/>
        <v>1.6173778341078722</v>
      </c>
      <c r="P44" s="9"/>
    </row>
    <row r="45" spans="1:16" ht="15.75">
      <c r="A45" s="29" t="s">
        <v>2</v>
      </c>
      <c r="B45" s="30"/>
      <c r="C45" s="31"/>
      <c r="D45" s="32">
        <f t="shared" ref="D45:M45" si="11">SUM(D46:D52)</f>
        <v>729703</v>
      </c>
      <c r="E45" s="32">
        <f t="shared" si="11"/>
        <v>552316</v>
      </c>
      <c r="F45" s="32">
        <f t="shared" si="11"/>
        <v>18024</v>
      </c>
      <c r="G45" s="32">
        <f t="shared" si="11"/>
        <v>130553</v>
      </c>
      <c r="H45" s="32">
        <f t="shared" si="11"/>
        <v>0</v>
      </c>
      <c r="I45" s="32">
        <f t="shared" si="11"/>
        <v>8047</v>
      </c>
      <c r="J45" s="32">
        <f t="shared" si="11"/>
        <v>1586</v>
      </c>
      <c r="K45" s="32">
        <f t="shared" si="11"/>
        <v>7568883</v>
      </c>
      <c r="L45" s="32">
        <f t="shared" si="11"/>
        <v>0</v>
      </c>
      <c r="M45" s="32">
        <f t="shared" si="11"/>
        <v>9323</v>
      </c>
      <c r="N45" s="32">
        <f>SUM(D45:M45)</f>
        <v>9018435</v>
      </c>
      <c r="O45" s="45">
        <f t="shared" si="9"/>
        <v>254.00464723278412</v>
      </c>
      <c r="P45" s="10"/>
    </row>
    <row r="46" spans="1:16">
      <c r="A46" s="12"/>
      <c r="B46" s="25">
        <v>361.1</v>
      </c>
      <c r="C46" s="20" t="s">
        <v>55</v>
      </c>
      <c r="D46" s="46">
        <v>294960</v>
      </c>
      <c r="E46" s="46">
        <v>147604</v>
      </c>
      <c r="F46" s="46">
        <v>18024</v>
      </c>
      <c r="G46" s="46">
        <v>122627</v>
      </c>
      <c r="H46" s="46">
        <v>0</v>
      </c>
      <c r="I46" s="46">
        <v>0</v>
      </c>
      <c r="J46" s="46">
        <v>0</v>
      </c>
      <c r="K46" s="46">
        <v>1121462</v>
      </c>
      <c r="L46" s="46">
        <v>0</v>
      </c>
      <c r="M46" s="46">
        <v>107</v>
      </c>
      <c r="N46" s="46">
        <f>SUM(D46:M46)</f>
        <v>1704784</v>
      </c>
      <c r="O46" s="47">
        <f t="shared" si="9"/>
        <v>48.015321785663993</v>
      </c>
      <c r="P46" s="9"/>
    </row>
    <row r="47" spans="1:16">
      <c r="A47" s="12"/>
      <c r="B47" s="25">
        <v>361.4</v>
      </c>
      <c r="C47" s="20" t="s">
        <v>56</v>
      </c>
      <c r="D47" s="46">
        <v>4122</v>
      </c>
      <c r="E47" s="46">
        <v>0</v>
      </c>
      <c r="F47" s="46">
        <v>0</v>
      </c>
      <c r="G47" s="46">
        <v>7926</v>
      </c>
      <c r="H47" s="46">
        <v>0</v>
      </c>
      <c r="I47" s="46">
        <v>0</v>
      </c>
      <c r="J47" s="46">
        <v>0</v>
      </c>
      <c r="K47" s="46">
        <v>2901864</v>
      </c>
      <c r="L47" s="46">
        <v>0</v>
      </c>
      <c r="M47" s="46">
        <v>0</v>
      </c>
      <c r="N47" s="46">
        <f t="shared" ref="N47:N52" si="12">SUM(D47:M47)</f>
        <v>2913912</v>
      </c>
      <c r="O47" s="47">
        <f t="shared" si="9"/>
        <v>82.070468948035483</v>
      </c>
      <c r="P47" s="9"/>
    </row>
    <row r="48" spans="1:16">
      <c r="A48" s="12"/>
      <c r="B48" s="25">
        <v>362</v>
      </c>
      <c r="C48" s="20" t="s">
        <v>57</v>
      </c>
      <c r="D48" s="46">
        <v>122933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122933</v>
      </c>
      <c r="O48" s="47">
        <f t="shared" si="9"/>
        <v>3.4624137445430221</v>
      </c>
      <c r="P48" s="9"/>
    </row>
    <row r="49" spans="1:119">
      <c r="A49" s="12"/>
      <c r="B49" s="25">
        <v>365</v>
      </c>
      <c r="C49" s="20" t="s">
        <v>58</v>
      </c>
      <c r="D49" s="46">
        <v>880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880</v>
      </c>
      <c r="O49" s="47">
        <f t="shared" si="9"/>
        <v>2.4785241515279537E-2</v>
      </c>
      <c r="P49" s="9"/>
    </row>
    <row r="50" spans="1:119">
      <c r="A50" s="12"/>
      <c r="B50" s="25">
        <v>366</v>
      </c>
      <c r="C50" s="20" t="s">
        <v>59</v>
      </c>
      <c r="D50" s="46">
        <v>3488</v>
      </c>
      <c r="E50" s="46">
        <v>20473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23961</v>
      </c>
      <c r="O50" s="47">
        <f t="shared" si="9"/>
        <v>0.67486269539501476</v>
      </c>
      <c r="P50" s="9"/>
    </row>
    <row r="51" spans="1:119">
      <c r="A51" s="12"/>
      <c r="B51" s="25">
        <v>368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3545557</v>
      </c>
      <c r="L51" s="46">
        <v>0</v>
      </c>
      <c r="M51" s="46">
        <v>0</v>
      </c>
      <c r="N51" s="46">
        <f t="shared" si="12"/>
        <v>3545557</v>
      </c>
      <c r="O51" s="47">
        <f t="shared" si="9"/>
        <v>99.860780171806795</v>
      </c>
      <c r="P51" s="9"/>
    </row>
    <row r="52" spans="1:119">
      <c r="A52" s="12"/>
      <c r="B52" s="25">
        <v>369.9</v>
      </c>
      <c r="C52" s="20" t="s">
        <v>61</v>
      </c>
      <c r="D52" s="46">
        <v>303320</v>
      </c>
      <c r="E52" s="46">
        <v>384239</v>
      </c>
      <c r="F52" s="46">
        <v>0</v>
      </c>
      <c r="G52" s="46">
        <v>0</v>
      </c>
      <c r="H52" s="46">
        <v>0</v>
      </c>
      <c r="I52" s="46">
        <v>8047</v>
      </c>
      <c r="J52" s="46">
        <v>1586</v>
      </c>
      <c r="K52" s="46">
        <v>0</v>
      </c>
      <c r="L52" s="46">
        <v>0</v>
      </c>
      <c r="M52" s="46">
        <v>9216</v>
      </c>
      <c r="N52" s="46">
        <f t="shared" si="12"/>
        <v>706408</v>
      </c>
      <c r="O52" s="47">
        <f t="shared" si="9"/>
        <v>19.896014645824533</v>
      </c>
      <c r="P52" s="9"/>
    </row>
    <row r="53" spans="1:119" ht="15.75">
      <c r="A53" s="29" t="s">
        <v>39</v>
      </c>
      <c r="B53" s="30"/>
      <c r="C53" s="31"/>
      <c r="D53" s="32">
        <f t="shared" ref="D53:M53" si="13">SUM(D54:D57)</f>
        <v>2020753</v>
      </c>
      <c r="E53" s="32">
        <f t="shared" si="13"/>
        <v>0</v>
      </c>
      <c r="F53" s="32">
        <f t="shared" si="13"/>
        <v>2297495</v>
      </c>
      <c r="G53" s="32">
        <f t="shared" si="13"/>
        <v>158180</v>
      </c>
      <c r="H53" s="32">
        <f t="shared" si="13"/>
        <v>0</v>
      </c>
      <c r="I53" s="32">
        <f t="shared" si="13"/>
        <v>811612</v>
      </c>
      <c r="J53" s="32">
        <f t="shared" si="13"/>
        <v>3088052</v>
      </c>
      <c r="K53" s="32">
        <f t="shared" si="13"/>
        <v>0</v>
      </c>
      <c r="L53" s="32">
        <f t="shared" si="13"/>
        <v>0</v>
      </c>
      <c r="M53" s="32">
        <f t="shared" si="13"/>
        <v>40089</v>
      </c>
      <c r="N53" s="32">
        <f t="shared" ref="N53:N58" si="14">SUM(D53:M53)</f>
        <v>8416181</v>
      </c>
      <c r="O53" s="45">
        <f t="shared" si="9"/>
        <v>237.04213491057598</v>
      </c>
      <c r="P53" s="9"/>
    </row>
    <row r="54" spans="1:119">
      <c r="A54" s="12"/>
      <c r="B54" s="25">
        <v>381</v>
      </c>
      <c r="C54" s="20" t="s">
        <v>62</v>
      </c>
      <c r="D54" s="46">
        <v>2020753</v>
      </c>
      <c r="E54" s="46">
        <v>0</v>
      </c>
      <c r="F54" s="46">
        <v>2297495</v>
      </c>
      <c r="G54" s="46">
        <v>158180</v>
      </c>
      <c r="H54" s="46">
        <v>0</v>
      </c>
      <c r="I54" s="46">
        <v>0</v>
      </c>
      <c r="J54" s="46">
        <v>3059919</v>
      </c>
      <c r="K54" s="46">
        <v>0</v>
      </c>
      <c r="L54" s="46">
        <v>0</v>
      </c>
      <c r="M54" s="46">
        <v>0</v>
      </c>
      <c r="N54" s="46">
        <f t="shared" si="14"/>
        <v>7536347</v>
      </c>
      <c r="O54" s="47">
        <f t="shared" si="9"/>
        <v>212.26156879312774</v>
      </c>
      <c r="P54" s="9"/>
    </row>
    <row r="55" spans="1:119">
      <c r="A55" s="12"/>
      <c r="B55" s="25">
        <v>389.1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321544</v>
      </c>
      <c r="J55" s="46">
        <v>28133</v>
      </c>
      <c r="K55" s="46">
        <v>0</v>
      </c>
      <c r="L55" s="46">
        <v>0</v>
      </c>
      <c r="M55" s="46">
        <v>38194</v>
      </c>
      <c r="N55" s="46">
        <f t="shared" si="14"/>
        <v>387871</v>
      </c>
      <c r="O55" s="47">
        <f t="shared" si="9"/>
        <v>10.924405013378397</v>
      </c>
      <c r="P55" s="9"/>
    </row>
    <row r="56" spans="1:119">
      <c r="A56" s="12"/>
      <c r="B56" s="25">
        <v>389.4</v>
      </c>
      <c r="C56" s="20" t="s">
        <v>81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1895</v>
      </c>
      <c r="N56" s="46">
        <f t="shared" si="14"/>
        <v>1895</v>
      </c>
      <c r="O56" s="47">
        <f t="shared" si="9"/>
        <v>5.3372764399380372E-2</v>
      </c>
      <c r="P56" s="9"/>
    </row>
    <row r="57" spans="1:119" ht="15.75" thickBot="1">
      <c r="A57" s="12"/>
      <c r="B57" s="25">
        <v>389.7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490068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490068</v>
      </c>
      <c r="O57" s="47">
        <f t="shared" si="9"/>
        <v>13.802788339670469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5">SUM(D5,D15,D18,D30,D42,D45,D53)</f>
        <v>32707422</v>
      </c>
      <c r="E58" s="15">
        <f t="shared" si="15"/>
        <v>3681237</v>
      </c>
      <c r="F58" s="15">
        <f t="shared" si="15"/>
        <v>2315519</v>
      </c>
      <c r="G58" s="15">
        <f t="shared" si="15"/>
        <v>288733</v>
      </c>
      <c r="H58" s="15">
        <f t="shared" si="15"/>
        <v>0</v>
      </c>
      <c r="I58" s="15">
        <f t="shared" si="15"/>
        <v>26405145</v>
      </c>
      <c r="J58" s="15">
        <f t="shared" si="15"/>
        <v>6197790</v>
      </c>
      <c r="K58" s="15">
        <f t="shared" si="15"/>
        <v>7568883</v>
      </c>
      <c r="L58" s="15">
        <f t="shared" si="15"/>
        <v>0</v>
      </c>
      <c r="M58" s="15">
        <f t="shared" si="15"/>
        <v>13327581</v>
      </c>
      <c r="N58" s="15">
        <f t="shared" si="14"/>
        <v>92492310</v>
      </c>
      <c r="O58" s="38">
        <f t="shared" si="9"/>
        <v>2605.0502746092102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51" t="s">
        <v>82</v>
      </c>
      <c r="M60" s="51"/>
      <c r="N60" s="51"/>
      <c r="O60" s="43">
        <v>35505</v>
      </c>
    </row>
    <row r="61" spans="1:119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19" ht="15.75" thickBot="1">
      <c r="A62" s="55" t="s">
        <v>83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23747018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2322745</v>
      </c>
      <c r="N5" s="28">
        <f>SUM(D5:M5)</f>
        <v>26069763</v>
      </c>
      <c r="O5" s="33">
        <f t="shared" ref="O5:O36" si="1">(N5/O$64)</f>
        <v>696.90341638152267</v>
      </c>
      <c r="P5" s="6"/>
    </row>
    <row r="6" spans="1:133">
      <c r="A6" s="12"/>
      <c r="B6" s="25">
        <v>311</v>
      </c>
      <c r="C6" s="20" t="s">
        <v>1</v>
      </c>
      <c r="D6" s="46">
        <v>8823554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2322745</v>
      </c>
      <c r="N6" s="46">
        <f>SUM(D6:M6)</f>
        <v>11146299</v>
      </c>
      <c r="O6" s="47">
        <f t="shared" si="1"/>
        <v>297.96564905902483</v>
      </c>
      <c r="P6" s="9"/>
    </row>
    <row r="7" spans="1:133">
      <c r="A7" s="12"/>
      <c r="B7" s="25">
        <v>312.10000000000002</v>
      </c>
      <c r="C7" s="20" t="s">
        <v>9</v>
      </c>
      <c r="D7" s="46">
        <v>1361984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1361984</v>
      </c>
      <c r="O7" s="47">
        <f t="shared" si="1"/>
        <v>36.408896492728829</v>
      </c>
      <c r="P7" s="9"/>
    </row>
    <row r="8" spans="1:133">
      <c r="A8" s="12"/>
      <c r="B8" s="25">
        <v>312.51</v>
      </c>
      <c r="C8" s="20" t="s">
        <v>74</v>
      </c>
      <c r="D8" s="46">
        <v>415633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415633</v>
      </c>
      <c r="O8" s="47">
        <f t="shared" si="1"/>
        <v>11.110805175363559</v>
      </c>
      <c r="P8" s="9"/>
    </row>
    <row r="9" spans="1:133">
      <c r="A9" s="12"/>
      <c r="B9" s="25">
        <v>312.52</v>
      </c>
      <c r="C9" s="20" t="s">
        <v>75</v>
      </c>
      <c r="D9" s="46">
        <v>357227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357227</v>
      </c>
      <c r="O9" s="47">
        <f t="shared" si="1"/>
        <v>9.5494813943541494</v>
      </c>
      <c r="P9" s="9"/>
    </row>
    <row r="10" spans="1:133">
      <c r="A10" s="12"/>
      <c r="B10" s="25">
        <v>314.10000000000002</v>
      </c>
      <c r="C10" s="20" t="s">
        <v>10</v>
      </c>
      <c r="D10" s="46">
        <v>2812818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2812818</v>
      </c>
      <c r="O10" s="47">
        <f t="shared" si="1"/>
        <v>75.192953378956375</v>
      </c>
      <c r="P10" s="9"/>
    </row>
    <row r="11" spans="1:133">
      <c r="A11" s="12"/>
      <c r="B11" s="25">
        <v>314.39999999999998</v>
      </c>
      <c r="C11" s="20" t="s">
        <v>11</v>
      </c>
      <c r="D11" s="46">
        <v>170804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170804</v>
      </c>
      <c r="O11" s="47">
        <f t="shared" si="1"/>
        <v>4.5659751924721981</v>
      </c>
      <c r="P11" s="9"/>
    </row>
    <row r="12" spans="1:133">
      <c r="A12" s="12"/>
      <c r="B12" s="25">
        <v>314.7</v>
      </c>
      <c r="C12" s="20" t="s">
        <v>12</v>
      </c>
      <c r="D12" s="46">
        <v>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</v>
      </c>
      <c r="O12" s="47">
        <f t="shared" si="1"/>
        <v>1.443541488451668E-3</v>
      </c>
      <c r="P12" s="9"/>
    </row>
    <row r="13" spans="1:133">
      <c r="A13" s="12"/>
      <c r="B13" s="25">
        <v>314.8</v>
      </c>
      <c r="C13" s="20" t="s">
        <v>13</v>
      </c>
      <c r="D13" s="46">
        <v>27816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27816</v>
      </c>
      <c r="O13" s="47">
        <f t="shared" si="1"/>
        <v>0.74358426005132594</v>
      </c>
      <c r="P13" s="9"/>
    </row>
    <row r="14" spans="1:133">
      <c r="A14" s="12"/>
      <c r="B14" s="25">
        <v>315</v>
      </c>
      <c r="C14" s="20" t="s">
        <v>14</v>
      </c>
      <c r="D14" s="46">
        <v>2209786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2209786</v>
      </c>
      <c r="O14" s="47">
        <f t="shared" si="1"/>
        <v>59.072551325919591</v>
      </c>
      <c r="P14" s="9"/>
    </row>
    <row r="15" spans="1:133">
      <c r="A15" s="12"/>
      <c r="B15" s="25">
        <v>316</v>
      </c>
      <c r="C15" s="20" t="s">
        <v>15</v>
      </c>
      <c r="D15" s="46">
        <v>7567342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7567342</v>
      </c>
      <c r="O15" s="47">
        <f t="shared" si="1"/>
        <v>202.29207656116338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SUM(D17:D18)</f>
        <v>2193523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2193523</v>
      </c>
      <c r="O16" s="45">
        <f t="shared" si="1"/>
        <v>58.637804747647564</v>
      </c>
      <c r="P16" s="10"/>
    </row>
    <row r="17" spans="1:16">
      <c r="A17" s="12"/>
      <c r="B17" s="25">
        <v>323.10000000000002</v>
      </c>
      <c r="C17" s="20" t="s">
        <v>17</v>
      </c>
      <c r="D17" s="46">
        <v>1933048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1933048</v>
      </c>
      <c r="O17" s="47">
        <f t="shared" si="1"/>
        <v>51.674721984602222</v>
      </c>
      <c r="P17" s="9"/>
    </row>
    <row r="18" spans="1:16">
      <c r="A18" s="12"/>
      <c r="B18" s="25">
        <v>323.39999999999998</v>
      </c>
      <c r="C18" s="20" t="s">
        <v>18</v>
      </c>
      <c r="D18" s="46">
        <v>260475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260475</v>
      </c>
      <c r="O18" s="47">
        <f t="shared" si="1"/>
        <v>6.963082763045338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SUM(D20:D32)</f>
        <v>3971488</v>
      </c>
      <c r="E19" s="32">
        <f t="shared" si="4"/>
        <v>2079445</v>
      </c>
      <c r="F19" s="32">
        <f t="shared" si="4"/>
        <v>0</v>
      </c>
      <c r="G19" s="32">
        <f t="shared" si="4"/>
        <v>1199300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1317918</v>
      </c>
      <c r="N19" s="44">
        <f>SUM(D19:M19)</f>
        <v>8568151</v>
      </c>
      <c r="O19" s="45">
        <f t="shared" si="1"/>
        <v>229.04595273738238</v>
      </c>
      <c r="P19" s="10"/>
    </row>
    <row r="20" spans="1:16">
      <c r="A20" s="12"/>
      <c r="B20" s="25">
        <v>331.2</v>
      </c>
      <c r="C20" s="20" t="s">
        <v>19</v>
      </c>
      <c r="D20" s="46">
        <v>0</v>
      </c>
      <c r="E20" s="46">
        <v>168301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5">SUM(D20:M20)</f>
        <v>168301</v>
      </c>
      <c r="O20" s="47">
        <f t="shared" si="1"/>
        <v>4.4990643712574849</v>
      </c>
      <c r="P20" s="9"/>
    </row>
    <row r="21" spans="1:16">
      <c r="A21" s="12"/>
      <c r="B21" s="25">
        <v>331.5</v>
      </c>
      <c r="C21" s="20" t="s">
        <v>21</v>
      </c>
      <c r="D21" s="46">
        <v>0</v>
      </c>
      <c r="E21" s="46">
        <v>445377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445377</v>
      </c>
      <c r="O21" s="47">
        <f t="shared" si="1"/>
        <v>11.905929213002567</v>
      </c>
      <c r="P21" s="9"/>
    </row>
    <row r="22" spans="1:16">
      <c r="A22" s="12"/>
      <c r="B22" s="25">
        <v>334.2</v>
      </c>
      <c r="C22" s="20" t="s">
        <v>22</v>
      </c>
      <c r="D22" s="46">
        <v>0</v>
      </c>
      <c r="E22" s="46">
        <v>998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998</v>
      </c>
      <c r="O22" s="47">
        <f t="shared" si="1"/>
        <v>2.6678785286569719E-2</v>
      </c>
      <c r="P22" s="9"/>
    </row>
    <row r="23" spans="1:16">
      <c r="A23" s="12"/>
      <c r="B23" s="25">
        <v>334.39</v>
      </c>
      <c r="C23" s="20" t="s">
        <v>23</v>
      </c>
      <c r="D23" s="46">
        <v>0</v>
      </c>
      <c r="E23" s="46">
        <v>0</v>
      </c>
      <c r="F23" s="46">
        <v>0</v>
      </c>
      <c r="G23" s="46">
        <v>850000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850000</v>
      </c>
      <c r="O23" s="47">
        <f t="shared" si="1"/>
        <v>22.722412318220702</v>
      </c>
      <c r="P23" s="9"/>
    </row>
    <row r="24" spans="1:16">
      <c r="A24" s="12"/>
      <c r="B24" s="25">
        <v>334.49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1317918</v>
      </c>
      <c r="N24" s="46">
        <f t="shared" si="5"/>
        <v>1317918</v>
      </c>
      <c r="O24" s="47">
        <f t="shared" si="1"/>
        <v>35.230913173652695</v>
      </c>
      <c r="P24" s="9"/>
    </row>
    <row r="25" spans="1:16">
      <c r="A25" s="12"/>
      <c r="B25" s="25">
        <v>334.5</v>
      </c>
      <c r="C25" s="20" t="s">
        <v>25</v>
      </c>
      <c r="D25" s="46">
        <v>0</v>
      </c>
      <c r="E25" s="46">
        <v>1317486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1317486</v>
      </c>
      <c r="O25" s="47">
        <f t="shared" si="1"/>
        <v>35.219364841745083</v>
      </c>
      <c r="P25" s="9"/>
    </row>
    <row r="26" spans="1:16">
      <c r="A26" s="12"/>
      <c r="B26" s="25">
        <v>334.7</v>
      </c>
      <c r="C26" s="20" t="s">
        <v>26</v>
      </c>
      <c r="D26" s="46">
        <v>0</v>
      </c>
      <c r="E26" s="46">
        <v>147283</v>
      </c>
      <c r="F26" s="46">
        <v>0</v>
      </c>
      <c r="G26" s="46">
        <v>349300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496583</v>
      </c>
      <c r="O26" s="47">
        <f t="shared" si="1"/>
        <v>13.274780795551754</v>
      </c>
      <c r="P26" s="9"/>
    </row>
    <row r="27" spans="1:16">
      <c r="A27" s="12"/>
      <c r="B27" s="25">
        <v>335.12</v>
      </c>
      <c r="C27" s="20" t="s">
        <v>27</v>
      </c>
      <c r="D27" s="46">
        <v>1313002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1313002</v>
      </c>
      <c r="O27" s="47">
        <f t="shared" si="1"/>
        <v>35.099497433704023</v>
      </c>
      <c r="P27" s="9"/>
    </row>
    <row r="28" spans="1:16">
      <c r="A28" s="12"/>
      <c r="B28" s="25">
        <v>335.14</v>
      </c>
      <c r="C28" s="20" t="s">
        <v>28</v>
      </c>
      <c r="D28" s="46">
        <v>23608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23608</v>
      </c>
      <c r="O28" s="47">
        <f t="shared" si="1"/>
        <v>0.63109495295124041</v>
      </c>
      <c r="P28" s="9"/>
    </row>
    <row r="29" spans="1:16">
      <c r="A29" s="12"/>
      <c r="B29" s="25">
        <v>335.15</v>
      </c>
      <c r="C29" s="20" t="s">
        <v>29</v>
      </c>
      <c r="D29" s="46">
        <v>43432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43432</v>
      </c>
      <c r="O29" s="47">
        <f t="shared" si="1"/>
        <v>1.1610350727117194</v>
      </c>
      <c r="P29" s="9"/>
    </row>
    <row r="30" spans="1:16">
      <c r="A30" s="12"/>
      <c r="B30" s="25">
        <v>335.18</v>
      </c>
      <c r="C30" s="20" t="s">
        <v>30</v>
      </c>
      <c r="D30" s="46">
        <v>2550808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2550808</v>
      </c>
      <c r="O30" s="47">
        <f t="shared" si="1"/>
        <v>68.188836612489311</v>
      </c>
      <c r="P30" s="9"/>
    </row>
    <row r="31" spans="1:16">
      <c r="A31" s="12"/>
      <c r="B31" s="25">
        <v>335.21</v>
      </c>
      <c r="C31" s="20" t="s">
        <v>31</v>
      </c>
      <c r="D31" s="46">
        <v>14760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14760</v>
      </c>
      <c r="O31" s="47">
        <f t="shared" si="1"/>
        <v>0.39456800684345594</v>
      </c>
      <c r="P31" s="9"/>
    </row>
    <row r="32" spans="1:16">
      <c r="A32" s="12"/>
      <c r="B32" s="25">
        <v>337.3</v>
      </c>
      <c r="C32" s="20" t="s">
        <v>32</v>
      </c>
      <c r="D32" s="46">
        <v>25878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25878</v>
      </c>
      <c r="O32" s="47">
        <f t="shared" si="1"/>
        <v>0.69177715996578271</v>
      </c>
      <c r="P32" s="9"/>
    </row>
    <row r="33" spans="1:16" ht="15.75">
      <c r="A33" s="29" t="s">
        <v>37</v>
      </c>
      <c r="B33" s="30"/>
      <c r="C33" s="31"/>
      <c r="D33" s="32">
        <f t="shared" ref="D33:M33" si="6">SUM(D34:D44)</f>
        <v>861252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25054969</v>
      </c>
      <c r="J33" s="32">
        <f t="shared" si="6"/>
        <v>2998833</v>
      </c>
      <c r="K33" s="32">
        <f t="shared" si="6"/>
        <v>0</v>
      </c>
      <c r="L33" s="32">
        <f t="shared" si="6"/>
        <v>0</v>
      </c>
      <c r="M33" s="32">
        <f t="shared" si="6"/>
        <v>10858331</v>
      </c>
      <c r="N33" s="32">
        <f>SUM(D33:M33)</f>
        <v>39773385</v>
      </c>
      <c r="O33" s="45">
        <f t="shared" si="1"/>
        <v>1063.2320626603935</v>
      </c>
      <c r="P33" s="10"/>
    </row>
    <row r="34" spans="1:16">
      <c r="A34" s="12"/>
      <c r="B34" s="25">
        <v>341.2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2998833</v>
      </c>
      <c r="K34" s="46">
        <v>0</v>
      </c>
      <c r="L34" s="46">
        <v>0</v>
      </c>
      <c r="M34" s="46">
        <v>0</v>
      </c>
      <c r="N34" s="46">
        <f>SUM(D34:M34)</f>
        <v>2998833</v>
      </c>
      <c r="O34" s="47">
        <f t="shared" si="1"/>
        <v>80.165552822925576</v>
      </c>
      <c r="P34" s="9"/>
    </row>
    <row r="35" spans="1:16">
      <c r="A35" s="12"/>
      <c r="B35" s="25">
        <v>341.9</v>
      </c>
      <c r="C35" s="20" t="s">
        <v>41</v>
      </c>
      <c r="D35" s="46">
        <v>131284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7">SUM(D35:M35)</f>
        <v>131284</v>
      </c>
      <c r="O35" s="47">
        <f t="shared" si="1"/>
        <v>3.5095166809238667</v>
      </c>
      <c r="P35" s="9"/>
    </row>
    <row r="36" spans="1:16">
      <c r="A36" s="12"/>
      <c r="B36" s="25">
        <v>342.1</v>
      </c>
      <c r="C36" s="20" t="s">
        <v>42</v>
      </c>
      <c r="D36" s="46">
        <v>109701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109701</v>
      </c>
      <c r="O36" s="47">
        <f t="shared" si="1"/>
        <v>2.9325545337895638</v>
      </c>
      <c r="P36" s="9"/>
    </row>
    <row r="37" spans="1:16">
      <c r="A37" s="12"/>
      <c r="B37" s="25">
        <v>342.9</v>
      </c>
      <c r="C37" s="20" t="s">
        <v>43</v>
      </c>
      <c r="D37" s="46">
        <v>9949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9949</v>
      </c>
      <c r="O37" s="47">
        <f t="shared" ref="O37:O62" si="8">(N37/O$64)</f>
        <v>0.26595915312232676</v>
      </c>
      <c r="P37" s="9"/>
    </row>
    <row r="38" spans="1:16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7389466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7389466</v>
      </c>
      <c r="O38" s="47">
        <f t="shared" si="8"/>
        <v>197.5370508982036</v>
      </c>
      <c r="P38" s="9"/>
    </row>
    <row r="39" spans="1:16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14736091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14736091</v>
      </c>
      <c r="O39" s="47">
        <f t="shared" si="8"/>
        <v>393.9288654833191</v>
      </c>
      <c r="P39" s="9"/>
    </row>
    <row r="40" spans="1:16">
      <c r="A40" s="12"/>
      <c r="B40" s="25">
        <v>344.2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10595582</v>
      </c>
      <c r="N40" s="46">
        <f t="shared" si="7"/>
        <v>10595582</v>
      </c>
      <c r="O40" s="47">
        <f t="shared" si="8"/>
        <v>283.24374465355004</v>
      </c>
      <c r="P40" s="9"/>
    </row>
    <row r="41" spans="1:16">
      <c r="A41" s="12"/>
      <c r="B41" s="25">
        <v>344.9</v>
      </c>
      <c r="C41" s="20" t="s">
        <v>47</v>
      </c>
      <c r="D41" s="46">
        <v>443678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443678</v>
      </c>
      <c r="O41" s="47">
        <f t="shared" si="8"/>
        <v>11.860511120615911</v>
      </c>
      <c r="P41" s="9"/>
    </row>
    <row r="42" spans="1:16">
      <c r="A42" s="12"/>
      <c r="B42" s="25">
        <v>345.9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262749</v>
      </c>
      <c r="N42" s="46">
        <f t="shared" si="7"/>
        <v>262749</v>
      </c>
      <c r="O42" s="47">
        <f t="shared" si="8"/>
        <v>7.0238718990590252</v>
      </c>
      <c r="P42" s="9"/>
    </row>
    <row r="43" spans="1:16">
      <c r="A43" s="12"/>
      <c r="B43" s="25">
        <v>347.2</v>
      </c>
      <c r="C43" s="20" t="s">
        <v>49</v>
      </c>
      <c r="D43" s="46">
        <v>77615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77615</v>
      </c>
      <c r="O43" s="47">
        <f t="shared" si="8"/>
        <v>2.0748235671514115</v>
      </c>
      <c r="P43" s="9"/>
    </row>
    <row r="44" spans="1:16">
      <c r="A44" s="12"/>
      <c r="B44" s="25">
        <v>347.5</v>
      </c>
      <c r="C44" s="20" t="s">
        <v>50</v>
      </c>
      <c r="D44" s="46">
        <v>89025</v>
      </c>
      <c r="E44" s="46">
        <v>0</v>
      </c>
      <c r="F44" s="46">
        <v>0</v>
      </c>
      <c r="G44" s="46">
        <v>0</v>
      </c>
      <c r="H44" s="46">
        <v>0</v>
      </c>
      <c r="I44" s="46">
        <v>2929412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3018437</v>
      </c>
      <c r="O44" s="47">
        <f t="shared" si="8"/>
        <v>80.689611847733104</v>
      </c>
      <c r="P44" s="9"/>
    </row>
    <row r="45" spans="1:16" ht="15.75">
      <c r="A45" s="29" t="s">
        <v>38</v>
      </c>
      <c r="B45" s="30"/>
      <c r="C45" s="31"/>
      <c r="D45" s="32">
        <f t="shared" ref="D45:M45" si="9">SUM(D46:D47)</f>
        <v>301577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301577</v>
      </c>
      <c r="O45" s="45">
        <f t="shared" si="8"/>
        <v>8.0618316937553463</v>
      </c>
      <c r="P45" s="10"/>
    </row>
    <row r="46" spans="1:16">
      <c r="A46" s="13"/>
      <c r="B46" s="39">
        <v>351.1</v>
      </c>
      <c r="C46" s="21" t="s">
        <v>53</v>
      </c>
      <c r="D46" s="46">
        <v>239978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239978</v>
      </c>
      <c r="O46" s="47">
        <f t="shared" si="8"/>
        <v>6.415151839178785</v>
      </c>
      <c r="P46" s="9"/>
    </row>
    <row r="47" spans="1:16">
      <c r="A47" s="13"/>
      <c r="B47" s="39">
        <v>351.9</v>
      </c>
      <c r="C47" s="21" t="s">
        <v>54</v>
      </c>
      <c r="D47" s="46">
        <v>61599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61599</v>
      </c>
      <c r="O47" s="47">
        <f t="shared" si="8"/>
        <v>1.6466798545765611</v>
      </c>
      <c r="P47" s="9"/>
    </row>
    <row r="48" spans="1:16" ht="15.75">
      <c r="A48" s="29" t="s">
        <v>2</v>
      </c>
      <c r="B48" s="30"/>
      <c r="C48" s="31"/>
      <c r="D48" s="32">
        <f t="shared" ref="D48:M48" si="10">SUM(D49:D55)</f>
        <v>1039324</v>
      </c>
      <c r="E48" s="32">
        <f t="shared" si="10"/>
        <v>23460</v>
      </c>
      <c r="F48" s="32">
        <f t="shared" si="10"/>
        <v>160045</v>
      </c>
      <c r="G48" s="32">
        <f t="shared" si="10"/>
        <v>187844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1958843</v>
      </c>
      <c r="L48" s="32">
        <f t="shared" si="10"/>
        <v>0</v>
      </c>
      <c r="M48" s="32">
        <f t="shared" si="10"/>
        <v>72104</v>
      </c>
      <c r="N48" s="32">
        <f>SUM(D48:M48)</f>
        <v>3441620</v>
      </c>
      <c r="O48" s="45">
        <f t="shared" si="8"/>
        <v>92.002245508982043</v>
      </c>
      <c r="P48" s="10"/>
    </row>
    <row r="49" spans="1:119">
      <c r="A49" s="12"/>
      <c r="B49" s="25">
        <v>361.1</v>
      </c>
      <c r="C49" s="20" t="s">
        <v>55</v>
      </c>
      <c r="D49" s="46">
        <v>403490</v>
      </c>
      <c r="E49" s="46">
        <v>4995</v>
      </c>
      <c r="F49" s="46">
        <v>5837</v>
      </c>
      <c r="G49" s="46">
        <v>187844</v>
      </c>
      <c r="H49" s="46">
        <v>0</v>
      </c>
      <c r="I49" s="46">
        <v>0</v>
      </c>
      <c r="J49" s="46">
        <v>0</v>
      </c>
      <c r="K49" s="46">
        <v>1366053</v>
      </c>
      <c r="L49" s="46">
        <v>0</v>
      </c>
      <c r="M49" s="46">
        <v>32684</v>
      </c>
      <c r="N49" s="46">
        <f>SUM(D49:M49)</f>
        <v>2000903</v>
      </c>
      <c r="O49" s="47">
        <f t="shared" si="8"/>
        <v>53.488638793840892</v>
      </c>
      <c r="P49" s="9"/>
    </row>
    <row r="50" spans="1:119">
      <c r="A50" s="12"/>
      <c r="B50" s="25">
        <v>361.4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-2575150</v>
      </c>
      <c r="L50" s="46">
        <v>0</v>
      </c>
      <c r="M50" s="46">
        <v>0</v>
      </c>
      <c r="N50" s="46">
        <f t="shared" ref="N50:N55" si="11">SUM(D50:M50)</f>
        <v>-2575150</v>
      </c>
      <c r="O50" s="47">
        <f t="shared" si="8"/>
        <v>-68.83955303678357</v>
      </c>
      <c r="P50" s="9"/>
    </row>
    <row r="51" spans="1:119">
      <c r="A51" s="12"/>
      <c r="B51" s="25">
        <v>362</v>
      </c>
      <c r="C51" s="20" t="s">
        <v>57</v>
      </c>
      <c r="D51" s="46">
        <v>73192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73192</v>
      </c>
      <c r="O51" s="47">
        <f t="shared" si="8"/>
        <v>1.9565868263473054</v>
      </c>
      <c r="P51" s="9"/>
    </row>
    <row r="52" spans="1:119">
      <c r="A52" s="12"/>
      <c r="B52" s="25">
        <v>365</v>
      </c>
      <c r="C52" s="20" t="s">
        <v>58</v>
      </c>
      <c r="D52" s="46">
        <v>725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725</v>
      </c>
      <c r="O52" s="47">
        <f t="shared" si="8"/>
        <v>1.9380881094952951E-2</v>
      </c>
      <c r="P52" s="9"/>
    </row>
    <row r="53" spans="1:119">
      <c r="A53" s="12"/>
      <c r="B53" s="25">
        <v>366</v>
      </c>
      <c r="C53" s="20" t="s">
        <v>59</v>
      </c>
      <c r="D53" s="46">
        <v>18724</v>
      </c>
      <c r="E53" s="46">
        <v>7282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26006</v>
      </c>
      <c r="O53" s="47">
        <f t="shared" si="8"/>
        <v>0.69519888793840889</v>
      </c>
      <c r="P53" s="9"/>
    </row>
    <row r="54" spans="1:119">
      <c r="A54" s="12"/>
      <c r="B54" s="25">
        <v>368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3167940</v>
      </c>
      <c r="L54" s="46">
        <v>0</v>
      </c>
      <c r="M54" s="46">
        <v>0</v>
      </c>
      <c r="N54" s="46">
        <f t="shared" si="11"/>
        <v>3167940</v>
      </c>
      <c r="O54" s="47">
        <f t="shared" si="8"/>
        <v>84.686163387510689</v>
      </c>
      <c r="P54" s="9"/>
    </row>
    <row r="55" spans="1:119">
      <c r="A55" s="12"/>
      <c r="B55" s="25">
        <v>369.9</v>
      </c>
      <c r="C55" s="20" t="s">
        <v>61</v>
      </c>
      <c r="D55" s="46">
        <v>543193</v>
      </c>
      <c r="E55" s="46">
        <v>11183</v>
      </c>
      <c r="F55" s="46">
        <v>154208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39420</v>
      </c>
      <c r="N55" s="46">
        <f t="shared" si="11"/>
        <v>748004</v>
      </c>
      <c r="O55" s="47">
        <f t="shared" si="8"/>
        <v>19.99582976903336</v>
      </c>
      <c r="P55" s="9"/>
    </row>
    <row r="56" spans="1:119" ht="15.75">
      <c r="A56" s="29" t="s">
        <v>39</v>
      </c>
      <c r="B56" s="30"/>
      <c r="C56" s="31"/>
      <c r="D56" s="32">
        <f t="shared" ref="D56:M56" si="12">SUM(D57:D61)</f>
        <v>2005333</v>
      </c>
      <c r="E56" s="32">
        <f t="shared" si="12"/>
        <v>0</v>
      </c>
      <c r="F56" s="32">
        <f t="shared" si="12"/>
        <v>2501599</v>
      </c>
      <c r="G56" s="32">
        <f t="shared" si="12"/>
        <v>147283</v>
      </c>
      <c r="H56" s="32">
        <f t="shared" si="12"/>
        <v>0</v>
      </c>
      <c r="I56" s="32">
        <f t="shared" si="12"/>
        <v>757296</v>
      </c>
      <c r="J56" s="32">
        <f t="shared" si="12"/>
        <v>2718835</v>
      </c>
      <c r="K56" s="32">
        <f t="shared" si="12"/>
        <v>0</v>
      </c>
      <c r="L56" s="32">
        <f t="shared" si="12"/>
        <v>0</v>
      </c>
      <c r="M56" s="32">
        <f t="shared" si="12"/>
        <v>94322</v>
      </c>
      <c r="N56" s="32">
        <f t="shared" ref="N56:N62" si="13">SUM(D56:M56)</f>
        <v>8224668</v>
      </c>
      <c r="O56" s="45">
        <f t="shared" si="8"/>
        <v>219.86387938408896</v>
      </c>
      <c r="P56" s="9"/>
    </row>
    <row r="57" spans="1:119">
      <c r="A57" s="12"/>
      <c r="B57" s="25">
        <v>381</v>
      </c>
      <c r="C57" s="20" t="s">
        <v>62</v>
      </c>
      <c r="D57" s="46">
        <v>2005333</v>
      </c>
      <c r="E57" s="46">
        <v>0</v>
      </c>
      <c r="F57" s="46">
        <v>2501599</v>
      </c>
      <c r="G57" s="46">
        <v>147283</v>
      </c>
      <c r="H57" s="46">
        <v>0</v>
      </c>
      <c r="I57" s="46">
        <v>0</v>
      </c>
      <c r="J57" s="46">
        <v>2686442</v>
      </c>
      <c r="K57" s="46">
        <v>0</v>
      </c>
      <c r="L57" s="46">
        <v>0</v>
      </c>
      <c r="M57" s="46">
        <v>0</v>
      </c>
      <c r="N57" s="46">
        <f t="shared" si="13"/>
        <v>7340657</v>
      </c>
      <c r="O57" s="47">
        <f t="shared" si="8"/>
        <v>196.23227651839179</v>
      </c>
      <c r="P57" s="9"/>
    </row>
    <row r="58" spans="1:119">
      <c r="A58" s="12"/>
      <c r="B58" s="25">
        <v>389.1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413264</v>
      </c>
      <c r="J58" s="46">
        <v>31972</v>
      </c>
      <c r="K58" s="46">
        <v>0</v>
      </c>
      <c r="L58" s="46">
        <v>0</v>
      </c>
      <c r="M58" s="46">
        <v>76564</v>
      </c>
      <c r="N58" s="46">
        <f t="shared" si="13"/>
        <v>521800</v>
      </c>
      <c r="O58" s="47">
        <f t="shared" si="8"/>
        <v>13.948887938408896</v>
      </c>
      <c r="P58" s="9"/>
    </row>
    <row r="59" spans="1:119">
      <c r="A59" s="12"/>
      <c r="B59" s="25">
        <v>389.2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12639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12639</v>
      </c>
      <c r="O59" s="47">
        <f t="shared" si="8"/>
        <v>0.33786890504704875</v>
      </c>
      <c r="P59" s="9"/>
    </row>
    <row r="60" spans="1:119">
      <c r="A60" s="12"/>
      <c r="B60" s="25">
        <v>389.7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243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243</v>
      </c>
      <c r="O60" s="47">
        <f t="shared" si="8"/>
        <v>6.4959366980325067E-3</v>
      </c>
      <c r="P60" s="9"/>
    </row>
    <row r="61" spans="1:119" ht="15.75" thickBot="1">
      <c r="A61" s="12"/>
      <c r="B61" s="25">
        <v>389.9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331150</v>
      </c>
      <c r="J61" s="46">
        <v>421</v>
      </c>
      <c r="K61" s="46">
        <v>0</v>
      </c>
      <c r="L61" s="46">
        <v>0</v>
      </c>
      <c r="M61" s="46">
        <v>17758</v>
      </c>
      <c r="N61" s="46">
        <f t="shared" si="13"/>
        <v>349329</v>
      </c>
      <c r="O61" s="47">
        <f t="shared" si="8"/>
        <v>9.3383500855431993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4">SUM(D5,D16,D19,D33,D45,D48,D56)</f>
        <v>34119515</v>
      </c>
      <c r="E62" s="15">
        <f t="shared" si="14"/>
        <v>2102905</v>
      </c>
      <c r="F62" s="15">
        <f t="shared" si="14"/>
        <v>2661644</v>
      </c>
      <c r="G62" s="15">
        <f t="shared" si="14"/>
        <v>1534427</v>
      </c>
      <c r="H62" s="15">
        <f t="shared" si="14"/>
        <v>0</v>
      </c>
      <c r="I62" s="15">
        <f t="shared" si="14"/>
        <v>25812265</v>
      </c>
      <c r="J62" s="15">
        <f t="shared" si="14"/>
        <v>5717668</v>
      </c>
      <c r="K62" s="15">
        <f t="shared" si="14"/>
        <v>1958843</v>
      </c>
      <c r="L62" s="15">
        <f t="shared" si="14"/>
        <v>0</v>
      </c>
      <c r="M62" s="15">
        <f t="shared" si="14"/>
        <v>14665420</v>
      </c>
      <c r="N62" s="15">
        <f t="shared" si="13"/>
        <v>88572687</v>
      </c>
      <c r="O62" s="38">
        <f t="shared" si="8"/>
        <v>2367.7471931137725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73</v>
      </c>
      <c r="M64" s="51"/>
      <c r="N64" s="51"/>
      <c r="O64" s="43">
        <v>37408</v>
      </c>
    </row>
    <row r="65" spans="1: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83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mergeCells count="10">
    <mergeCell ref="A66:O66"/>
    <mergeCell ref="A65:O65"/>
    <mergeCell ref="L64:N6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23769234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2427023</v>
      </c>
      <c r="N5" s="28">
        <f>SUM(D5:M5)</f>
        <v>26196257</v>
      </c>
      <c r="O5" s="33">
        <f t="shared" ref="O5:O36" si="1">(N5/O$61)</f>
        <v>699.36879621966523</v>
      </c>
      <c r="P5" s="6"/>
    </row>
    <row r="6" spans="1:133">
      <c r="A6" s="12"/>
      <c r="B6" s="25">
        <v>311</v>
      </c>
      <c r="C6" s="20" t="s">
        <v>1</v>
      </c>
      <c r="D6" s="46">
        <v>8972099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2427023</v>
      </c>
      <c r="N6" s="46">
        <f>SUM(D6:M6)</f>
        <v>11399122</v>
      </c>
      <c r="O6" s="47">
        <f t="shared" si="1"/>
        <v>304.32554662679871</v>
      </c>
      <c r="P6" s="9"/>
    </row>
    <row r="7" spans="1:133">
      <c r="A7" s="12"/>
      <c r="B7" s="25">
        <v>312.10000000000002</v>
      </c>
      <c r="C7" s="20" t="s">
        <v>9</v>
      </c>
      <c r="D7" s="46">
        <v>1307174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1307174</v>
      </c>
      <c r="O7" s="47">
        <f t="shared" si="1"/>
        <v>34.897989694850096</v>
      </c>
      <c r="P7" s="9"/>
    </row>
    <row r="8" spans="1:133">
      <c r="A8" s="12"/>
      <c r="B8" s="25">
        <v>314.10000000000002</v>
      </c>
      <c r="C8" s="20" t="s">
        <v>10</v>
      </c>
      <c r="D8" s="46">
        <v>2802057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2802057</v>
      </c>
      <c r="O8" s="47">
        <f t="shared" si="1"/>
        <v>74.807299036228201</v>
      </c>
      <c r="P8" s="9"/>
    </row>
    <row r="9" spans="1:133">
      <c r="A9" s="12"/>
      <c r="B9" s="25">
        <v>314.39999999999998</v>
      </c>
      <c r="C9" s="20" t="s">
        <v>11</v>
      </c>
      <c r="D9" s="46">
        <v>174662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174662</v>
      </c>
      <c r="O9" s="47">
        <f t="shared" si="1"/>
        <v>4.6630002402755162</v>
      </c>
      <c r="P9" s="9"/>
    </row>
    <row r="10" spans="1:133">
      <c r="A10" s="12"/>
      <c r="B10" s="25">
        <v>314.7</v>
      </c>
      <c r="C10" s="20" t="s">
        <v>12</v>
      </c>
      <c r="D10" s="46">
        <v>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</v>
      </c>
      <c r="O10" s="47">
        <f t="shared" si="1"/>
        <v>2.2425714819659876E-3</v>
      </c>
      <c r="P10" s="9"/>
    </row>
    <row r="11" spans="1:133">
      <c r="A11" s="12"/>
      <c r="B11" s="25">
        <v>314.8</v>
      </c>
      <c r="C11" s="20" t="s">
        <v>13</v>
      </c>
      <c r="D11" s="46">
        <v>30520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30520</v>
      </c>
      <c r="O11" s="47">
        <f t="shared" si="1"/>
        <v>0.81480097178097555</v>
      </c>
      <c r="P11" s="9"/>
    </row>
    <row r="12" spans="1:133">
      <c r="A12" s="12"/>
      <c r="B12" s="25">
        <v>315</v>
      </c>
      <c r="C12" s="20" t="s">
        <v>14</v>
      </c>
      <c r="D12" s="46">
        <v>2113570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2113570</v>
      </c>
      <c r="O12" s="47">
        <f t="shared" si="1"/>
        <v>56.426569132605387</v>
      </c>
      <c r="P12" s="9"/>
    </row>
    <row r="13" spans="1:133">
      <c r="A13" s="12"/>
      <c r="B13" s="25">
        <v>316</v>
      </c>
      <c r="C13" s="20" t="s">
        <v>15</v>
      </c>
      <c r="D13" s="46">
        <v>8369068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8369068</v>
      </c>
      <c r="O13" s="47">
        <f t="shared" si="1"/>
        <v>223.43134794564435</v>
      </c>
      <c r="P13" s="9"/>
    </row>
    <row r="14" spans="1:133" ht="15.75">
      <c r="A14" s="29" t="s">
        <v>116</v>
      </c>
      <c r="B14" s="30"/>
      <c r="C14" s="31"/>
      <c r="D14" s="32">
        <f t="shared" ref="D14:M14" si="3">SUM(D15:D17)</f>
        <v>1934449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1934449</v>
      </c>
      <c r="O14" s="45">
        <f t="shared" si="1"/>
        <v>51.644525722828845</v>
      </c>
      <c r="P14" s="10"/>
    </row>
    <row r="15" spans="1:133">
      <c r="A15" s="12"/>
      <c r="B15" s="25">
        <v>323.10000000000002</v>
      </c>
      <c r="C15" s="20" t="s">
        <v>17</v>
      </c>
      <c r="D15" s="46">
        <v>1656128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1656128</v>
      </c>
      <c r="O15" s="47">
        <f t="shared" si="1"/>
        <v>44.214112181968659</v>
      </c>
      <c r="P15" s="9"/>
    </row>
    <row r="16" spans="1:133">
      <c r="A16" s="12"/>
      <c r="B16" s="25">
        <v>323.39999999999998</v>
      </c>
      <c r="C16" s="20" t="s">
        <v>18</v>
      </c>
      <c r="D16" s="46">
        <v>275060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275060</v>
      </c>
      <c r="O16" s="47">
        <f t="shared" si="1"/>
        <v>7.3433537122567207</v>
      </c>
      <c r="P16" s="9"/>
    </row>
    <row r="17" spans="1:16">
      <c r="A17" s="12"/>
      <c r="B17" s="25">
        <v>329</v>
      </c>
      <c r="C17" s="20" t="s">
        <v>117</v>
      </c>
      <c r="D17" s="46">
        <v>3261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3261</v>
      </c>
      <c r="O17" s="47">
        <f t="shared" si="1"/>
        <v>8.7059828603465311E-2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SUM(D19:D30)</f>
        <v>4248300</v>
      </c>
      <c r="E18" s="32">
        <f t="shared" si="4"/>
        <v>1240945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4070689</v>
      </c>
      <c r="N18" s="44">
        <f>SUM(D18:M18)</f>
        <v>9559934</v>
      </c>
      <c r="O18" s="45">
        <f t="shared" si="1"/>
        <v>255.22423045091705</v>
      </c>
      <c r="P18" s="10"/>
    </row>
    <row r="19" spans="1:16">
      <c r="A19" s="12"/>
      <c r="B19" s="25">
        <v>331.2</v>
      </c>
      <c r="C19" s="20" t="s">
        <v>19</v>
      </c>
      <c r="D19" s="46">
        <v>0</v>
      </c>
      <c r="E19" s="46">
        <v>38403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5">SUM(D19:M19)</f>
        <v>38403</v>
      </c>
      <c r="O19" s="47">
        <f t="shared" si="1"/>
        <v>1.0252556264516646</v>
      </c>
      <c r="P19" s="9"/>
    </row>
    <row r="20" spans="1:16">
      <c r="A20" s="12"/>
      <c r="B20" s="25">
        <v>331.5</v>
      </c>
      <c r="C20" s="20" t="s">
        <v>21</v>
      </c>
      <c r="D20" s="46">
        <v>18315</v>
      </c>
      <c r="E20" s="46">
        <v>444400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462715</v>
      </c>
      <c r="O20" s="47">
        <f t="shared" si="1"/>
        <v>12.35323170568919</v>
      </c>
      <c r="P20" s="9"/>
    </row>
    <row r="21" spans="1:16">
      <c r="A21" s="12"/>
      <c r="B21" s="25">
        <v>334.2</v>
      </c>
      <c r="C21" s="20" t="s">
        <v>22</v>
      </c>
      <c r="D21" s="46">
        <v>0</v>
      </c>
      <c r="E21" s="46">
        <v>37156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37156</v>
      </c>
      <c r="O21" s="47">
        <f t="shared" si="1"/>
        <v>0.99196411885628855</v>
      </c>
      <c r="P21" s="9"/>
    </row>
    <row r="22" spans="1:16">
      <c r="A22" s="12"/>
      <c r="B22" s="25">
        <v>334.49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4070689</v>
      </c>
      <c r="N22" s="46">
        <f t="shared" si="5"/>
        <v>4070689</v>
      </c>
      <c r="O22" s="47">
        <f t="shared" si="1"/>
        <v>108.67632218276958</v>
      </c>
      <c r="P22" s="9"/>
    </row>
    <row r="23" spans="1:16">
      <c r="A23" s="12"/>
      <c r="B23" s="25">
        <v>334.5</v>
      </c>
      <c r="C23" s="20" t="s">
        <v>25</v>
      </c>
      <c r="D23" s="46">
        <v>1018</v>
      </c>
      <c r="E23" s="46">
        <v>720986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722004</v>
      </c>
      <c r="O23" s="47">
        <f t="shared" si="1"/>
        <v>19.275542622206796</v>
      </c>
      <c r="P23" s="9"/>
    </row>
    <row r="24" spans="1:16">
      <c r="A24" s="12"/>
      <c r="B24" s="25">
        <v>335.12</v>
      </c>
      <c r="C24" s="20" t="s">
        <v>27</v>
      </c>
      <c r="D24" s="46">
        <v>1334358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1334358</v>
      </c>
      <c r="O24" s="47">
        <f t="shared" si="1"/>
        <v>35.623728542061563</v>
      </c>
      <c r="P24" s="9"/>
    </row>
    <row r="25" spans="1:16">
      <c r="A25" s="12"/>
      <c r="B25" s="25">
        <v>335.14</v>
      </c>
      <c r="C25" s="20" t="s">
        <v>28</v>
      </c>
      <c r="D25" s="46">
        <v>22901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22901</v>
      </c>
      <c r="O25" s="47">
        <f t="shared" si="1"/>
        <v>0.61139439891075098</v>
      </c>
      <c r="P25" s="9"/>
    </row>
    <row r="26" spans="1:16">
      <c r="A26" s="12"/>
      <c r="B26" s="25">
        <v>335.15</v>
      </c>
      <c r="C26" s="20" t="s">
        <v>29</v>
      </c>
      <c r="D26" s="46">
        <v>40981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40981</v>
      </c>
      <c r="O26" s="47">
        <f t="shared" si="1"/>
        <v>1.0940812131243827</v>
      </c>
      <c r="P26" s="9"/>
    </row>
    <row r="27" spans="1:16">
      <c r="A27" s="12"/>
      <c r="B27" s="25">
        <v>335.18</v>
      </c>
      <c r="C27" s="20" t="s">
        <v>30</v>
      </c>
      <c r="D27" s="46">
        <v>2717396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2717396</v>
      </c>
      <c r="O27" s="47">
        <f t="shared" si="1"/>
        <v>72.547080652481512</v>
      </c>
      <c r="P27" s="9"/>
    </row>
    <row r="28" spans="1:16">
      <c r="A28" s="12"/>
      <c r="B28" s="25">
        <v>335.21</v>
      </c>
      <c r="C28" s="20" t="s">
        <v>31</v>
      </c>
      <c r="D28" s="46">
        <v>18313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18313</v>
      </c>
      <c r="O28" s="47">
        <f t="shared" si="1"/>
        <v>0.48890728034813252</v>
      </c>
      <c r="P28" s="9"/>
    </row>
    <row r="29" spans="1:16">
      <c r="A29" s="12"/>
      <c r="B29" s="25">
        <v>337.3</v>
      </c>
      <c r="C29" s="20" t="s">
        <v>32</v>
      </c>
      <c r="D29" s="46">
        <v>38000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38000</v>
      </c>
      <c r="O29" s="47">
        <f t="shared" si="1"/>
        <v>1.0144966227941372</v>
      </c>
      <c r="P29" s="9"/>
    </row>
    <row r="30" spans="1:16">
      <c r="A30" s="12"/>
      <c r="B30" s="25">
        <v>339</v>
      </c>
      <c r="C30" s="20" t="s">
        <v>80</v>
      </c>
      <c r="D30" s="46">
        <v>57018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57018</v>
      </c>
      <c r="O30" s="47">
        <f t="shared" si="1"/>
        <v>1.5222254852230557</v>
      </c>
      <c r="P30" s="9"/>
    </row>
    <row r="31" spans="1:16" ht="15.75">
      <c r="A31" s="29" t="s">
        <v>37</v>
      </c>
      <c r="B31" s="30"/>
      <c r="C31" s="31"/>
      <c r="D31" s="32">
        <f t="shared" ref="D31:M31" si="6">SUM(D32:D42)</f>
        <v>1006141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25500852</v>
      </c>
      <c r="J31" s="32">
        <f t="shared" si="6"/>
        <v>2899419</v>
      </c>
      <c r="K31" s="32">
        <f t="shared" si="6"/>
        <v>0</v>
      </c>
      <c r="L31" s="32">
        <f t="shared" si="6"/>
        <v>0</v>
      </c>
      <c r="M31" s="32">
        <f t="shared" si="6"/>
        <v>9065129</v>
      </c>
      <c r="N31" s="32">
        <f>SUM(D31:M31)</f>
        <v>38471541</v>
      </c>
      <c r="O31" s="45">
        <f t="shared" si="1"/>
        <v>1027.0854846891102</v>
      </c>
      <c r="P31" s="10"/>
    </row>
    <row r="32" spans="1:16">
      <c r="A32" s="12"/>
      <c r="B32" s="25">
        <v>341.2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2899419</v>
      </c>
      <c r="K32" s="46">
        <v>0</v>
      </c>
      <c r="L32" s="46">
        <v>0</v>
      </c>
      <c r="M32" s="46">
        <v>0</v>
      </c>
      <c r="N32" s="46">
        <f>SUM(D32:M32)</f>
        <v>2899419</v>
      </c>
      <c r="O32" s="47">
        <f t="shared" si="1"/>
        <v>77.406599567504074</v>
      </c>
      <c r="P32" s="9"/>
    </row>
    <row r="33" spans="1:16">
      <c r="A33" s="12"/>
      <c r="B33" s="25">
        <v>341.9</v>
      </c>
      <c r="C33" s="20" t="s">
        <v>41</v>
      </c>
      <c r="D33" s="46">
        <v>157838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7">SUM(D33:M33)</f>
        <v>157838</v>
      </c>
      <c r="O33" s="47">
        <f t="shared" si="1"/>
        <v>4.2138452091731855</v>
      </c>
      <c r="P33" s="9"/>
    </row>
    <row r="34" spans="1:16">
      <c r="A34" s="12"/>
      <c r="B34" s="25">
        <v>342.1</v>
      </c>
      <c r="C34" s="20" t="s">
        <v>42</v>
      </c>
      <c r="D34" s="46">
        <v>109701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109701</v>
      </c>
      <c r="O34" s="47">
        <f t="shared" si="1"/>
        <v>2.9287182636089382</v>
      </c>
      <c r="P34" s="9"/>
    </row>
    <row r="35" spans="1:16">
      <c r="A35" s="12"/>
      <c r="B35" s="25">
        <v>342.9</v>
      </c>
      <c r="C35" s="20" t="s">
        <v>43</v>
      </c>
      <c r="D35" s="46">
        <v>6543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6543</v>
      </c>
      <c r="O35" s="47">
        <f t="shared" si="1"/>
        <v>0.17468030007742211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6846810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6846810</v>
      </c>
      <c r="O36" s="47">
        <f t="shared" si="1"/>
        <v>182.79120057666123</v>
      </c>
      <c r="P36" s="9"/>
    </row>
    <row r="37" spans="1:16">
      <c r="A37" s="12"/>
      <c r="B37" s="25">
        <v>343.6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14795319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14795319</v>
      </c>
      <c r="O37" s="47">
        <f t="shared" ref="O37:O59" si="8">(N37/O$61)</f>
        <v>394.99476733320876</v>
      </c>
      <c r="P37" s="9"/>
    </row>
    <row r="38" spans="1:16">
      <c r="A38" s="12"/>
      <c r="B38" s="25">
        <v>344.2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8868146</v>
      </c>
      <c r="N38" s="46">
        <f t="shared" si="7"/>
        <v>8868146</v>
      </c>
      <c r="O38" s="47">
        <f t="shared" si="8"/>
        <v>236.75537282750886</v>
      </c>
      <c r="P38" s="9"/>
    </row>
    <row r="39" spans="1:16">
      <c r="A39" s="12"/>
      <c r="B39" s="25">
        <v>344.9</v>
      </c>
      <c r="C39" s="20" t="s">
        <v>47</v>
      </c>
      <c r="D39" s="46">
        <v>551606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551606</v>
      </c>
      <c r="O39" s="47">
        <f t="shared" si="8"/>
        <v>14.726379581920602</v>
      </c>
      <c r="P39" s="9"/>
    </row>
    <row r="40" spans="1:16">
      <c r="A40" s="12"/>
      <c r="B40" s="25">
        <v>345.9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196983</v>
      </c>
      <c r="N40" s="46">
        <f t="shared" si="7"/>
        <v>196983</v>
      </c>
      <c r="O40" s="47">
        <f t="shared" si="8"/>
        <v>5.2589102170488831</v>
      </c>
      <c r="P40" s="9"/>
    </row>
    <row r="41" spans="1:16">
      <c r="A41" s="12"/>
      <c r="B41" s="25">
        <v>347.2</v>
      </c>
      <c r="C41" s="20" t="s">
        <v>49</v>
      </c>
      <c r="D41" s="46">
        <v>86468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86468</v>
      </c>
      <c r="O41" s="47">
        <f t="shared" si="8"/>
        <v>2.3084603678885123</v>
      </c>
      <c r="P41" s="9"/>
    </row>
    <row r="42" spans="1:16">
      <c r="A42" s="12"/>
      <c r="B42" s="25">
        <v>347.5</v>
      </c>
      <c r="C42" s="20" t="s">
        <v>50</v>
      </c>
      <c r="D42" s="46">
        <v>93985</v>
      </c>
      <c r="E42" s="46">
        <v>0</v>
      </c>
      <c r="F42" s="46">
        <v>0</v>
      </c>
      <c r="G42" s="46">
        <v>0</v>
      </c>
      <c r="H42" s="46">
        <v>0</v>
      </c>
      <c r="I42" s="46">
        <v>3858723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3952708</v>
      </c>
      <c r="O42" s="47">
        <f t="shared" si="8"/>
        <v>105.52655044450971</v>
      </c>
      <c r="P42" s="9"/>
    </row>
    <row r="43" spans="1:16" ht="15.75">
      <c r="A43" s="29" t="s">
        <v>38</v>
      </c>
      <c r="B43" s="30"/>
      <c r="C43" s="31"/>
      <c r="D43" s="32">
        <f t="shared" ref="D43:M43" si="9">SUM(D44:D45)</f>
        <v>277135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277135</v>
      </c>
      <c r="O43" s="45">
        <f t="shared" si="8"/>
        <v>7.3987505673171903</v>
      </c>
      <c r="P43" s="10"/>
    </row>
    <row r="44" spans="1:16">
      <c r="A44" s="13"/>
      <c r="B44" s="39">
        <v>351.1</v>
      </c>
      <c r="C44" s="21" t="s">
        <v>53</v>
      </c>
      <c r="D44" s="46">
        <v>205711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205711</v>
      </c>
      <c r="O44" s="47">
        <f t="shared" si="8"/>
        <v>5.4919240729369676</v>
      </c>
      <c r="P44" s="9"/>
    </row>
    <row r="45" spans="1:16">
      <c r="A45" s="13"/>
      <c r="B45" s="39">
        <v>359</v>
      </c>
      <c r="C45" s="21" t="s">
        <v>118</v>
      </c>
      <c r="D45" s="46">
        <v>71424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71424</v>
      </c>
      <c r="O45" s="47">
        <f t="shared" si="8"/>
        <v>1.9068264943802227</v>
      </c>
      <c r="P45" s="9"/>
    </row>
    <row r="46" spans="1:16" ht="15.75">
      <c r="A46" s="29" t="s">
        <v>2</v>
      </c>
      <c r="B46" s="30"/>
      <c r="C46" s="31"/>
      <c r="D46" s="32">
        <f t="shared" ref="D46:M46" si="10">SUM(D47:D53)</f>
        <v>1039162</v>
      </c>
      <c r="E46" s="32">
        <f t="shared" si="10"/>
        <v>8777</v>
      </c>
      <c r="F46" s="32">
        <f t="shared" si="10"/>
        <v>25886</v>
      </c>
      <c r="G46" s="32">
        <f t="shared" si="10"/>
        <v>1045077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-2902673</v>
      </c>
      <c r="L46" s="32">
        <f t="shared" si="10"/>
        <v>0</v>
      </c>
      <c r="M46" s="32">
        <f t="shared" si="10"/>
        <v>137976</v>
      </c>
      <c r="N46" s="32">
        <f>SUM(D46:M46)</f>
        <v>-645795</v>
      </c>
      <c r="O46" s="45">
        <f t="shared" si="8"/>
        <v>-17.240969645193154</v>
      </c>
      <c r="P46" s="10"/>
    </row>
    <row r="47" spans="1:16">
      <c r="A47" s="12"/>
      <c r="B47" s="25">
        <v>361.1</v>
      </c>
      <c r="C47" s="20" t="s">
        <v>55</v>
      </c>
      <c r="D47" s="46">
        <v>594393</v>
      </c>
      <c r="E47" s="46">
        <v>8210</v>
      </c>
      <c r="F47" s="46">
        <v>25886</v>
      </c>
      <c r="G47" s="46">
        <v>296702</v>
      </c>
      <c r="H47" s="46">
        <v>0</v>
      </c>
      <c r="I47" s="46">
        <v>0</v>
      </c>
      <c r="J47" s="46">
        <v>0</v>
      </c>
      <c r="K47" s="46">
        <v>1616595</v>
      </c>
      <c r="L47" s="46">
        <v>0</v>
      </c>
      <c r="M47" s="46">
        <v>83247</v>
      </c>
      <c r="N47" s="46">
        <f>SUM(D47:M47)</f>
        <v>2625033</v>
      </c>
      <c r="O47" s="47">
        <f t="shared" si="8"/>
        <v>70.081239821662166</v>
      </c>
      <c r="P47" s="9"/>
    </row>
    <row r="48" spans="1:16">
      <c r="A48" s="12"/>
      <c r="B48" s="25">
        <v>361.4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-7483835</v>
      </c>
      <c r="L48" s="46">
        <v>0</v>
      </c>
      <c r="M48" s="46">
        <v>0</v>
      </c>
      <c r="N48" s="46">
        <f t="shared" ref="N48:N53" si="11">SUM(D48:M48)</f>
        <v>-7483835</v>
      </c>
      <c r="O48" s="47">
        <f t="shared" si="8"/>
        <v>-199.79803508022533</v>
      </c>
      <c r="P48" s="9"/>
    </row>
    <row r="49" spans="1:119">
      <c r="A49" s="12"/>
      <c r="B49" s="25">
        <v>362</v>
      </c>
      <c r="C49" s="20" t="s">
        <v>57</v>
      </c>
      <c r="D49" s="46">
        <v>96555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96555</v>
      </c>
      <c r="O49" s="47">
        <f t="shared" si="8"/>
        <v>2.577755826681261</v>
      </c>
      <c r="P49" s="9"/>
    </row>
    <row r="50" spans="1:119">
      <c r="A50" s="12"/>
      <c r="B50" s="25">
        <v>365</v>
      </c>
      <c r="C50" s="20" t="s">
        <v>58</v>
      </c>
      <c r="D50" s="46">
        <v>1546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1546</v>
      </c>
      <c r="O50" s="47">
        <f t="shared" si="8"/>
        <v>4.1273994179993057E-2</v>
      </c>
      <c r="P50" s="9"/>
    </row>
    <row r="51" spans="1:119">
      <c r="A51" s="12"/>
      <c r="B51" s="25">
        <v>366</v>
      </c>
      <c r="C51" s="20" t="s">
        <v>59</v>
      </c>
      <c r="D51" s="46">
        <v>20616</v>
      </c>
      <c r="E51" s="46">
        <v>500</v>
      </c>
      <c r="F51" s="46">
        <v>0</v>
      </c>
      <c r="G51" s="46">
        <v>748375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769491</v>
      </c>
      <c r="O51" s="47">
        <f t="shared" si="8"/>
        <v>20.543316336065356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2964567</v>
      </c>
      <c r="L52" s="46">
        <v>0</v>
      </c>
      <c r="M52" s="46">
        <v>0</v>
      </c>
      <c r="N52" s="46">
        <f t="shared" si="11"/>
        <v>2964567</v>
      </c>
      <c r="O52" s="47">
        <f t="shared" si="8"/>
        <v>79.145873935445977</v>
      </c>
      <c r="P52" s="9"/>
    </row>
    <row r="53" spans="1:119">
      <c r="A53" s="12"/>
      <c r="B53" s="25">
        <v>369.9</v>
      </c>
      <c r="C53" s="20" t="s">
        <v>61</v>
      </c>
      <c r="D53" s="46">
        <v>326052</v>
      </c>
      <c r="E53" s="46">
        <v>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54729</v>
      </c>
      <c r="N53" s="46">
        <f t="shared" si="11"/>
        <v>380848</v>
      </c>
      <c r="O53" s="47">
        <f t="shared" si="8"/>
        <v>10.167605520997411</v>
      </c>
      <c r="P53" s="9"/>
    </row>
    <row r="54" spans="1:119" ht="15.75">
      <c r="A54" s="29" t="s">
        <v>39</v>
      </c>
      <c r="B54" s="30"/>
      <c r="C54" s="31"/>
      <c r="D54" s="32">
        <f t="shared" ref="D54:M54" si="12">SUM(D55:D58)</f>
        <v>1767570</v>
      </c>
      <c r="E54" s="32">
        <f t="shared" si="12"/>
        <v>0</v>
      </c>
      <c r="F54" s="32">
        <f t="shared" si="12"/>
        <v>2377900</v>
      </c>
      <c r="G54" s="32">
        <f t="shared" si="12"/>
        <v>6106222</v>
      </c>
      <c r="H54" s="32">
        <f t="shared" si="12"/>
        <v>0</v>
      </c>
      <c r="I54" s="32">
        <f t="shared" si="12"/>
        <v>2006340</v>
      </c>
      <c r="J54" s="32">
        <f t="shared" si="12"/>
        <v>3631659</v>
      </c>
      <c r="K54" s="32">
        <f t="shared" si="12"/>
        <v>0</v>
      </c>
      <c r="L54" s="32">
        <f t="shared" si="12"/>
        <v>0</v>
      </c>
      <c r="M54" s="32">
        <f t="shared" si="12"/>
        <v>163783</v>
      </c>
      <c r="N54" s="32">
        <f t="shared" ref="N54:N59" si="13">SUM(D54:M54)</f>
        <v>16053474</v>
      </c>
      <c r="O54" s="45">
        <f t="shared" si="8"/>
        <v>428.58408308193395</v>
      </c>
      <c r="P54" s="9"/>
    </row>
    <row r="55" spans="1:119">
      <c r="A55" s="12"/>
      <c r="B55" s="25">
        <v>381</v>
      </c>
      <c r="C55" s="20" t="s">
        <v>62</v>
      </c>
      <c r="D55" s="46">
        <v>1767570</v>
      </c>
      <c r="E55" s="46">
        <v>0</v>
      </c>
      <c r="F55" s="46">
        <v>2377900</v>
      </c>
      <c r="G55" s="46">
        <v>4184222</v>
      </c>
      <c r="H55" s="46">
        <v>0</v>
      </c>
      <c r="I55" s="46">
        <v>0</v>
      </c>
      <c r="J55" s="46">
        <v>3573926</v>
      </c>
      <c r="K55" s="46">
        <v>0</v>
      </c>
      <c r="L55" s="46">
        <v>0</v>
      </c>
      <c r="M55" s="46">
        <v>0</v>
      </c>
      <c r="N55" s="46">
        <f t="shared" si="13"/>
        <v>11903618</v>
      </c>
      <c r="O55" s="47">
        <f t="shared" si="8"/>
        <v>317.79421736925008</v>
      </c>
      <c r="P55" s="9"/>
    </row>
    <row r="56" spans="1:119">
      <c r="A56" s="12"/>
      <c r="B56" s="25">
        <v>384</v>
      </c>
      <c r="C56" s="20" t="s">
        <v>91</v>
      </c>
      <c r="D56" s="46">
        <v>0</v>
      </c>
      <c r="E56" s="46">
        <v>0</v>
      </c>
      <c r="F56" s="46">
        <v>0</v>
      </c>
      <c r="G56" s="46">
        <v>1922000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1922000</v>
      </c>
      <c r="O56" s="47">
        <f t="shared" si="8"/>
        <v>51.312171289745578</v>
      </c>
      <c r="P56" s="9"/>
    </row>
    <row r="57" spans="1:119">
      <c r="A57" s="12"/>
      <c r="B57" s="25">
        <v>389.1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552868</v>
      </c>
      <c r="J57" s="46">
        <v>54584</v>
      </c>
      <c r="K57" s="46">
        <v>0</v>
      </c>
      <c r="L57" s="46">
        <v>0</v>
      </c>
      <c r="M57" s="46">
        <v>163783</v>
      </c>
      <c r="N57" s="46">
        <f t="shared" si="13"/>
        <v>771235</v>
      </c>
      <c r="O57" s="47">
        <f t="shared" si="8"/>
        <v>20.589876391595695</v>
      </c>
      <c r="P57" s="9"/>
    </row>
    <row r="58" spans="1:119" ht="15.75" thickBot="1">
      <c r="A58" s="12"/>
      <c r="B58" s="25">
        <v>389.9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1453472</v>
      </c>
      <c r="J58" s="46">
        <v>3149</v>
      </c>
      <c r="K58" s="46">
        <v>0</v>
      </c>
      <c r="L58" s="46">
        <v>0</v>
      </c>
      <c r="M58" s="46">
        <v>0</v>
      </c>
      <c r="N58" s="46">
        <f t="shared" si="13"/>
        <v>1456621</v>
      </c>
      <c r="O58" s="47">
        <f t="shared" si="8"/>
        <v>38.887818031342604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4">SUM(D5,D14,D18,D31,D43,D46,D54)</f>
        <v>34041991</v>
      </c>
      <c r="E59" s="15">
        <f t="shared" si="14"/>
        <v>1249722</v>
      </c>
      <c r="F59" s="15">
        <f t="shared" si="14"/>
        <v>2403786</v>
      </c>
      <c r="G59" s="15">
        <f t="shared" si="14"/>
        <v>7151299</v>
      </c>
      <c r="H59" s="15">
        <f t="shared" si="14"/>
        <v>0</v>
      </c>
      <c r="I59" s="15">
        <f t="shared" si="14"/>
        <v>27507192</v>
      </c>
      <c r="J59" s="15">
        <f t="shared" si="14"/>
        <v>6531078</v>
      </c>
      <c r="K59" s="15">
        <f t="shared" si="14"/>
        <v>-2902673</v>
      </c>
      <c r="L59" s="15">
        <f t="shared" si="14"/>
        <v>0</v>
      </c>
      <c r="M59" s="15">
        <f t="shared" si="14"/>
        <v>15864600</v>
      </c>
      <c r="N59" s="15">
        <f t="shared" si="13"/>
        <v>91846995</v>
      </c>
      <c r="O59" s="38">
        <f t="shared" si="8"/>
        <v>2452.0649010865791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119</v>
      </c>
      <c r="M61" s="51"/>
      <c r="N61" s="51"/>
      <c r="O61" s="43">
        <v>37457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83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148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149</v>
      </c>
      <c r="N4" s="35" t="s">
        <v>8</v>
      </c>
      <c r="O4" s="35" t="s">
        <v>150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151</v>
      </c>
      <c r="B5" s="26"/>
      <c r="C5" s="26"/>
      <c r="D5" s="27">
        <f t="shared" ref="D5:N5" si="0">SUM(D6:D15)</f>
        <v>29605076</v>
      </c>
      <c r="E5" s="27">
        <f t="shared" si="0"/>
        <v>5465609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112703</v>
      </c>
      <c r="O5" s="28">
        <f>SUM(D5:N5)</f>
        <v>35183388</v>
      </c>
      <c r="P5" s="33">
        <f t="shared" ref="P5:P36" si="1">(O5/P$69)</f>
        <v>1013.9889330797164</v>
      </c>
      <c r="Q5" s="6"/>
    </row>
    <row r="6" spans="1:134">
      <c r="A6" s="12"/>
      <c r="B6" s="25">
        <v>311</v>
      </c>
      <c r="C6" s="20" t="s">
        <v>1</v>
      </c>
      <c r="D6" s="46">
        <v>10576138</v>
      </c>
      <c r="E6" s="46">
        <v>1269028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112703</v>
      </c>
      <c r="O6" s="46">
        <f>SUM(D6:N6)</f>
        <v>11957869</v>
      </c>
      <c r="P6" s="47">
        <f t="shared" si="1"/>
        <v>344.62703902242203</v>
      </c>
      <c r="Q6" s="9"/>
    </row>
    <row r="7" spans="1:134">
      <c r="A7" s="12"/>
      <c r="B7" s="25">
        <v>312.41000000000003</v>
      </c>
      <c r="C7" s="20" t="s">
        <v>152</v>
      </c>
      <c r="D7" s="46">
        <v>1256957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1256957</v>
      </c>
      <c r="P7" s="47">
        <f t="shared" si="1"/>
        <v>36.225632601302671</v>
      </c>
      <c r="Q7" s="9"/>
    </row>
    <row r="8" spans="1:134">
      <c r="A8" s="12"/>
      <c r="B8" s="25">
        <v>312.51</v>
      </c>
      <c r="C8" s="20" t="s">
        <v>74</v>
      </c>
      <c r="D8" s="46">
        <v>306136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306136</v>
      </c>
      <c r="P8" s="47">
        <f t="shared" si="1"/>
        <v>8.8228716352527528</v>
      </c>
      <c r="Q8" s="9"/>
    </row>
    <row r="9" spans="1:134">
      <c r="A9" s="12"/>
      <c r="B9" s="25">
        <v>312.52</v>
      </c>
      <c r="C9" s="20" t="s">
        <v>94</v>
      </c>
      <c r="D9" s="46">
        <v>356877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356877</v>
      </c>
      <c r="P9" s="47">
        <f t="shared" si="1"/>
        <v>10.285232578246585</v>
      </c>
      <c r="Q9" s="9"/>
    </row>
    <row r="10" spans="1:134">
      <c r="A10" s="12"/>
      <c r="B10" s="25">
        <v>312.63</v>
      </c>
      <c r="C10" s="20" t="s">
        <v>153</v>
      </c>
      <c r="D10" s="46">
        <v>0</v>
      </c>
      <c r="E10" s="46">
        <v>4196581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4196581</v>
      </c>
      <c r="P10" s="47">
        <f t="shared" si="1"/>
        <v>120.94590466309297</v>
      </c>
      <c r="Q10" s="9"/>
    </row>
    <row r="11" spans="1:134">
      <c r="A11" s="12"/>
      <c r="B11" s="25">
        <v>314.10000000000002</v>
      </c>
      <c r="C11" s="20" t="s">
        <v>10</v>
      </c>
      <c r="D11" s="46">
        <v>4103946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4103946</v>
      </c>
      <c r="P11" s="47">
        <f t="shared" si="1"/>
        <v>118.27615424520145</v>
      </c>
      <c r="Q11" s="9"/>
    </row>
    <row r="12" spans="1:134">
      <c r="A12" s="12"/>
      <c r="B12" s="25">
        <v>314.39999999999998</v>
      </c>
      <c r="C12" s="20" t="s">
        <v>11</v>
      </c>
      <c r="D12" s="46">
        <v>229557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229557</v>
      </c>
      <c r="P12" s="47">
        <f t="shared" si="1"/>
        <v>6.6158568217188307</v>
      </c>
      <c r="Q12" s="9"/>
    </row>
    <row r="13" spans="1:134">
      <c r="A13" s="12"/>
      <c r="B13" s="25">
        <v>314.8</v>
      </c>
      <c r="C13" s="20" t="s">
        <v>13</v>
      </c>
      <c r="D13" s="46">
        <v>31880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31880</v>
      </c>
      <c r="P13" s="47">
        <f t="shared" si="1"/>
        <v>0.91878494437719749</v>
      </c>
      <c r="Q13" s="9"/>
    </row>
    <row r="14" spans="1:134">
      <c r="A14" s="12"/>
      <c r="B14" s="25">
        <v>315.10000000000002</v>
      </c>
      <c r="C14" s="20" t="s">
        <v>154</v>
      </c>
      <c r="D14" s="46">
        <v>1483903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1483903</v>
      </c>
      <c r="P14" s="47">
        <f t="shared" si="1"/>
        <v>42.766240129114067</v>
      </c>
      <c r="Q14" s="9"/>
    </row>
    <row r="15" spans="1:134">
      <c r="A15" s="12"/>
      <c r="B15" s="25">
        <v>316</v>
      </c>
      <c r="C15" s="20" t="s">
        <v>96</v>
      </c>
      <c r="D15" s="46">
        <v>11259682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11259682</v>
      </c>
      <c r="P15" s="47">
        <f t="shared" si="1"/>
        <v>324.50521643898782</v>
      </c>
      <c r="Q15" s="9"/>
    </row>
    <row r="16" spans="1:134" ht="15.75">
      <c r="A16" s="29" t="s">
        <v>16</v>
      </c>
      <c r="B16" s="30"/>
      <c r="C16" s="31"/>
      <c r="D16" s="32">
        <f t="shared" ref="D16:N16" si="3">SUM(D17:D21)</f>
        <v>9810976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799530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 t="shared" ref="O16:O23" si="4">SUM(D16:N16)</f>
        <v>10610506</v>
      </c>
      <c r="P16" s="45">
        <f t="shared" si="1"/>
        <v>305.79589601706152</v>
      </c>
      <c r="Q16" s="10"/>
    </row>
    <row r="17" spans="1:17">
      <c r="A17" s="12"/>
      <c r="B17" s="25">
        <v>323.10000000000002</v>
      </c>
      <c r="C17" s="20" t="s">
        <v>17</v>
      </c>
      <c r="D17" s="46">
        <v>3622219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3622219</v>
      </c>
      <c r="P17" s="47">
        <f t="shared" si="1"/>
        <v>104.39273156954292</v>
      </c>
      <c r="Q17" s="9"/>
    </row>
    <row r="18" spans="1:17">
      <c r="A18" s="12"/>
      <c r="B18" s="25">
        <v>323.39999999999998</v>
      </c>
      <c r="C18" s="20" t="s">
        <v>18</v>
      </c>
      <c r="D18" s="46">
        <v>327976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327976</v>
      </c>
      <c r="P18" s="47">
        <f t="shared" si="1"/>
        <v>9.4523027263819248</v>
      </c>
      <c r="Q18" s="9"/>
    </row>
    <row r="19" spans="1:17">
      <c r="A19" s="12"/>
      <c r="B19" s="25">
        <v>324.20999999999998</v>
      </c>
      <c r="C19" s="20" t="s">
        <v>143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653667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653667</v>
      </c>
      <c r="P19" s="47">
        <f t="shared" si="1"/>
        <v>18.838751513055506</v>
      </c>
      <c r="Q19" s="9"/>
    </row>
    <row r="20" spans="1:17">
      <c r="A20" s="12"/>
      <c r="B20" s="25">
        <v>324.22000000000003</v>
      </c>
      <c r="C20" s="20" t="s">
        <v>144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145863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145863</v>
      </c>
      <c r="P20" s="47">
        <f t="shared" si="1"/>
        <v>4.2037869617845409</v>
      </c>
      <c r="Q20" s="9"/>
    </row>
    <row r="21" spans="1:17">
      <c r="A21" s="12"/>
      <c r="B21" s="25">
        <v>329.5</v>
      </c>
      <c r="C21" s="20" t="s">
        <v>155</v>
      </c>
      <c r="D21" s="46">
        <v>5860781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5860781</v>
      </c>
      <c r="P21" s="47">
        <f t="shared" si="1"/>
        <v>168.90832324629662</v>
      </c>
      <c r="Q21" s="9"/>
    </row>
    <row r="22" spans="1:17" ht="15.75">
      <c r="A22" s="29" t="s">
        <v>156</v>
      </c>
      <c r="B22" s="30"/>
      <c r="C22" s="31"/>
      <c r="D22" s="32">
        <f t="shared" ref="D22:N22" si="5">SUM(D23:D34)</f>
        <v>6512944</v>
      </c>
      <c r="E22" s="32">
        <f t="shared" si="5"/>
        <v>15119087</v>
      </c>
      <c r="F22" s="32">
        <f t="shared" si="5"/>
        <v>0</v>
      </c>
      <c r="G22" s="32">
        <f t="shared" si="5"/>
        <v>149525</v>
      </c>
      <c r="H22" s="32">
        <f t="shared" si="5"/>
        <v>0</v>
      </c>
      <c r="I22" s="32">
        <f t="shared" si="5"/>
        <v>249718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7119228</v>
      </c>
      <c r="O22" s="44">
        <f t="shared" si="4"/>
        <v>29150502</v>
      </c>
      <c r="P22" s="45">
        <f t="shared" si="1"/>
        <v>840.12052567871342</v>
      </c>
      <c r="Q22" s="10"/>
    </row>
    <row r="23" spans="1:17">
      <c r="A23" s="12"/>
      <c r="B23" s="25">
        <v>331.2</v>
      </c>
      <c r="C23" s="20" t="s">
        <v>19</v>
      </c>
      <c r="D23" s="46">
        <v>0</v>
      </c>
      <c r="E23" s="46">
        <v>86840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86840</v>
      </c>
      <c r="P23" s="47">
        <f t="shared" si="1"/>
        <v>2.5027379099659921</v>
      </c>
      <c r="Q23" s="9"/>
    </row>
    <row r="24" spans="1:17">
      <c r="A24" s="12"/>
      <c r="B24" s="25">
        <v>331.39</v>
      </c>
      <c r="C24" s="20" t="s">
        <v>157</v>
      </c>
      <c r="D24" s="46">
        <v>0</v>
      </c>
      <c r="E24" s="46">
        <v>18975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4" si="6">SUM(D24:N24)</f>
        <v>18975</v>
      </c>
      <c r="P24" s="47">
        <f t="shared" si="1"/>
        <v>0.54686149057582567</v>
      </c>
      <c r="Q24" s="9"/>
    </row>
    <row r="25" spans="1:17">
      <c r="A25" s="12"/>
      <c r="B25" s="25">
        <v>331.5</v>
      </c>
      <c r="C25" s="20" t="s">
        <v>21</v>
      </c>
      <c r="D25" s="46">
        <v>0</v>
      </c>
      <c r="E25" s="46">
        <v>479999</v>
      </c>
      <c r="F25" s="46">
        <v>0</v>
      </c>
      <c r="G25" s="46">
        <v>130834</v>
      </c>
      <c r="H25" s="46">
        <v>0</v>
      </c>
      <c r="I25" s="46">
        <v>173018</v>
      </c>
      <c r="J25" s="46">
        <v>0</v>
      </c>
      <c r="K25" s="46">
        <v>0</v>
      </c>
      <c r="L25" s="46">
        <v>0</v>
      </c>
      <c r="M25" s="46">
        <v>0</v>
      </c>
      <c r="N25" s="46">
        <v>394016</v>
      </c>
      <c r="O25" s="46">
        <f t="shared" si="6"/>
        <v>1177867</v>
      </c>
      <c r="P25" s="47">
        <f t="shared" si="1"/>
        <v>33.946250504351838</v>
      </c>
      <c r="Q25" s="9"/>
    </row>
    <row r="26" spans="1:17">
      <c r="A26" s="12"/>
      <c r="B26" s="25">
        <v>331.51</v>
      </c>
      <c r="C26" s="20" t="s">
        <v>158</v>
      </c>
      <c r="D26" s="46">
        <v>0</v>
      </c>
      <c r="E26" s="46">
        <v>5043586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5043586</v>
      </c>
      <c r="P26" s="47">
        <f t="shared" si="1"/>
        <v>145.35667761830652</v>
      </c>
      <c r="Q26" s="9"/>
    </row>
    <row r="27" spans="1:17">
      <c r="A27" s="12"/>
      <c r="B27" s="25">
        <v>331.69</v>
      </c>
      <c r="C27" s="20" t="s">
        <v>159</v>
      </c>
      <c r="D27" s="46">
        <v>21097</v>
      </c>
      <c r="E27" s="46">
        <v>0</v>
      </c>
      <c r="F27" s="46">
        <v>0</v>
      </c>
      <c r="G27" s="46">
        <v>0</v>
      </c>
      <c r="H27" s="46">
        <v>0</v>
      </c>
      <c r="I27" s="46">
        <v>30467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51564</v>
      </c>
      <c r="P27" s="47">
        <f t="shared" si="1"/>
        <v>1.4860798893307972</v>
      </c>
      <c r="Q27" s="9"/>
    </row>
    <row r="28" spans="1:17">
      <c r="A28" s="12"/>
      <c r="B28" s="25">
        <v>333</v>
      </c>
      <c r="C28" s="20" t="s">
        <v>97</v>
      </c>
      <c r="D28" s="46">
        <v>35398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35398</v>
      </c>
      <c r="P28" s="47">
        <f t="shared" si="1"/>
        <v>1.0201740734336273</v>
      </c>
      <c r="Q28" s="9"/>
    </row>
    <row r="29" spans="1:17">
      <c r="A29" s="12"/>
      <c r="B29" s="25">
        <v>334.5</v>
      </c>
      <c r="C29" s="20" t="s">
        <v>25</v>
      </c>
      <c r="D29" s="46">
        <v>0</v>
      </c>
      <c r="E29" s="46">
        <v>9489687</v>
      </c>
      <c r="F29" s="46">
        <v>0</v>
      </c>
      <c r="G29" s="46">
        <v>18691</v>
      </c>
      <c r="H29" s="46">
        <v>0</v>
      </c>
      <c r="I29" s="46">
        <v>46233</v>
      </c>
      <c r="J29" s="46">
        <v>0</v>
      </c>
      <c r="K29" s="46">
        <v>0</v>
      </c>
      <c r="L29" s="46">
        <v>0</v>
      </c>
      <c r="M29" s="46">
        <v>0</v>
      </c>
      <c r="N29" s="46">
        <v>6725212</v>
      </c>
      <c r="O29" s="46">
        <f t="shared" si="6"/>
        <v>16279823</v>
      </c>
      <c r="P29" s="47">
        <f t="shared" si="1"/>
        <v>469.18620669779239</v>
      </c>
      <c r="Q29" s="9"/>
    </row>
    <row r="30" spans="1:17">
      <c r="A30" s="12"/>
      <c r="B30" s="25">
        <v>335.125</v>
      </c>
      <c r="C30" s="20" t="s">
        <v>160</v>
      </c>
      <c r="D30" s="46">
        <v>1913704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1913704</v>
      </c>
      <c r="P30" s="47">
        <f t="shared" si="1"/>
        <v>55.153150037466133</v>
      </c>
      <c r="Q30" s="9"/>
    </row>
    <row r="31" spans="1:17">
      <c r="A31" s="12"/>
      <c r="B31" s="25">
        <v>335.14</v>
      </c>
      <c r="C31" s="20" t="s">
        <v>99</v>
      </c>
      <c r="D31" s="46">
        <v>20779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20779</v>
      </c>
      <c r="P31" s="47">
        <f t="shared" si="1"/>
        <v>0.59885295982477371</v>
      </c>
      <c r="Q31" s="9"/>
    </row>
    <row r="32" spans="1:17">
      <c r="A32" s="12"/>
      <c r="B32" s="25">
        <v>335.15</v>
      </c>
      <c r="C32" s="20" t="s">
        <v>100</v>
      </c>
      <c r="D32" s="46">
        <v>47540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47540</v>
      </c>
      <c r="P32" s="47">
        <f t="shared" si="1"/>
        <v>1.3701077871923453</v>
      </c>
      <c r="Q32" s="9"/>
    </row>
    <row r="33" spans="1:17">
      <c r="A33" s="12"/>
      <c r="B33" s="25">
        <v>335.18</v>
      </c>
      <c r="C33" s="20" t="s">
        <v>161</v>
      </c>
      <c r="D33" s="46">
        <v>4452095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4452095</v>
      </c>
      <c r="P33" s="47">
        <f t="shared" si="1"/>
        <v>128.30984494783561</v>
      </c>
      <c r="Q33" s="9"/>
    </row>
    <row r="34" spans="1:17">
      <c r="A34" s="12"/>
      <c r="B34" s="25">
        <v>335.23</v>
      </c>
      <c r="C34" s="20" t="s">
        <v>87</v>
      </c>
      <c r="D34" s="46">
        <v>22331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22331</v>
      </c>
      <c r="P34" s="47">
        <f t="shared" si="1"/>
        <v>0.64358176263761602</v>
      </c>
      <c r="Q34" s="9"/>
    </row>
    <row r="35" spans="1:17" ht="15.75">
      <c r="A35" s="29" t="s">
        <v>37</v>
      </c>
      <c r="B35" s="30"/>
      <c r="C35" s="31"/>
      <c r="D35" s="32">
        <f t="shared" ref="D35:N35" si="7">SUM(D36:D48)</f>
        <v>1072769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30515246</v>
      </c>
      <c r="J35" s="32">
        <f t="shared" si="7"/>
        <v>3497248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17444867</v>
      </c>
      <c r="O35" s="32">
        <f>SUM(D35:N35)</f>
        <v>52530130</v>
      </c>
      <c r="P35" s="45">
        <f t="shared" si="1"/>
        <v>1513.9238572828406</v>
      </c>
      <c r="Q35" s="10"/>
    </row>
    <row r="36" spans="1:17">
      <c r="A36" s="12"/>
      <c r="B36" s="25">
        <v>341.2</v>
      </c>
      <c r="C36" s="20" t="s">
        <v>102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3497248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8" si="8">SUM(D36:N36)</f>
        <v>3497248</v>
      </c>
      <c r="P36" s="47">
        <f t="shared" si="1"/>
        <v>100.79105423943743</v>
      </c>
      <c r="Q36" s="9"/>
    </row>
    <row r="37" spans="1:17">
      <c r="A37" s="12"/>
      <c r="B37" s="25">
        <v>341.3</v>
      </c>
      <c r="C37" s="20" t="s">
        <v>124</v>
      </c>
      <c r="D37" s="46">
        <v>234500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234500</v>
      </c>
      <c r="P37" s="47">
        <f t="shared" ref="P37:P67" si="9">(O37/P$69)</f>
        <v>6.7583146002651446</v>
      </c>
      <c r="Q37" s="9"/>
    </row>
    <row r="38" spans="1:17">
      <c r="A38" s="12"/>
      <c r="B38" s="25">
        <v>341.9</v>
      </c>
      <c r="C38" s="20" t="s">
        <v>103</v>
      </c>
      <c r="D38" s="46">
        <v>35767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35767</v>
      </c>
      <c r="P38" s="47">
        <f t="shared" si="9"/>
        <v>1.0308086921436395</v>
      </c>
      <c r="Q38" s="9"/>
    </row>
    <row r="39" spans="1:17">
      <c r="A39" s="12"/>
      <c r="B39" s="25">
        <v>342.1</v>
      </c>
      <c r="C39" s="20" t="s">
        <v>42</v>
      </c>
      <c r="D39" s="46">
        <v>142105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142105</v>
      </c>
      <c r="P39" s="47">
        <f t="shared" si="9"/>
        <v>4.0954810075508679</v>
      </c>
      <c r="Q39" s="9"/>
    </row>
    <row r="40" spans="1:17">
      <c r="A40" s="12"/>
      <c r="B40" s="25">
        <v>342.5</v>
      </c>
      <c r="C40" s="20" t="s">
        <v>145</v>
      </c>
      <c r="D40" s="46">
        <v>282787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282787</v>
      </c>
      <c r="P40" s="47">
        <f t="shared" si="9"/>
        <v>8.1499510058216611</v>
      </c>
      <c r="Q40" s="9"/>
    </row>
    <row r="41" spans="1:17">
      <c r="A41" s="12"/>
      <c r="B41" s="25">
        <v>342.9</v>
      </c>
      <c r="C41" s="20" t="s">
        <v>43</v>
      </c>
      <c r="D41" s="46">
        <v>11478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11478</v>
      </c>
      <c r="P41" s="47">
        <f t="shared" si="9"/>
        <v>0.33079716410167731</v>
      </c>
      <c r="Q41" s="9"/>
    </row>
    <row r="42" spans="1:17">
      <c r="A42" s="12"/>
      <c r="B42" s="25">
        <v>343.4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8414592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8414592</v>
      </c>
      <c r="P42" s="47">
        <f t="shared" si="9"/>
        <v>242.509424174304</v>
      </c>
      <c r="Q42" s="9"/>
    </row>
    <row r="43" spans="1:17">
      <c r="A43" s="12"/>
      <c r="B43" s="25">
        <v>343.6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20320582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20320582</v>
      </c>
      <c r="P43" s="47">
        <f t="shared" si="9"/>
        <v>585.64130497435008</v>
      </c>
      <c r="Q43" s="9"/>
    </row>
    <row r="44" spans="1:17">
      <c r="A44" s="12"/>
      <c r="B44" s="25">
        <v>344.2</v>
      </c>
      <c r="C44" s="20" t="s">
        <v>104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17444867</v>
      </c>
      <c r="O44" s="46">
        <f t="shared" si="8"/>
        <v>17444867</v>
      </c>
      <c r="P44" s="47">
        <f t="shared" si="9"/>
        <v>502.76289699694507</v>
      </c>
      <c r="Q44" s="9"/>
    </row>
    <row r="45" spans="1:17">
      <c r="A45" s="12"/>
      <c r="B45" s="25">
        <v>344.9</v>
      </c>
      <c r="C45" s="20" t="s">
        <v>105</v>
      </c>
      <c r="D45" s="46">
        <v>226335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226335</v>
      </c>
      <c r="P45" s="47">
        <f t="shared" si="9"/>
        <v>6.5229984437143349</v>
      </c>
      <c r="Q45" s="9"/>
    </row>
    <row r="46" spans="1:17">
      <c r="A46" s="12"/>
      <c r="B46" s="25">
        <v>347.2</v>
      </c>
      <c r="C46" s="20" t="s">
        <v>49</v>
      </c>
      <c r="D46" s="46">
        <v>129474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129474</v>
      </c>
      <c r="P46" s="47">
        <f t="shared" si="9"/>
        <v>3.7314542624935156</v>
      </c>
      <c r="Q46" s="9"/>
    </row>
    <row r="47" spans="1:17">
      <c r="A47" s="12"/>
      <c r="B47" s="25">
        <v>347.4</v>
      </c>
      <c r="C47" s="20" t="s">
        <v>106</v>
      </c>
      <c r="D47" s="46">
        <v>10323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10323</v>
      </c>
      <c r="P47" s="47">
        <f t="shared" si="9"/>
        <v>0.29750994293619226</v>
      </c>
      <c r="Q47" s="9"/>
    </row>
    <row r="48" spans="1:17">
      <c r="A48" s="12"/>
      <c r="B48" s="25">
        <v>347.5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1780072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1780072</v>
      </c>
      <c r="P48" s="47">
        <f t="shared" si="9"/>
        <v>51.301861778776875</v>
      </c>
      <c r="Q48" s="9"/>
    </row>
    <row r="49" spans="1:17" ht="15.75">
      <c r="A49" s="29" t="s">
        <v>38</v>
      </c>
      <c r="B49" s="30"/>
      <c r="C49" s="31"/>
      <c r="D49" s="32">
        <f t="shared" ref="D49:N49" si="10">SUM(D50:D52)</f>
        <v>325288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ref="O49:O54" si="11">SUM(D49:N49)</f>
        <v>325288</v>
      </c>
      <c r="P49" s="45">
        <f t="shared" si="9"/>
        <v>9.3748342843967958</v>
      </c>
      <c r="Q49" s="10"/>
    </row>
    <row r="50" spans="1:17">
      <c r="A50" s="13"/>
      <c r="B50" s="39">
        <v>351.1</v>
      </c>
      <c r="C50" s="21" t="s">
        <v>53</v>
      </c>
      <c r="D50" s="46">
        <v>50864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50864</v>
      </c>
      <c r="P50" s="47">
        <f t="shared" si="9"/>
        <v>1.4659058158971698</v>
      </c>
      <c r="Q50" s="9"/>
    </row>
    <row r="51" spans="1:17">
      <c r="A51" s="13"/>
      <c r="B51" s="39">
        <v>351.9</v>
      </c>
      <c r="C51" s="21" t="s">
        <v>162</v>
      </c>
      <c r="D51" s="46">
        <v>273257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273257</v>
      </c>
      <c r="P51" s="47">
        <f t="shared" si="9"/>
        <v>7.8752954060752778</v>
      </c>
      <c r="Q51" s="9"/>
    </row>
    <row r="52" spans="1:17">
      <c r="A52" s="13"/>
      <c r="B52" s="39">
        <v>355</v>
      </c>
      <c r="C52" s="21" t="s">
        <v>125</v>
      </c>
      <c r="D52" s="46">
        <v>1167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1167</v>
      </c>
      <c r="P52" s="47">
        <f t="shared" si="9"/>
        <v>3.3633062424347222E-2</v>
      </c>
      <c r="Q52" s="9"/>
    </row>
    <row r="53" spans="1:17" ht="15.75">
      <c r="A53" s="29" t="s">
        <v>2</v>
      </c>
      <c r="B53" s="30"/>
      <c r="C53" s="31"/>
      <c r="D53" s="32">
        <f t="shared" ref="D53:N53" si="12">SUM(D54:D61)</f>
        <v>636795</v>
      </c>
      <c r="E53" s="32">
        <f t="shared" si="12"/>
        <v>7637289</v>
      </c>
      <c r="F53" s="32">
        <f t="shared" si="12"/>
        <v>0</v>
      </c>
      <c r="G53" s="32">
        <f t="shared" si="12"/>
        <v>4296154</v>
      </c>
      <c r="H53" s="32">
        <f t="shared" si="12"/>
        <v>0</v>
      </c>
      <c r="I53" s="32">
        <f t="shared" si="12"/>
        <v>285806</v>
      </c>
      <c r="J53" s="32">
        <f t="shared" si="12"/>
        <v>59265</v>
      </c>
      <c r="K53" s="32">
        <f t="shared" si="12"/>
        <v>21140551</v>
      </c>
      <c r="L53" s="32">
        <f t="shared" si="12"/>
        <v>0</v>
      </c>
      <c r="M53" s="32">
        <f t="shared" si="12"/>
        <v>0</v>
      </c>
      <c r="N53" s="32">
        <f t="shared" si="12"/>
        <v>51146</v>
      </c>
      <c r="O53" s="32">
        <f t="shared" si="11"/>
        <v>34107006</v>
      </c>
      <c r="P53" s="45">
        <f t="shared" si="9"/>
        <v>982.96749092166692</v>
      </c>
      <c r="Q53" s="10"/>
    </row>
    <row r="54" spans="1:17">
      <c r="A54" s="12"/>
      <c r="B54" s="25">
        <v>361.1</v>
      </c>
      <c r="C54" s="20" t="s">
        <v>55</v>
      </c>
      <c r="D54" s="46">
        <v>84005</v>
      </c>
      <c r="E54" s="46">
        <v>22890</v>
      </c>
      <c r="F54" s="46">
        <v>0</v>
      </c>
      <c r="G54" s="46">
        <v>85277</v>
      </c>
      <c r="H54" s="46">
        <v>0</v>
      </c>
      <c r="I54" s="46">
        <v>38663</v>
      </c>
      <c r="J54" s="46">
        <v>3373</v>
      </c>
      <c r="K54" s="46">
        <v>1564812</v>
      </c>
      <c r="L54" s="46">
        <v>0</v>
      </c>
      <c r="M54" s="46">
        <v>0</v>
      </c>
      <c r="N54" s="46">
        <v>32117</v>
      </c>
      <c r="O54" s="46">
        <f t="shared" si="11"/>
        <v>1831137</v>
      </c>
      <c r="P54" s="47">
        <f t="shared" si="9"/>
        <v>52.77356043575999</v>
      </c>
      <c r="Q54" s="9"/>
    </row>
    <row r="55" spans="1:17">
      <c r="A55" s="12"/>
      <c r="B55" s="25">
        <v>361.4</v>
      </c>
      <c r="C55" s="20" t="s">
        <v>108</v>
      </c>
      <c r="D55" s="46">
        <v>-110</v>
      </c>
      <c r="E55" s="46">
        <v>0</v>
      </c>
      <c r="F55" s="46">
        <v>0</v>
      </c>
      <c r="G55" s="46">
        <v>-76376</v>
      </c>
      <c r="H55" s="46">
        <v>0</v>
      </c>
      <c r="I55" s="46">
        <v>-23956</v>
      </c>
      <c r="J55" s="46">
        <v>0</v>
      </c>
      <c r="K55" s="46">
        <v>14462343</v>
      </c>
      <c r="L55" s="46">
        <v>0</v>
      </c>
      <c r="M55" s="46">
        <v>0</v>
      </c>
      <c r="N55" s="46">
        <v>0</v>
      </c>
      <c r="O55" s="46">
        <f t="shared" ref="O55:O61" si="13">SUM(D55:N55)</f>
        <v>14361901</v>
      </c>
      <c r="P55" s="47">
        <f t="shared" si="9"/>
        <v>413.91149345783617</v>
      </c>
      <c r="Q55" s="9"/>
    </row>
    <row r="56" spans="1:17">
      <c r="A56" s="12"/>
      <c r="B56" s="25">
        <v>362</v>
      </c>
      <c r="C56" s="20" t="s">
        <v>57</v>
      </c>
      <c r="D56" s="46">
        <v>273349</v>
      </c>
      <c r="E56" s="46">
        <v>377685</v>
      </c>
      <c r="F56" s="46">
        <v>0</v>
      </c>
      <c r="G56" s="46">
        <v>0</v>
      </c>
      <c r="H56" s="46">
        <v>0</v>
      </c>
      <c r="I56" s="46">
        <v>65000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716034</v>
      </c>
      <c r="P56" s="47">
        <f t="shared" si="9"/>
        <v>20.636174995676985</v>
      </c>
      <c r="Q56" s="9"/>
    </row>
    <row r="57" spans="1:17">
      <c r="A57" s="12"/>
      <c r="B57" s="25">
        <v>364</v>
      </c>
      <c r="C57" s="20" t="s">
        <v>109</v>
      </c>
      <c r="D57" s="46">
        <v>38510</v>
      </c>
      <c r="E57" s="46">
        <v>0</v>
      </c>
      <c r="F57" s="46">
        <v>0</v>
      </c>
      <c r="G57" s="46">
        <v>0</v>
      </c>
      <c r="H57" s="46">
        <v>0</v>
      </c>
      <c r="I57" s="46">
        <v>-14002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24508</v>
      </c>
      <c r="P57" s="47">
        <f t="shared" si="9"/>
        <v>0.70632313101619693</v>
      </c>
      <c r="Q57" s="9"/>
    </row>
    <row r="58" spans="1:17">
      <c r="A58" s="12"/>
      <c r="B58" s="25">
        <v>365</v>
      </c>
      <c r="C58" s="20" t="s">
        <v>110</v>
      </c>
      <c r="D58" s="46">
        <v>482</v>
      </c>
      <c r="E58" s="46">
        <v>7249</v>
      </c>
      <c r="F58" s="46">
        <v>0</v>
      </c>
      <c r="G58" s="46">
        <v>0</v>
      </c>
      <c r="H58" s="46">
        <v>0</v>
      </c>
      <c r="I58" s="46">
        <v>7299</v>
      </c>
      <c r="J58" s="46">
        <v>2909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17939</v>
      </c>
      <c r="P58" s="47">
        <f t="shared" si="9"/>
        <v>0.51700386189405734</v>
      </c>
      <c r="Q58" s="9"/>
    </row>
    <row r="59" spans="1:17">
      <c r="A59" s="12"/>
      <c r="B59" s="25">
        <v>366</v>
      </c>
      <c r="C59" s="20" t="s">
        <v>59</v>
      </c>
      <c r="D59" s="46">
        <v>1035</v>
      </c>
      <c r="E59" s="46">
        <v>37768</v>
      </c>
      <c r="F59" s="46">
        <v>0</v>
      </c>
      <c r="G59" s="46">
        <v>4287251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4326054</v>
      </c>
      <c r="P59" s="47">
        <f t="shared" si="9"/>
        <v>124.67733010548159</v>
      </c>
      <c r="Q59" s="9"/>
    </row>
    <row r="60" spans="1:17">
      <c r="A60" s="12"/>
      <c r="B60" s="25">
        <v>368</v>
      </c>
      <c r="C60" s="20" t="s">
        <v>60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50000</v>
      </c>
      <c r="K60" s="46">
        <v>5113396</v>
      </c>
      <c r="L60" s="46">
        <v>0</v>
      </c>
      <c r="M60" s="46">
        <v>0</v>
      </c>
      <c r="N60" s="46">
        <v>0</v>
      </c>
      <c r="O60" s="46">
        <f t="shared" si="13"/>
        <v>5163396</v>
      </c>
      <c r="P60" s="47">
        <f t="shared" si="9"/>
        <v>148.80961438699637</v>
      </c>
      <c r="Q60" s="9"/>
    </row>
    <row r="61" spans="1:17">
      <c r="A61" s="12"/>
      <c r="B61" s="25">
        <v>369.9</v>
      </c>
      <c r="C61" s="20" t="s">
        <v>61</v>
      </c>
      <c r="D61" s="46">
        <v>239524</v>
      </c>
      <c r="E61" s="46">
        <v>7191697</v>
      </c>
      <c r="F61" s="46">
        <v>0</v>
      </c>
      <c r="G61" s="46">
        <v>2</v>
      </c>
      <c r="H61" s="46">
        <v>0</v>
      </c>
      <c r="I61" s="46">
        <v>212802</v>
      </c>
      <c r="J61" s="46">
        <v>2983</v>
      </c>
      <c r="K61" s="46">
        <v>0</v>
      </c>
      <c r="L61" s="46">
        <v>0</v>
      </c>
      <c r="M61" s="46">
        <v>0</v>
      </c>
      <c r="N61" s="46">
        <v>19029</v>
      </c>
      <c r="O61" s="46">
        <f t="shared" si="13"/>
        <v>7666037</v>
      </c>
      <c r="P61" s="47">
        <f t="shared" si="9"/>
        <v>220.93599054700559</v>
      </c>
      <c r="Q61" s="9"/>
    </row>
    <row r="62" spans="1:17" ht="15.75">
      <c r="A62" s="29" t="s">
        <v>39</v>
      </c>
      <c r="B62" s="30"/>
      <c r="C62" s="31"/>
      <c r="D62" s="32">
        <f t="shared" ref="D62:N62" si="14">SUM(D63:D66)</f>
        <v>5403350</v>
      </c>
      <c r="E62" s="32">
        <f t="shared" si="14"/>
        <v>356375</v>
      </c>
      <c r="F62" s="32">
        <f t="shared" si="14"/>
        <v>6886217</v>
      </c>
      <c r="G62" s="32">
        <f t="shared" si="14"/>
        <v>0</v>
      </c>
      <c r="H62" s="32">
        <f t="shared" si="14"/>
        <v>0</v>
      </c>
      <c r="I62" s="32">
        <f t="shared" si="14"/>
        <v>9786316</v>
      </c>
      <c r="J62" s="32">
        <f t="shared" si="14"/>
        <v>5083313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4"/>
        <v>0</v>
      </c>
      <c r="O62" s="32">
        <f t="shared" ref="O62:O67" si="15">SUM(D62:N62)</f>
        <v>27515571</v>
      </c>
      <c r="P62" s="45">
        <f t="shared" si="9"/>
        <v>793.00164274597955</v>
      </c>
      <c r="Q62" s="9"/>
    </row>
    <row r="63" spans="1:17">
      <c r="A63" s="12"/>
      <c r="B63" s="25">
        <v>381</v>
      </c>
      <c r="C63" s="20" t="s">
        <v>62</v>
      </c>
      <c r="D63" s="46">
        <v>3775229</v>
      </c>
      <c r="E63" s="46">
        <v>166875</v>
      </c>
      <c r="F63" s="46">
        <v>6886217</v>
      </c>
      <c r="G63" s="46">
        <v>0</v>
      </c>
      <c r="H63" s="46">
        <v>0</v>
      </c>
      <c r="I63" s="46">
        <v>8284502</v>
      </c>
      <c r="J63" s="46">
        <v>5083313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24196136</v>
      </c>
      <c r="P63" s="47">
        <f t="shared" si="9"/>
        <v>697.33517782004731</v>
      </c>
      <c r="Q63" s="9"/>
    </row>
    <row r="64" spans="1:17">
      <c r="A64" s="12"/>
      <c r="B64" s="25">
        <v>383</v>
      </c>
      <c r="C64" s="20" t="s">
        <v>134</v>
      </c>
      <c r="D64" s="46">
        <v>1628121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1628121</v>
      </c>
      <c r="P64" s="47">
        <f t="shared" si="9"/>
        <v>46.922618018329587</v>
      </c>
      <c r="Q64" s="9"/>
    </row>
    <row r="65" spans="1:120">
      <c r="A65" s="12"/>
      <c r="B65" s="25">
        <v>384</v>
      </c>
      <c r="C65" s="20" t="s">
        <v>91</v>
      </c>
      <c r="D65" s="46">
        <v>0</v>
      </c>
      <c r="E65" s="46">
        <v>189500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189500</v>
      </c>
      <c r="P65" s="47">
        <f t="shared" si="9"/>
        <v>5.4614098795319617</v>
      </c>
      <c r="Q65" s="9"/>
    </row>
    <row r="66" spans="1:120" ht="15.75" thickBot="1">
      <c r="A66" s="12"/>
      <c r="B66" s="25">
        <v>389.9</v>
      </c>
      <c r="C66" s="20" t="s">
        <v>66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1501814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5"/>
        <v>1501814</v>
      </c>
      <c r="P66" s="47">
        <f t="shared" si="9"/>
        <v>43.282437028070781</v>
      </c>
      <c r="Q66" s="9"/>
    </row>
    <row r="67" spans="1:120" ht="16.5" thickBot="1">
      <c r="A67" s="14" t="s">
        <v>51</v>
      </c>
      <c r="B67" s="23"/>
      <c r="C67" s="22"/>
      <c r="D67" s="15">
        <f t="shared" ref="D67:N67" si="16">SUM(D5,D16,D22,D35,D49,D53,D62)</f>
        <v>53367198</v>
      </c>
      <c r="E67" s="15">
        <f t="shared" si="16"/>
        <v>28578360</v>
      </c>
      <c r="F67" s="15">
        <f t="shared" si="16"/>
        <v>6886217</v>
      </c>
      <c r="G67" s="15">
        <f t="shared" si="16"/>
        <v>4445679</v>
      </c>
      <c r="H67" s="15">
        <f t="shared" si="16"/>
        <v>0</v>
      </c>
      <c r="I67" s="15">
        <f t="shared" si="16"/>
        <v>41636616</v>
      </c>
      <c r="J67" s="15">
        <f t="shared" si="16"/>
        <v>8639826</v>
      </c>
      <c r="K67" s="15">
        <f t="shared" si="16"/>
        <v>21140551</v>
      </c>
      <c r="L67" s="15">
        <f t="shared" si="16"/>
        <v>0</v>
      </c>
      <c r="M67" s="15">
        <f t="shared" si="16"/>
        <v>0</v>
      </c>
      <c r="N67" s="15">
        <f t="shared" si="16"/>
        <v>24727944</v>
      </c>
      <c r="O67" s="15">
        <f t="shared" si="15"/>
        <v>189422391</v>
      </c>
      <c r="P67" s="38">
        <f t="shared" si="9"/>
        <v>5459.1731800103753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51" t="s">
        <v>163</v>
      </c>
      <c r="N69" s="51"/>
      <c r="O69" s="51"/>
      <c r="P69" s="43">
        <v>34698</v>
      </c>
    </row>
    <row r="70" spans="1:120">
      <c r="A70" s="52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  <row r="71" spans="1:120" ht="15.75" customHeight="1" thickBot="1">
      <c r="A71" s="55" t="s">
        <v>83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7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28638334</v>
      </c>
      <c r="E5" s="27">
        <f t="shared" si="0"/>
        <v>5023447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108111</v>
      </c>
      <c r="N5" s="28">
        <f>SUM(D5:M5)</f>
        <v>33769892</v>
      </c>
      <c r="O5" s="33">
        <f t="shared" ref="O5:O36" si="1">(N5/O$67)</f>
        <v>978.35536112640148</v>
      </c>
      <c r="P5" s="6"/>
    </row>
    <row r="6" spans="1:133">
      <c r="A6" s="12"/>
      <c r="B6" s="25">
        <v>311</v>
      </c>
      <c r="C6" s="20" t="s">
        <v>1</v>
      </c>
      <c r="D6" s="46">
        <v>11049811</v>
      </c>
      <c r="E6" s="46">
        <v>1617979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108111</v>
      </c>
      <c r="N6" s="46">
        <f>SUM(D6:M6)</f>
        <v>12775901</v>
      </c>
      <c r="O6" s="47">
        <f t="shared" si="1"/>
        <v>370.13358634875567</v>
      </c>
      <c r="P6" s="9"/>
    </row>
    <row r="7" spans="1:133">
      <c r="A7" s="12"/>
      <c r="B7" s="25">
        <v>312.41000000000003</v>
      </c>
      <c r="C7" s="20" t="s">
        <v>85</v>
      </c>
      <c r="D7" s="46">
        <v>1269117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1269117</v>
      </c>
      <c r="O7" s="47">
        <f t="shared" si="1"/>
        <v>36.767882492684762</v>
      </c>
      <c r="P7" s="9"/>
    </row>
    <row r="8" spans="1:133">
      <c r="A8" s="12"/>
      <c r="B8" s="25">
        <v>312.51</v>
      </c>
      <c r="C8" s="20" t="s">
        <v>74</v>
      </c>
      <c r="D8" s="46">
        <v>355199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355199</v>
      </c>
      <c r="O8" s="47">
        <f t="shared" si="1"/>
        <v>10.290552481385983</v>
      </c>
      <c r="P8" s="9"/>
    </row>
    <row r="9" spans="1:133">
      <c r="A9" s="12"/>
      <c r="B9" s="25">
        <v>312.52</v>
      </c>
      <c r="C9" s="20" t="s">
        <v>94</v>
      </c>
      <c r="D9" s="46">
        <v>355199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355199</v>
      </c>
      <c r="O9" s="47">
        <f t="shared" si="1"/>
        <v>10.290552481385983</v>
      </c>
      <c r="P9" s="9"/>
    </row>
    <row r="10" spans="1:133">
      <c r="A10" s="12"/>
      <c r="B10" s="25">
        <v>312.60000000000002</v>
      </c>
      <c r="C10" s="20" t="s">
        <v>133</v>
      </c>
      <c r="D10" s="46">
        <v>0</v>
      </c>
      <c r="E10" s="46">
        <v>3405468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3405468</v>
      </c>
      <c r="O10" s="47">
        <f t="shared" si="1"/>
        <v>98.660602022191966</v>
      </c>
      <c r="P10" s="9"/>
    </row>
    <row r="11" spans="1:133">
      <c r="A11" s="12"/>
      <c r="B11" s="25">
        <v>314.10000000000002</v>
      </c>
      <c r="C11" s="20" t="s">
        <v>10</v>
      </c>
      <c r="D11" s="46">
        <v>3678978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3678978</v>
      </c>
      <c r="O11" s="47">
        <f t="shared" si="1"/>
        <v>106.58452356809688</v>
      </c>
      <c r="P11" s="9"/>
    </row>
    <row r="12" spans="1:133">
      <c r="A12" s="12"/>
      <c r="B12" s="25">
        <v>314.39999999999998</v>
      </c>
      <c r="C12" s="20" t="s">
        <v>11</v>
      </c>
      <c r="D12" s="46">
        <v>195783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195783</v>
      </c>
      <c r="O12" s="47">
        <f t="shared" si="1"/>
        <v>5.6720746298925171</v>
      </c>
      <c r="P12" s="9"/>
    </row>
    <row r="13" spans="1:133">
      <c r="A13" s="12"/>
      <c r="B13" s="25">
        <v>314.8</v>
      </c>
      <c r="C13" s="20" t="s">
        <v>13</v>
      </c>
      <c r="D13" s="46">
        <v>27029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27029</v>
      </c>
      <c r="O13" s="47">
        <f t="shared" si="1"/>
        <v>0.78306341802590029</v>
      </c>
      <c r="P13" s="9"/>
    </row>
    <row r="14" spans="1:133">
      <c r="A14" s="12"/>
      <c r="B14" s="25">
        <v>315</v>
      </c>
      <c r="C14" s="20" t="s">
        <v>95</v>
      </c>
      <c r="D14" s="46">
        <v>1542282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1542282</v>
      </c>
      <c r="O14" s="47">
        <f t="shared" si="1"/>
        <v>44.681808963699048</v>
      </c>
      <c r="P14" s="9"/>
    </row>
    <row r="15" spans="1:133">
      <c r="A15" s="12"/>
      <c r="B15" s="25">
        <v>316</v>
      </c>
      <c r="C15" s="20" t="s">
        <v>96</v>
      </c>
      <c r="D15" s="46">
        <v>10164936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10164936</v>
      </c>
      <c r="O15" s="47">
        <f t="shared" si="1"/>
        <v>294.49071472028277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SUM(D17:D20)</f>
        <v>3612700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495853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4108553</v>
      </c>
      <c r="O16" s="45">
        <f t="shared" si="1"/>
        <v>119.02984036851406</v>
      </c>
      <c r="P16" s="10"/>
    </row>
    <row r="17" spans="1:16">
      <c r="A17" s="12"/>
      <c r="B17" s="25">
        <v>323.10000000000002</v>
      </c>
      <c r="C17" s="20" t="s">
        <v>17</v>
      </c>
      <c r="D17" s="46">
        <v>3322598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3322598</v>
      </c>
      <c r="O17" s="47">
        <f t="shared" si="1"/>
        <v>96.25975606223021</v>
      </c>
      <c r="P17" s="9"/>
    </row>
    <row r="18" spans="1:16">
      <c r="A18" s="12"/>
      <c r="B18" s="25">
        <v>323.39999999999998</v>
      </c>
      <c r="C18" s="20" t="s">
        <v>18</v>
      </c>
      <c r="D18" s="46">
        <v>290102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290102</v>
      </c>
      <c r="O18" s="47">
        <f t="shared" si="1"/>
        <v>8.4046122200654754</v>
      </c>
      <c r="P18" s="9"/>
    </row>
    <row r="19" spans="1:16">
      <c r="A19" s="12"/>
      <c r="B19" s="25">
        <v>324.20999999999998</v>
      </c>
      <c r="C19" s="20" t="s">
        <v>143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283632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283632</v>
      </c>
      <c r="O19" s="47">
        <f t="shared" si="1"/>
        <v>8.2171683518266363</v>
      </c>
      <c r="P19" s="9"/>
    </row>
    <row r="20" spans="1:16">
      <c r="A20" s="12"/>
      <c r="B20" s="25">
        <v>324.22000000000003</v>
      </c>
      <c r="C20" s="20" t="s">
        <v>144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212221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212221</v>
      </c>
      <c r="O20" s="47">
        <f t="shared" si="1"/>
        <v>6.1483037343917486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SUM(D22:D31)</f>
        <v>6004056</v>
      </c>
      <c r="E21" s="32">
        <f t="shared" si="5"/>
        <v>15504497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6721040</v>
      </c>
      <c r="N21" s="44">
        <f t="shared" si="4"/>
        <v>28229593</v>
      </c>
      <c r="O21" s="45">
        <f t="shared" si="1"/>
        <v>817.84607584668424</v>
      </c>
      <c r="P21" s="10"/>
    </row>
    <row r="22" spans="1:16">
      <c r="A22" s="12"/>
      <c r="B22" s="25">
        <v>331.2</v>
      </c>
      <c r="C22" s="20" t="s">
        <v>19</v>
      </c>
      <c r="D22" s="46">
        <v>0</v>
      </c>
      <c r="E22" s="46">
        <v>62103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62103</v>
      </c>
      <c r="O22" s="47">
        <f t="shared" si="1"/>
        <v>1.7992003940087493</v>
      </c>
      <c r="P22" s="9"/>
    </row>
    <row r="23" spans="1:16">
      <c r="A23" s="12"/>
      <c r="B23" s="25">
        <v>331.5</v>
      </c>
      <c r="C23" s="20" t="s">
        <v>21</v>
      </c>
      <c r="D23" s="46">
        <v>710599</v>
      </c>
      <c r="E23" s="46">
        <v>5139026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5849625</v>
      </c>
      <c r="O23" s="47">
        <f t="shared" si="1"/>
        <v>169.47084045542775</v>
      </c>
      <c r="P23" s="9"/>
    </row>
    <row r="24" spans="1:16">
      <c r="A24" s="12"/>
      <c r="B24" s="25">
        <v>333</v>
      </c>
      <c r="C24" s="20" t="s">
        <v>97</v>
      </c>
      <c r="D24" s="46">
        <v>21351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21351</v>
      </c>
      <c r="O24" s="47">
        <f t="shared" si="1"/>
        <v>0.61856476518816816</v>
      </c>
      <c r="P24" s="9"/>
    </row>
    <row r="25" spans="1:16">
      <c r="A25" s="12"/>
      <c r="B25" s="25">
        <v>334.49</v>
      </c>
      <c r="C25" s="20" t="s">
        <v>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6721040</v>
      </c>
      <c r="N25" s="46">
        <f t="shared" ref="N25:N31" si="6">SUM(D25:M25)</f>
        <v>6721040</v>
      </c>
      <c r="O25" s="47">
        <f t="shared" si="1"/>
        <v>194.71680621143204</v>
      </c>
      <c r="P25" s="9"/>
    </row>
    <row r="26" spans="1:16">
      <c r="A26" s="12"/>
      <c r="B26" s="25">
        <v>334.5</v>
      </c>
      <c r="C26" s="20" t="s">
        <v>25</v>
      </c>
      <c r="D26" s="46">
        <v>0</v>
      </c>
      <c r="E26" s="46">
        <v>10303368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10303368</v>
      </c>
      <c r="O26" s="47">
        <f t="shared" si="1"/>
        <v>298.50126024857315</v>
      </c>
      <c r="P26" s="9"/>
    </row>
    <row r="27" spans="1:16">
      <c r="A27" s="12"/>
      <c r="B27" s="25">
        <v>335.12</v>
      </c>
      <c r="C27" s="20" t="s">
        <v>98</v>
      </c>
      <c r="D27" s="46">
        <v>1557837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1557837</v>
      </c>
      <c r="O27" s="47">
        <f t="shared" si="1"/>
        <v>45.13245647072457</v>
      </c>
      <c r="P27" s="9"/>
    </row>
    <row r="28" spans="1:16">
      <c r="A28" s="12"/>
      <c r="B28" s="25">
        <v>335.14</v>
      </c>
      <c r="C28" s="20" t="s">
        <v>99</v>
      </c>
      <c r="D28" s="46">
        <v>16524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16524</v>
      </c>
      <c r="O28" s="47">
        <f t="shared" si="1"/>
        <v>0.47872063041399893</v>
      </c>
      <c r="P28" s="9"/>
    </row>
    <row r="29" spans="1:16">
      <c r="A29" s="12"/>
      <c r="B29" s="25">
        <v>335.15</v>
      </c>
      <c r="C29" s="20" t="s">
        <v>100</v>
      </c>
      <c r="D29" s="46">
        <v>50060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50060</v>
      </c>
      <c r="O29" s="47">
        <f t="shared" si="1"/>
        <v>1.450299852246719</v>
      </c>
      <c r="P29" s="9"/>
    </row>
    <row r="30" spans="1:16">
      <c r="A30" s="12"/>
      <c r="B30" s="25">
        <v>335.18</v>
      </c>
      <c r="C30" s="20" t="s">
        <v>101</v>
      </c>
      <c r="D30" s="46">
        <v>3624001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3624001</v>
      </c>
      <c r="O30" s="47">
        <f t="shared" si="1"/>
        <v>104.99177217023495</v>
      </c>
      <c r="P30" s="9"/>
    </row>
    <row r="31" spans="1:16">
      <c r="A31" s="12"/>
      <c r="B31" s="25">
        <v>335.23</v>
      </c>
      <c r="C31" s="20" t="s">
        <v>87</v>
      </c>
      <c r="D31" s="46">
        <v>23684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23684</v>
      </c>
      <c r="O31" s="47">
        <f t="shared" si="1"/>
        <v>0.6861546484341049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SUM(D33:D45)</f>
        <v>863374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27245126</v>
      </c>
      <c r="J32" s="32">
        <f t="shared" si="7"/>
        <v>3540177</v>
      </c>
      <c r="K32" s="32">
        <f t="shared" si="7"/>
        <v>0</v>
      </c>
      <c r="L32" s="32">
        <f t="shared" si="7"/>
        <v>0</v>
      </c>
      <c r="M32" s="32">
        <f t="shared" si="7"/>
        <v>16862273</v>
      </c>
      <c r="N32" s="32">
        <f>SUM(D32:M32)</f>
        <v>48510950</v>
      </c>
      <c r="O32" s="45">
        <f t="shared" si="1"/>
        <v>1405.4219659877742</v>
      </c>
      <c r="P32" s="10"/>
    </row>
    <row r="33" spans="1:16">
      <c r="A33" s="12"/>
      <c r="B33" s="25">
        <v>341.2</v>
      </c>
      <c r="C33" s="20" t="s">
        <v>102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3540177</v>
      </c>
      <c r="K33" s="46">
        <v>0</v>
      </c>
      <c r="L33" s="46">
        <v>0</v>
      </c>
      <c r="M33" s="46">
        <v>0</v>
      </c>
      <c r="N33" s="46">
        <f t="shared" ref="N33:N45" si="8">SUM(D33:M33)</f>
        <v>3540177</v>
      </c>
      <c r="O33" s="47">
        <f t="shared" si="1"/>
        <v>102.56328765535822</v>
      </c>
      <c r="P33" s="9"/>
    </row>
    <row r="34" spans="1:16">
      <c r="A34" s="12"/>
      <c r="B34" s="25">
        <v>341.3</v>
      </c>
      <c r="C34" s="20" t="s">
        <v>124</v>
      </c>
      <c r="D34" s="46">
        <v>220400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220400</v>
      </c>
      <c r="O34" s="47">
        <f t="shared" si="1"/>
        <v>6.3852594373786831</v>
      </c>
      <c r="P34" s="9"/>
    </row>
    <row r="35" spans="1:16">
      <c r="A35" s="12"/>
      <c r="B35" s="25">
        <v>341.9</v>
      </c>
      <c r="C35" s="20" t="s">
        <v>103</v>
      </c>
      <c r="D35" s="46">
        <v>13016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13016</v>
      </c>
      <c r="O35" s="47">
        <f t="shared" si="1"/>
        <v>0.37708955007677375</v>
      </c>
      <c r="P35" s="9"/>
    </row>
    <row r="36" spans="1:16">
      <c r="A36" s="12"/>
      <c r="B36" s="25">
        <v>342.1</v>
      </c>
      <c r="C36" s="20" t="s">
        <v>42</v>
      </c>
      <c r="D36" s="46">
        <v>71871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71871</v>
      </c>
      <c r="O36" s="47">
        <f t="shared" si="1"/>
        <v>2.082191383955732</v>
      </c>
      <c r="P36" s="9"/>
    </row>
    <row r="37" spans="1:16">
      <c r="A37" s="12"/>
      <c r="B37" s="25">
        <v>342.5</v>
      </c>
      <c r="C37" s="20" t="s">
        <v>145</v>
      </c>
      <c r="D37" s="46">
        <v>68717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68717</v>
      </c>
      <c r="O37" s="47">
        <f t="shared" ref="O37:O65" si="9">(N37/O$67)</f>
        <v>1.9908161195932439</v>
      </c>
      <c r="P37" s="9"/>
    </row>
    <row r="38" spans="1:16">
      <c r="A38" s="12"/>
      <c r="B38" s="25">
        <v>342.9</v>
      </c>
      <c r="C38" s="20" t="s">
        <v>43</v>
      </c>
      <c r="D38" s="46">
        <v>1578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1578</v>
      </c>
      <c r="O38" s="47">
        <f t="shared" si="9"/>
        <v>4.5716603412811078E-2</v>
      </c>
      <c r="P38" s="9"/>
    </row>
    <row r="39" spans="1:16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7250485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7250485</v>
      </c>
      <c r="O39" s="47">
        <f t="shared" si="9"/>
        <v>210.05547990845091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18324146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18324146</v>
      </c>
      <c r="O40" s="47">
        <f t="shared" si="9"/>
        <v>530.87307703450472</v>
      </c>
      <c r="P40" s="9"/>
    </row>
    <row r="41" spans="1:16">
      <c r="A41" s="12"/>
      <c r="B41" s="25">
        <v>344.2</v>
      </c>
      <c r="C41" s="20" t="s">
        <v>104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16862273</v>
      </c>
      <c r="N41" s="46">
        <f t="shared" si="8"/>
        <v>16862273</v>
      </c>
      <c r="O41" s="47">
        <f t="shared" si="9"/>
        <v>488.52081582988092</v>
      </c>
      <c r="P41" s="9"/>
    </row>
    <row r="42" spans="1:16">
      <c r="A42" s="12"/>
      <c r="B42" s="25">
        <v>344.9</v>
      </c>
      <c r="C42" s="20" t="s">
        <v>105</v>
      </c>
      <c r="D42" s="46">
        <v>212401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212401</v>
      </c>
      <c r="O42" s="47">
        <f t="shared" si="9"/>
        <v>6.153518556073819</v>
      </c>
      <c r="P42" s="9"/>
    </row>
    <row r="43" spans="1:16">
      <c r="A43" s="12"/>
      <c r="B43" s="25">
        <v>347.2</v>
      </c>
      <c r="C43" s="20" t="s">
        <v>49</v>
      </c>
      <c r="D43" s="46">
        <v>271081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271081</v>
      </c>
      <c r="O43" s="47">
        <f t="shared" si="9"/>
        <v>7.8535504244285423</v>
      </c>
      <c r="P43" s="9"/>
    </row>
    <row r="44" spans="1:16">
      <c r="A44" s="12"/>
      <c r="B44" s="25">
        <v>347.4</v>
      </c>
      <c r="C44" s="20" t="s">
        <v>106</v>
      </c>
      <c r="D44" s="46">
        <v>4310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4310</v>
      </c>
      <c r="O44" s="47">
        <f t="shared" si="9"/>
        <v>0.12486600805400237</v>
      </c>
      <c r="P44" s="9"/>
    </row>
    <row r="45" spans="1:16">
      <c r="A45" s="12"/>
      <c r="B45" s="25">
        <v>347.5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1670495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1670495</v>
      </c>
      <c r="O45" s="47">
        <f t="shared" si="9"/>
        <v>48.396297476605731</v>
      </c>
      <c r="P45" s="9"/>
    </row>
    <row r="46" spans="1:16" ht="15.75">
      <c r="A46" s="29" t="s">
        <v>38</v>
      </c>
      <c r="B46" s="30"/>
      <c r="C46" s="31"/>
      <c r="D46" s="32">
        <f t="shared" ref="D46:M46" si="10">SUM(D47:D49)</f>
        <v>264064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264064</v>
      </c>
      <c r="O46" s="45">
        <f t="shared" si="9"/>
        <v>7.6502592925225255</v>
      </c>
      <c r="P46" s="10"/>
    </row>
    <row r="47" spans="1:16">
      <c r="A47" s="13"/>
      <c r="B47" s="39">
        <v>351.1</v>
      </c>
      <c r="C47" s="21" t="s">
        <v>53</v>
      </c>
      <c r="D47" s="46">
        <v>59019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59019</v>
      </c>
      <c r="O47" s="47">
        <f t="shared" si="9"/>
        <v>1.7098531158559551</v>
      </c>
      <c r="P47" s="9"/>
    </row>
    <row r="48" spans="1:16">
      <c r="A48" s="13"/>
      <c r="B48" s="39">
        <v>351.9</v>
      </c>
      <c r="C48" s="21" t="s">
        <v>107</v>
      </c>
      <c r="D48" s="46">
        <v>194358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194358</v>
      </c>
      <c r="O48" s="47">
        <f t="shared" si="9"/>
        <v>5.6307906249094648</v>
      </c>
      <c r="P48" s="9"/>
    </row>
    <row r="49" spans="1:16">
      <c r="A49" s="13"/>
      <c r="B49" s="39">
        <v>355</v>
      </c>
      <c r="C49" s="21" t="s">
        <v>125</v>
      </c>
      <c r="D49" s="46">
        <v>10687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10687</v>
      </c>
      <c r="O49" s="47">
        <f t="shared" si="9"/>
        <v>0.3096155517571052</v>
      </c>
      <c r="P49" s="9"/>
    </row>
    <row r="50" spans="1:16" ht="15.75">
      <c r="A50" s="29" t="s">
        <v>2</v>
      </c>
      <c r="B50" s="30"/>
      <c r="C50" s="31"/>
      <c r="D50" s="32">
        <f t="shared" ref="D50:M50" si="12">SUM(D51:D58)</f>
        <v>991128</v>
      </c>
      <c r="E50" s="32">
        <f t="shared" si="12"/>
        <v>14762816</v>
      </c>
      <c r="F50" s="32">
        <f t="shared" si="12"/>
        <v>13688</v>
      </c>
      <c r="G50" s="32">
        <f t="shared" si="12"/>
        <v>1104332</v>
      </c>
      <c r="H50" s="32">
        <f t="shared" si="12"/>
        <v>0</v>
      </c>
      <c r="I50" s="32">
        <f t="shared" si="12"/>
        <v>560844</v>
      </c>
      <c r="J50" s="32">
        <f t="shared" si="12"/>
        <v>88181</v>
      </c>
      <c r="K50" s="32">
        <f t="shared" si="12"/>
        <v>9409390</v>
      </c>
      <c r="L50" s="32">
        <f t="shared" si="12"/>
        <v>0</v>
      </c>
      <c r="M50" s="32">
        <f t="shared" si="12"/>
        <v>95885</v>
      </c>
      <c r="N50" s="32">
        <f t="shared" si="11"/>
        <v>27026264</v>
      </c>
      <c r="O50" s="45">
        <f t="shared" si="9"/>
        <v>782.98415273633282</v>
      </c>
      <c r="P50" s="10"/>
    </row>
    <row r="51" spans="1:16">
      <c r="A51" s="12"/>
      <c r="B51" s="25">
        <v>361.1</v>
      </c>
      <c r="C51" s="20" t="s">
        <v>55</v>
      </c>
      <c r="D51" s="46">
        <v>208217</v>
      </c>
      <c r="E51" s="46">
        <v>141465</v>
      </c>
      <c r="F51" s="46">
        <v>13431</v>
      </c>
      <c r="G51" s="46">
        <v>365026</v>
      </c>
      <c r="H51" s="46">
        <v>0</v>
      </c>
      <c r="I51" s="46">
        <v>273483</v>
      </c>
      <c r="J51" s="46">
        <v>36383</v>
      </c>
      <c r="K51" s="46">
        <v>1668741</v>
      </c>
      <c r="L51" s="46">
        <v>0</v>
      </c>
      <c r="M51" s="46">
        <v>94682</v>
      </c>
      <c r="N51" s="46">
        <f t="shared" si="11"/>
        <v>2801428</v>
      </c>
      <c r="O51" s="47">
        <f t="shared" si="9"/>
        <v>81.160819306428721</v>
      </c>
      <c r="P51" s="9"/>
    </row>
    <row r="52" spans="1:16">
      <c r="A52" s="12"/>
      <c r="B52" s="25">
        <v>361.4</v>
      </c>
      <c r="C52" s="20" t="s">
        <v>108</v>
      </c>
      <c r="D52" s="46">
        <v>-328</v>
      </c>
      <c r="E52" s="46">
        <v>0</v>
      </c>
      <c r="F52" s="46">
        <v>257</v>
      </c>
      <c r="G52" s="46">
        <v>-21062</v>
      </c>
      <c r="H52" s="46">
        <v>0</v>
      </c>
      <c r="I52" s="46">
        <v>-22870</v>
      </c>
      <c r="J52" s="46">
        <v>0</v>
      </c>
      <c r="K52" s="46">
        <v>2922158</v>
      </c>
      <c r="L52" s="46">
        <v>0</v>
      </c>
      <c r="M52" s="46">
        <v>0</v>
      </c>
      <c r="N52" s="46">
        <f t="shared" ref="N52:N58" si="13">SUM(D52:M52)</f>
        <v>2878155</v>
      </c>
      <c r="O52" s="47">
        <f t="shared" si="9"/>
        <v>83.383694990874062</v>
      </c>
      <c r="P52" s="9"/>
    </row>
    <row r="53" spans="1:16">
      <c r="A53" s="12"/>
      <c r="B53" s="25">
        <v>362</v>
      </c>
      <c r="C53" s="20" t="s">
        <v>57</v>
      </c>
      <c r="D53" s="46">
        <v>222047</v>
      </c>
      <c r="E53" s="46">
        <v>980558</v>
      </c>
      <c r="F53" s="46">
        <v>0</v>
      </c>
      <c r="G53" s="46">
        <v>0</v>
      </c>
      <c r="H53" s="46">
        <v>0</v>
      </c>
      <c r="I53" s="46">
        <v>65000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1267605</v>
      </c>
      <c r="O53" s="47">
        <f t="shared" si="9"/>
        <v>36.724077990555379</v>
      </c>
      <c r="P53" s="9"/>
    </row>
    <row r="54" spans="1:16">
      <c r="A54" s="12"/>
      <c r="B54" s="25">
        <v>364</v>
      </c>
      <c r="C54" s="20" t="s">
        <v>109</v>
      </c>
      <c r="D54" s="46">
        <v>166802</v>
      </c>
      <c r="E54" s="46">
        <v>0</v>
      </c>
      <c r="F54" s="46">
        <v>0</v>
      </c>
      <c r="G54" s="46">
        <v>0</v>
      </c>
      <c r="H54" s="46">
        <v>0</v>
      </c>
      <c r="I54" s="46">
        <v>5550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172352</v>
      </c>
      <c r="O54" s="47">
        <f t="shared" si="9"/>
        <v>4.9932497030448761</v>
      </c>
      <c r="P54" s="9"/>
    </row>
    <row r="55" spans="1:16">
      <c r="A55" s="12"/>
      <c r="B55" s="25">
        <v>365</v>
      </c>
      <c r="C55" s="20" t="s">
        <v>110</v>
      </c>
      <c r="D55" s="46">
        <v>40009</v>
      </c>
      <c r="E55" s="46">
        <v>75596</v>
      </c>
      <c r="F55" s="46">
        <v>0</v>
      </c>
      <c r="G55" s="46">
        <v>0</v>
      </c>
      <c r="H55" s="46">
        <v>0</v>
      </c>
      <c r="I55" s="46">
        <v>56182</v>
      </c>
      <c r="J55" s="46">
        <v>1321</v>
      </c>
      <c r="K55" s="46">
        <v>0</v>
      </c>
      <c r="L55" s="46">
        <v>0</v>
      </c>
      <c r="M55" s="46">
        <v>0</v>
      </c>
      <c r="N55" s="46">
        <f t="shared" si="13"/>
        <v>173108</v>
      </c>
      <c r="O55" s="47">
        <f t="shared" si="9"/>
        <v>5.0151519541095695</v>
      </c>
      <c r="P55" s="9"/>
    </row>
    <row r="56" spans="1:16">
      <c r="A56" s="12"/>
      <c r="B56" s="25">
        <v>366</v>
      </c>
      <c r="C56" s="20" t="s">
        <v>59</v>
      </c>
      <c r="D56" s="46">
        <v>7597</v>
      </c>
      <c r="E56" s="46">
        <v>231521</v>
      </c>
      <c r="F56" s="46">
        <v>0</v>
      </c>
      <c r="G56" s="46">
        <v>760368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999486</v>
      </c>
      <c r="O56" s="47">
        <f t="shared" si="9"/>
        <v>28.956340354028448</v>
      </c>
      <c r="P56" s="9"/>
    </row>
    <row r="57" spans="1:16">
      <c r="A57" s="12"/>
      <c r="B57" s="25">
        <v>368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50000</v>
      </c>
      <c r="K57" s="46">
        <v>4818491</v>
      </c>
      <c r="L57" s="46">
        <v>0</v>
      </c>
      <c r="M57" s="46">
        <v>0</v>
      </c>
      <c r="N57" s="46">
        <f t="shared" si="13"/>
        <v>4868491</v>
      </c>
      <c r="O57" s="47">
        <f t="shared" si="9"/>
        <v>141.04618014311788</v>
      </c>
      <c r="P57" s="9"/>
    </row>
    <row r="58" spans="1:16">
      <c r="A58" s="12"/>
      <c r="B58" s="25">
        <v>369.9</v>
      </c>
      <c r="C58" s="20" t="s">
        <v>61</v>
      </c>
      <c r="D58" s="46">
        <v>346784</v>
      </c>
      <c r="E58" s="46">
        <v>13333676</v>
      </c>
      <c r="F58" s="46">
        <v>0</v>
      </c>
      <c r="G58" s="46">
        <v>0</v>
      </c>
      <c r="H58" s="46">
        <v>0</v>
      </c>
      <c r="I58" s="46">
        <v>183499</v>
      </c>
      <c r="J58" s="46">
        <v>477</v>
      </c>
      <c r="K58" s="46">
        <v>0</v>
      </c>
      <c r="L58" s="46">
        <v>0</v>
      </c>
      <c r="M58" s="46">
        <v>1203</v>
      </c>
      <c r="N58" s="46">
        <f t="shared" si="13"/>
        <v>13865639</v>
      </c>
      <c r="O58" s="47">
        <f t="shared" si="9"/>
        <v>401.70463829417389</v>
      </c>
      <c r="P58" s="9"/>
    </row>
    <row r="59" spans="1:16" ht="15.75">
      <c r="A59" s="29" t="s">
        <v>39</v>
      </c>
      <c r="B59" s="30"/>
      <c r="C59" s="31"/>
      <c r="D59" s="32">
        <f t="shared" ref="D59:M59" si="14">SUM(D60:D64)</f>
        <v>7657195</v>
      </c>
      <c r="E59" s="32">
        <f t="shared" si="14"/>
        <v>10000000</v>
      </c>
      <c r="F59" s="32">
        <f t="shared" si="14"/>
        <v>6892775</v>
      </c>
      <c r="G59" s="32">
        <f t="shared" si="14"/>
        <v>1033058</v>
      </c>
      <c r="H59" s="32">
        <f t="shared" si="14"/>
        <v>0</v>
      </c>
      <c r="I59" s="32">
        <f t="shared" si="14"/>
        <v>3799630</v>
      </c>
      <c r="J59" s="32">
        <f t="shared" si="14"/>
        <v>4852294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 t="shared" ref="N59:N65" si="15">SUM(D59:M59)</f>
        <v>34234952</v>
      </c>
      <c r="O59" s="45">
        <f t="shared" si="9"/>
        <v>991.8287220789756</v>
      </c>
      <c r="P59" s="9"/>
    </row>
    <row r="60" spans="1:16">
      <c r="A60" s="12"/>
      <c r="B60" s="25">
        <v>381</v>
      </c>
      <c r="C60" s="20" t="s">
        <v>62</v>
      </c>
      <c r="D60" s="46">
        <v>2155631</v>
      </c>
      <c r="E60" s="46">
        <v>0</v>
      </c>
      <c r="F60" s="46">
        <v>6892775</v>
      </c>
      <c r="G60" s="46">
        <v>1033058</v>
      </c>
      <c r="H60" s="46">
        <v>0</v>
      </c>
      <c r="I60" s="46">
        <v>3745000</v>
      </c>
      <c r="J60" s="46">
        <v>4852294</v>
      </c>
      <c r="K60" s="46">
        <v>0</v>
      </c>
      <c r="L60" s="46">
        <v>0</v>
      </c>
      <c r="M60" s="46">
        <v>0</v>
      </c>
      <c r="N60" s="46">
        <f t="shared" si="15"/>
        <v>18678758</v>
      </c>
      <c r="O60" s="47">
        <f t="shared" si="9"/>
        <v>541.14662340296081</v>
      </c>
      <c r="P60" s="9"/>
    </row>
    <row r="61" spans="1:16">
      <c r="A61" s="12"/>
      <c r="B61" s="25">
        <v>383</v>
      </c>
      <c r="C61" s="20" t="s">
        <v>134</v>
      </c>
      <c r="D61" s="46">
        <v>501564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501564</v>
      </c>
      <c r="O61" s="47">
        <f t="shared" si="9"/>
        <v>14.53092678969783</v>
      </c>
      <c r="P61" s="9"/>
    </row>
    <row r="62" spans="1:16">
      <c r="A62" s="12"/>
      <c r="B62" s="25">
        <v>384</v>
      </c>
      <c r="C62" s="20" t="s">
        <v>91</v>
      </c>
      <c r="D62" s="46">
        <v>5000000</v>
      </c>
      <c r="E62" s="46">
        <v>10000000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15000000</v>
      </c>
      <c r="O62" s="47">
        <f t="shared" si="9"/>
        <v>434.56847350580875</v>
      </c>
      <c r="P62" s="9"/>
    </row>
    <row r="63" spans="1:16">
      <c r="A63" s="12"/>
      <c r="B63" s="25">
        <v>389.2</v>
      </c>
      <c r="C63" s="20" t="s">
        <v>140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46826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46826</v>
      </c>
      <c r="O63" s="47">
        <f t="shared" si="9"/>
        <v>1.3566068893588668</v>
      </c>
      <c r="P63" s="9"/>
    </row>
    <row r="64" spans="1:16" ht="15.75" thickBot="1">
      <c r="A64" s="12"/>
      <c r="B64" s="25">
        <v>389.3</v>
      </c>
      <c r="C64" s="20" t="s">
        <v>126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7804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7804</v>
      </c>
      <c r="O64" s="47">
        <f t="shared" si="9"/>
        <v>0.22609149114928875</v>
      </c>
      <c r="P64" s="9"/>
    </row>
    <row r="65" spans="1:119" ht="16.5" thickBot="1">
      <c r="A65" s="14" t="s">
        <v>51</v>
      </c>
      <c r="B65" s="23"/>
      <c r="C65" s="22"/>
      <c r="D65" s="15">
        <f t="shared" ref="D65:M65" si="16">SUM(D5,D16,D21,D32,D46,D50,D59)</f>
        <v>48030851</v>
      </c>
      <c r="E65" s="15">
        <f t="shared" si="16"/>
        <v>45290760</v>
      </c>
      <c r="F65" s="15">
        <f t="shared" si="16"/>
        <v>6906463</v>
      </c>
      <c r="G65" s="15">
        <f t="shared" si="16"/>
        <v>2137390</v>
      </c>
      <c r="H65" s="15">
        <f t="shared" si="16"/>
        <v>0</v>
      </c>
      <c r="I65" s="15">
        <f t="shared" si="16"/>
        <v>32101453</v>
      </c>
      <c r="J65" s="15">
        <f t="shared" si="16"/>
        <v>8480652</v>
      </c>
      <c r="K65" s="15">
        <f t="shared" si="16"/>
        <v>9409390</v>
      </c>
      <c r="L65" s="15">
        <f t="shared" si="16"/>
        <v>0</v>
      </c>
      <c r="M65" s="15">
        <f t="shared" si="16"/>
        <v>23787309</v>
      </c>
      <c r="N65" s="15">
        <f t="shared" si="15"/>
        <v>176144268</v>
      </c>
      <c r="O65" s="38">
        <f t="shared" si="9"/>
        <v>5103.1163774372053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146</v>
      </c>
      <c r="M67" s="51"/>
      <c r="N67" s="51"/>
      <c r="O67" s="43">
        <v>34517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83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26794138</v>
      </c>
      <c r="E5" s="27">
        <f t="shared" si="0"/>
        <v>5907332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32701470</v>
      </c>
      <c r="O5" s="33">
        <f t="shared" ref="O5:O36" si="1">(N5/O$63)</f>
        <v>992.42724044793783</v>
      </c>
      <c r="P5" s="6"/>
    </row>
    <row r="6" spans="1:133">
      <c r="A6" s="12"/>
      <c r="B6" s="25">
        <v>311</v>
      </c>
      <c r="C6" s="20" t="s">
        <v>1</v>
      </c>
      <c r="D6" s="46">
        <v>10099539</v>
      </c>
      <c r="E6" s="46">
        <v>2311261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12410800</v>
      </c>
      <c r="O6" s="47">
        <f t="shared" si="1"/>
        <v>376.64410791781734</v>
      </c>
      <c r="P6" s="9"/>
    </row>
    <row r="7" spans="1:133">
      <c r="A7" s="12"/>
      <c r="B7" s="25">
        <v>312.41000000000003</v>
      </c>
      <c r="C7" s="20" t="s">
        <v>85</v>
      </c>
      <c r="D7" s="46">
        <v>1315941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1315941</v>
      </c>
      <c r="O7" s="47">
        <f t="shared" si="1"/>
        <v>39.936299353585625</v>
      </c>
      <c r="P7" s="9"/>
    </row>
    <row r="8" spans="1:133">
      <c r="A8" s="12"/>
      <c r="B8" s="25">
        <v>312.51</v>
      </c>
      <c r="C8" s="20" t="s">
        <v>74</v>
      </c>
      <c r="D8" s="46">
        <v>323443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323443</v>
      </c>
      <c r="O8" s="47">
        <f t="shared" si="1"/>
        <v>9.8158781220600293</v>
      </c>
      <c r="P8" s="9"/>
    </row>
    <row r="9" spans="1:133">
      <c r="A9" s="12"/>
      <c r="B9" s="25">
        <v>312.52</v>
      </c>
      <c r="C9" s="20" t="s">
        <v>94</v>
      </c>
      <c r="D9" s="46">
        <v>323443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323443</v>
      </c>
      <c r="O9" s="47">
        <f t="shared" si="1"/>
        <v>9.8158781220600293</v>
      </c>
      <c r="P9" s="9"/>
    </row>
    <row r="10" spans="1:133">
      <c r="A10" s="12"/>
      <c r="B10" s="25">
        <v>312.60000000000002</v>
      </c>
      <c r="C10" s="20" t="s">
        <v>133</v>
      </c>
      <c r="D10" s="46">
        <v>0</v>
      </c>
      <c r="E10" s="46">
        <v>3596071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3596071</v>
      </c>
      <c r="O10" s="47">
        <f t="shared" si="1"/>
        <v>109.13389578464994</v>
      </c>
      <c r="P10" s="9"/>
    </row>
    <row r="11" spans="1:133">
      <c r="A11" s="12"/>
      <c r="B11" s="25">
        <v>314.10000000000002</v>
      </c>
      <c r="C11" s="20" t="s">
        <v>10</v>
      </c>
      <c r="D11" s="46">
        <v>3470966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3470966</v>
      </c>
      <c r="O11" s="47">
        <f t="shared" si="1"/>
        <v>105.33719765712725</v>
      </c>
      <c r="P11" s="9"/>
    </row>
    <row r="12" spans="1:133">
      <c r="A12" s="12"/>
      <c r="B12" s="25">
        <v>314.39999999999998</v>
      </c>
      <c r="C12" s="20" t="s">
        <v>11</v>
      </c>
      <c r="D12" s="46">
        <v>206242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206242</v>
      </c>
      <c r="O12" s="47">
        <f t="shared" si="1"/>
        <v>6.2590513186246248</v>
      </c>
      <c r="P12" s="9"/>
    </row>
    <row r="13" spans="1:133">
      <c r="A13" s="12"/>
      <c r="B13" s="25">
        <v>314.8</v>
      </c>
      <c r="C13" s="20" t="s">
        <v>13</v>
      </c>
      <c r="D13" s="46">
        <v>42348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42348</v>
      </c>
      <c r="O13" s="47">
        <f t="shared" si="1"/>
        <v>1.2851810263724925</v>
      </c>
      <c r="P13" s="9"/>
    </row>
    <row r="14" spans="1:133">
      <c r="A14" s="12"/>
      <c r="B14" s="25">
        <v>315</v>
      </c>
      <c r="C14" s="20" t="s">
        <v>95</v>
      </c>
      <c r="D14" s="46">
        <v>1361929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1361929</v>
      </c>
      <c r="O14" s="47">
        <f t="shared" si="1"/>
        <v>41.33194743710358</v>
      </c>
      <c r="P14" s="9"/>
    </row>
    <row r="15" spans="1:133">
      <c r="A15" s="12"/>
      <c r="B15" s="25">
        <v>316</v>
      </c>
      <c r="C15" s="20" t="s">
        <v>96</v>
      </c>
      <c r="D15" s="46">
        <v>9650287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9650287</v>
      </c>
      <c r="O15" s="47">
        <f t="shared" si="1"/>
        <v>292.86780370853694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SUM(D17:D18)</f>
        <v>3490296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3490296</v>
      </c>
      <c r="O16" s="45">
        <f t="shared" si="1"/>
        <v>105.92382628751783</v>
      </c>
      <c r="P16" s="10"/>
    </row>
    <row r="17" spans="1:16">
      <c r="A17" s="12"/>
      <c r="B17" s="25">
        <v>323.10000000000002</v>
      </c>
      <c r="C17" s="20" t="s">
        <v>17</v>
      </c>
      <c r="D17" s="46">
        <v>3193349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3193349</v>
      </c>
      <c r="O17" s="47">
        <f t="shared" si="1"/>
        <v>96.912051227580349</v>
      </c>
      <c r="P17" s="9"/>
    </row>
    <row r="18" spans="1:16">
      <c r="A18" s="12"/>
      <c r="B18" s="25">
        <v>323.39999999999998</v>
      </c>
      <c r="C18" s="20" t="s">
        <v>18</v>
      </c>
      <c r="D18" s="46">
        <v>296947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296947</v>
      </c>
      <c r="O18" s="47">
        <f t="shared" si="1"/>
        <v>9.0117750599374826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8328114</v>
      </c>
      <c r="E19" s="32">
        <f t="shared" si="5"/>
        <v>81623779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89951893</v>
      </c>
      <c r="O19" s="45">
        <f t="shared" si="1"/>
        <v>2729.8683803222966</v>
      </c>
      <c r="P19" s="10"/>
    </row>
    <row r="20" spans="1:16">
      <c r="A20" s="12"/>
      <c r="B20" s="25">
        <v>331.2</v>
      </c>
      <c r="C20" s="20" t="s">
        <v>19</v>
      </c>
      <c r="D20" s="46">
        <v>0</v>
      </c>
      <c r="E20" s="46">
        <v>36621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36621</v>
      </c>
      <c r="O20" s="47">
        <f t="shared" si="1"/>
        <v>1.1113774999241297</v>
      </c>
      <c r="P20" s="9"/>
    </row>
    <row r="21" spans="1:16">
      <c r="A21" s="12"/>
      <c r="B21" s="25">
        <v>331.5</v>
      </c>
      <c r="C21" s="20" t="s">
        <v>21</v>
      </c>
      <c r="D21" s="46">
        <v>1447235</v>
      </c>
      <c r="E21" s="46">
        <v>75193490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76640725</v>
      </c>
      <c r="O21" s="47">
        <f t="shared" si="1"/>
        <v>2325.8998209462534</v>
      </c>
      <c r="P21" s="9"/>
    </row>
    <row r="22" spans="1:16">
      <c r="A22" s="12"/>
      <c r="B22" s="25">
        <v>333</v>
      </c>
      <c r="C22" s="20" t="s">
        <v>97</v>
      </c>
      <c r="D22" s="46">
        <v>39187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39187</v>
      </c>
      <c r="O22" s="47">
        <f t="shared" si="1"/>
        <v>1.1892507055931534</v>
      </c>
      <c r="P22" s="9"/>
    </row>
    <row r="23" spans="1:16">
      <c r="A23" s="12"/>
      <c r="B23" s="25">
        <v>334.5</v>
      </c>
      <c r="C23" s="20" t="s">
        <v>25</v>
      </c>
      <c r="D23" s="46">
        <v>1216659</v>
      </c>
      <c r="E23" s="46">
        <v>6393668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7610327</v>
      </c>
      <c r="O23" s="47">
        <f t="shared" si="1"/>
        <v>230.95890868258931</v>
      </c>
      <c r="P23" s="9"/>
    </row>
    <row r="24" spans="1:16">
      <c r="A24" s="12"/>
      <c r="B24" s="25">
        <v>335.12</v>
      </c>
      <c r="C24" s="20" t="s">
        <v>98</v>
      </c>
      <c r="D24" s="46">
        <v>1662856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1662856</v>
      </c>
      <c r="O24" s="47">
        <f t="shared" si="1"/>
        <v>50.464507905678126</v>
      </c>
      <c r="P24" s="9"/>
    </row>
    <row r="25" spans="1:16">
      <c r="A25" s="12"/>
      <c r="B25" s="25">
        <v>335.14</v>
      </c>
      <c r="C25" s="20" t="s">
        <v>99</v>
      </c>
      <c r="D25" s="46">
        <v>15593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15593</v>
      </c>
      <c r="O25" s="47">
        <f t="shared" si="1"/>
        <v>0.47321780826075083</v>
      </c>
      <c r="P25" s="9"/>
    </row>
    <row r="26" spans="1:16">
      <c r="A26" s="12"/>
      <c r="B26" s="25">
        <v>335.15</v>
      </c>
      <c r="C26" s="20" t="s">
        <v>100</v>
      </c>
      <c r="D26" s="46">
        <v>47171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47171</v>
      </c>
      <c r="O26" s="47">
        <f t="shared" si="1"/>
        <v>1.4315498770902249</v>
      </c>
      <c r="P26" s="9"/>
    </row>
    <row r="27" spans="1:16">
      <c r="A27" s="12"/>
      <c r="B27" s="25">
        <v>335.18</v>
      </c>
      <c r="C27" s="20" t="s">
        <v>101</v>
      </c>
      <c r="D27" s="46">
        <v>3868146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3868146</v>
      </c>
      <c r="O27" s="47">
        <f t="shared" si="1"/>
        <v>117.39085308488362</v>
      </c>
      <c r="P27" s="9"/>
    </row>
    <row r="28" spans="1:16">
      <c r="A28" s="12"/>
      <c r="B28" s="25">
        <v>335.23</v>
      </c>
      <c r="C28" s="20" t="s">
        <v>87</v>
      </c>
      <c r="D28" s="46">
        <v>31267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31267</v>
      </c>
      <c r="O28" s="47">
        <f t="shared" si="1"/>
        <v>0.94889381202391432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SUM(D30:D40)</f>
        <v>972106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23128687</v>
      </c>
      <c r="J29" s="32">
        <f t="shared" si="7"/>
        <v>3638888</v>
      </c>
      <c r="K29" s="32">
        <f t="shared" si="7"/>
        <v>0</v>
      </c>
      <c r="L29" s="32">
        <f t="shared" si="7"/>
        <v>0</v>
      </c>
      <c r="M29" s="32">
        <f t="shared" si="7"/>
        <v>18350453</v>
      </c>
      <c r="N29" s="32">
        <f>SUM(D29:M29)</f>
        <v>46090134</v>
      </c>
      <c r="O29" s="45">
        <f t="shared" si="1"/>
        <v>1398.747655609845</v>
      </c>
      <c r="P29" s="10"/>
    </row>
    <row r="30" spans="1:16">
      <c r="A30" s="12"/>
      <c r="B30" s="25">
        <v>341.3</v>
      </c>
      <c r="C30" s="20" t="s">
        <v>124</v>
      </c>
      <c r="D30" s="46">
        <v>235341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3638888</v>
      </c>
      <c r="K30" s="46">
        <v>0</v>
      </c>
      <c r="L30" s="46">
        <v>0</v>
      </c>
      <c r="M30" s="46">
        <v>0</v>
      </c>
      <c r="N30" s="46">
        <f t="shared" ref="N30:N40" si="8">SUM(D30:M30)</f>
        <v>3874229</v>
      </c>
      <c r="O30" s="47">
        <f t="shared" si="1"/>
        <v>117.57546053230554</v>
      </c>
      <c r="P30" s="9"/>
    </row>
    <row r="31" spans="1:16">
      <c r="A31" s="12"/>
      <c r="B31" s="25">
        <v>341.9</v>
      </c>
      <c r="C31" s="20" t="s">
        <v>103</v>
      </c>
      <c r="D31" s="46">
        <v>29601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29601</v>
      </c>
      <c r="O31" s="47">
        <f t="shared" si="1"/>
        <v>0.89833388971503136</v>
      </c>
      <c r="P31" s="9"/>
    </row>
    <row r="32" spans="1:16">
      <c r="A32" s="12"/>
      <c r="B32" s="25">
        <v>342.1</v>
      </c>
      <c r="C32" s="20" t="s">
        <v>42</v>
      </c>
      <c r="D32" s="46">
        <v>194967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194967</v>
      </c>
      <c r="O32" s="47">
        <f t="shared" si="1"/>
        <v>5.9168765743073051</v>
      </c>
      <c r="P32" s="9"/>
    </row>
    <row r="33" spans="1:16">
      <c r="A33" s="12"/>
      <c r="B33" s="25">
        <v>342.9</v>
      </c>
      <c r="C33" s="20" t="s">
        <v>43</v>
      </c>
      <c r="D33" s="46">
        <v>2774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2774</v>
      </c>
      <c r="O33" s="47">
        <f t="shared" si="1"/>
        <v>8.4185608934478462E-2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5904191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5904191</v>
      </c>
      <c r="O34" s="47">
        <f t="shared" si="1"/>
        <v>179.18093532821462</v>
      </c>
      <c r="P34" s="9"/>
    </row>
    <row r="35" spans="1:16">
      <c r="A35" s="12"/>
      <c r="B35" s="25">
        <v>343.6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16479714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16479714</v>
      </c>
      <c r="O35" s="47">
        <f t="shared" si="1"/>
        <v>500.12788686231073</v>
      </c>
      <c r="P35" s="9"/>
    </row>
    <row r="36" spans="1:16">
      <c r="A36" s="12"/>
      <c r="B36" s="25">
        <v>344.2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18350453</v>
      </c>
      <c r="N36" s="46">
        <f t="shared" si="8"/>
        <v>18350453</v>
      </c>
      <c r="O36" s="47">
        <f t="shared" si="1"/>
        <v>556.90124730660682</v>
      </c>
      <c r="P36" s="9"/>
    </row>
    <row r="37" spans="1:16">
      <c r="A37" s="12"/>
      <c r="B37" s="25">
        <v>344.9</v>
      </c>
      <c r="C37" s="20" t="s">
        <v>105</v>
      </c>
      <c r="D37" s="46">
        <v>206212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206212</v>
      </c>
      <c r="O37" s="47">
        <f t="shared" ref="O37:O61" si="9">(N37/O$63)</f>
        <v>6.2581408758459531</v>
      </c>
      <c r="P37" s="9"/>
    </row>
    <row r="38" spans="1:16">
      <c r="A38" s="12"/>
      <c r="B38" s="25">
        <v>347.2</v>
      </c>
      <c r="C38" s="20" t="s">
        <v>49</v>
      </c>
      <c r="D38" s="46">
        <v>292455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292455</v>
      </c>
      <c r="O38" s="47">
        <f t="shared" si="9"/>
        <v>8.8754514278777581</v>
      </c>
      <c r="P38" s="9"/>
    </row>
    <row r="39" spans="1:16">
      <c r="A39" s="12"/>
      <c r="B39" s="25">
        <v>347.4</v>
      </c>
      <c r="C39" s="20" t="s">
        <v>106</v>
      </c>
      <c r="D39" s="46">
        <v>8756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8756</v>
      </c>
      <c r="O39" s="47">
        <f t="shared" si="9"/>
        <v>0.26572789900154775</v>
      </c>
      <c r="P39" s="9"/>
    </row>
    <row r="40" spans="1:16">
      <c r="A40" s="12"/>
      <c r="B40" s="25">
        <v>347.5</v>
      </c>
      <c r="C40" s="20" t="s">
        <v>50</v>
      </c>
      <c r="D40" s="46">
        <v>2000</v>
      </c>
      <c r="E40" s="46">
        <v>0</v>
      </c>
      <c r="F40" s="46">
        <v>0</v>
      </c>
      <c r="G40" s="46">
        <v>0</v>
      </c>
      <c r="H40" s="46">
        <v>0</v>
      </c>
      <c r="I40" s="46">
        <v>744782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746782</v>
      </c>
      <c r="O40" s="47">
        <f t="shared" si="9"/>
        <v>22.663409304725199</v>
      </c>
      <c r="P40" s="9"/>
    </row>
    <row r="41" spans="1:16" ht="15.75">
      <c r="A41" s="29" t="s">
        <v>38</v>
      </c>
      <c r="B41" s="30"/>
      <c r="C41" s="31"/>
      <c r="D41" s="32">
        <f t="shared" ref="D41:M41" si="10">SUM(D42:D45)</f>
        <v>192311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7" si="11">SUM(D41:M41)</f>
        <v>192411</v>
      </c>
      <c r="O41" s="45">
        <f t="shared" si="9"/>
        <v>5.8393068495645046</v>
      </c>
      <c r="P41" s="10"/>
    </row>
    <row r="42" spans="1:16">
      <c r="A42" s="13"/>
      <c r="B42" s="39">
        <v>351.1</v>
      </c>
      <c r="C42" s="21" t="s">
        <v>53</v>
      </c>
      <c r="D42" s="46">
        <v>66354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66354</v>
      </c>
      <c r="O42" s="47">
        <f t="shared" si="9"/>
        <v>2.013717337865315</v>
      </c>
      <c r="P42" s="9"/>
    </row>
    <row r="43" spans="1:16">
      <c r="A43" s="13"/>
      <c r="B43" s="39">
        <v>351.9</v>
      </c>
      <c r="C43" s="21" t="s">
        <v>107</v>
      </c>
      <c r="D43" s="46">
        <v>125057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125057</v>
      </c>
      <c r="O43" s="47">
        <f t="shared" si="9"/>
        <v>3.7952414190768109</v>
      </c>
      <c r="P43" s="9"/>
    </row>
    <row r="44" spans="1:16">
      <c r="A44" s="13"/>
      <c r="B44" s="39">
        <v>354</v>
      </c>
      <c r="C44" s="21" t="s">
        <v>139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100</v>
      </c>
      <c r="O44" s="47">
        <f t="shared" si="9"/>
        <v>3.0348092622378684E-3</v>
      </c>
      <c r="P44" s="9"/>
    </row>
    <row r="45" spans="1:16">
      <c r="A45" s="13"/>
      <c r="B45" s="39">
        <v>355</v>
      </c>
      <c r="C45" s="21" t="s">
        <v>125</v>
      </c>
      <c r="D45" s="46">
        <v>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900</v>
      </c>
      <c r="O45" s="47">
        <f t="shared" si="9"/>
        <v>2.7313283360140814E-2</v>
      </c>
      <c r="P45" s="9"/>
    </row>
    <row r="46" spans="1:16" ht="15.75">
      <c r="A46" s="29" t="s">
        <v>2</v>
      </c>
      <c r="B46" s="30"/>
      <c r="C46" s="31"/>
      <c r="D46" s="32">
        <f t="shared" ref="D46:M46" si="12">SUM(D47:D54)</f>
        <v>1237589</v>
      </c>
      <c r="E46" s="32">
        <f t="shared" si="12"/>
        <v>21403686</v>
      </c>
      <c r="F46" s="32">
        <f t="shared" si="12"/>
        <v>20386</v>
      </c>
      <c r="G46" s="32">
        <f t="shared" si="12"/>
        <v>620328</v>
      </c>
      <c r="H46" s="32">
        <f t="shared" si="12"/>
        <v>0</v>
      </c>
      <c r="I46" s="32">
        <f t="shared" si="12"/>
        <v>596469</v>
      </c>
      <c r="J46" s="32">
        <f t="shared" si="12"/>
        <v>139195</v>
      </c>
      <c r="K46" s="32">
        <f t="shared" si="12"/>
        <v>9309396</v>
      </c>
      <c r="L46" s="32">
        <f t="shared" si="12"/>
        <v>0</v>
      </c>
      <c r="M46" s="32">
        <f t="shared" si="12"/>
        <v>308162</v>
      </c>
      <c r="N46" s="32">
        <f t="shared" si="11"/>
        <v>33635211</v>
      </c>
      <c r="O46" s="45">
        <f t="shared" si="9"/>
        <v>1020.7644988012504</v>
      </c>
      <c r="P46" s="10"/>
    </row>
    <row r="47" spans="1:16">
      <c r="A47" s="12"/>
      <c r="B47" s="25">
        <v>361.1</v>
      </c>
      <c r="C47" s="20" t="s">
        <v>55</v>
      </c>
      <c r="D47" s="46">
        <v>316432</v>
      </c>
      <c r="E47" s="46">
        <v>293599</v>
      </c>
      <c r="F47" s="46">
        <v>20386</v>
      </c>
      <c r="G47" s="46">
        <v>607524</v>
      </c>
      <c r="H47" s="46">
        <v>0</v>
      </c>
      <c r="I47" s="46">
        <v>550082</v>
      </c>
      <c r="J47" s="46">
        <v>68947</v>
      </c>
      <c r="K47" s="46">
        <v>1891590</v>
      </c>
      <c r="L47" s="46">
        <v>0</v>
      </c>
      <c r="M47" s="46">
        <v>175370</v>
      </c>
      <c r="N47" s="46">
        <f t="shared" si="11"/>
        <v>3923930</v>
      </c>
      <c r="O47" s="47">
        <f t="shared" si="9"/>
        <v>119.08379108373039</v>
      </c>
      <c r="P47" s="9"/>
    </row>
    <row r="48" spans="1:16">
      <c r="A48" s="12"/>
      <c r="B48" s="25">
        <v>361.4</v>
      </c>
      <c r="C48" s="20" t="s">
        <v>108</v>
      </c>
      <c r="D48" s="46">
        <v>2530</v>
      </c>
      <c r="E48" s="46">
        <v>0</v>
      </c>
      <c r="F48" s="46">
        <v>0</v>
      </c>
      <c r="G48" s="46">
        <v>12804</v>
      </c>
      <c r="H48" s="46">
        <v>0</v>
      </c>
      <c r="I48" s="46">
        <v>10420</v>
      </c>
      <c r="J48" s="46">
        <v>331</v>
      </c>
      <c r="K48" s="46">
        <v>3043368</v>
      </c>
      <c r="L48" s="46">
        <v>0</v>
      </c>
      <c r="M48" s="46">
        <v>0</v>
      </c>
      <c r="N48" s="46">
        <f t="shared" ref="N48:N54" si="13">SUM(D48:M48)</f>
        <v>3069453</v>
      </c>
      <c r="O48" s="47">
        <f t="shared" si="9"/>
        <v>93.152043944038112</v>
      </c>
      <c r="P48" s="9"/>
    </row>
    <row r="49" spans="1:119">
      <c r="A49" s="12"/>
      <c r="B49" s="25">
        <v>362</v>
      </c>
      <c r="C49" s="20" t="s">
        <v>57</v>
      </c>
      <c r="D49" s="46">
        <v>151197</v>
      </c>
      <c r="E49" s="46">
        <v>620633</v>
      </c>
      <c r="F49" s="46">
        <v>0</v>
      </c>
      <c r="G49" s="46">
        <v>0</v>
      </c>
      <c r="H49" s="46">
        <v>0</v>
      </c>
      <c r="I49" s="46">
        <v>73020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844850</v>
      </c>
      <c r="O49" s="47">
        <f t="shared" si="9"/>
        <v>25.639586052016632</v>
      </c>
      <c r="P49" s="9"/>
    </row>
    <row r="50" spans="1:119">
      <c r="A50" s="12"/>
      <c r="B50" s="25">
        <v>364</v>
      </c>
      <c r="C50" s="20" t="s">
        <v>109</v>
      </c>
      <c r="D50" s="46">
        <v>71027</v>
      </c>
      <c r="E50" s="46">
        <v>0</v>
      </c>
      <c r="F50" s="46">
        <v>0</v>
      </c>
      <c r="G50" s="46">
        <v>0</v>
      </c>
      <c r="H50" s="46">
        <v>0</v>
      </c>
      <c r="I50" s="46">
        <v>-101775</v>
      </c>
      <c r="J50" s="46">
        <v>-3097</v>
      </c>
      <c r="K50" s="46">
        <v>0</v>
      </c>
      <c r="L50" s="46">
        <v>0</v>
      </c>
      <c r="M50" s="46">
        <v>10432</v>
      </c>
      <c r="N50" s="46">
        <f t="shared" si="13"/>
        <v>-23413</v>
      </c>
      <c r="O50" s="47">
        <f t="shared" si="9"/>
        <v>-0.71053989256775207</v>
      </c>
      <c r="P50" s="9"/>
    </row>
    <row r="51" spans="1:119">
      <c r="A51" s="12"/>
      <c r="B51" s="25">
        <v>365</v>
      </c>
      <c r="C51" s="20" t="s">
        <v>110</v>
      </c>
      <c r="D51" s="46">
        <v>742</v>
      </c>
      <c r="E51" s="46">
        <v>0</v>
      </c>
      <c r="F51" s="46">
        <v>0</v>
      </c>
      <c r="G51" s="46">
        <v>0</v>
      </c>
      <c r="H51" s="46">
        <v>0</v>
      </c>
      <c r="I51" s="46">
        <v>1846</v>
      </c>
      <c r="J51" s="46">
        <v>205</v>
      </c>
      <c r="K51" s="46">
        <v>0</v>
      </c>
      <c r="L51" s="46">
        <v>0</v>
      </c>
      <c r="M51" s="46">
        <v>0</v>
      </c>
      <c r="N51" s="46">
        <f t="shared" si="13"/>
        <v>2793</v>
      </c>
      <c r="O51" s="47">
        <f t="shared" si="9"/>
        <v>8.4762222694303668E-2</v>
      </c>
      <c r="P51" s="9"/>
    </row>
    <row r="52" spans="1:119">
      <c r="A52" s="12"/>
      <c r="B52" s="25">
        <v>366</v>
      </c>
      <c r="C52" s="20" t="s">
        <v>59</v>
      </c>
      <c r="D52" s="46">
        <v>3283</v>
      </c>
      <c r="E52" s="46">
        <v>357168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360451</v>
      </c>
      <c r="O52" s="47">
        <f t="shared" si="9"/>
        <v>10.93900033382902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50000</v>
      </c>
      <c r="K53" s="46">
        <v>4374438</v>
      </c>
      <c r="L53" s="46">
        <v>0</v>
      </c>
      <c r="M53" s="46">
        <v>0</v>
      </c>
      <c r="N53" s="46">
        <f t="shared" si="13"/>
        <v>4424438</v>
      </c>
      <c r="O53" s="47">
        <f t="shared" si="9"/>
        <v>134.2732542259719</v>
      </c>
      <c r="P53" s="9"/>
    </row>
    <row r="54" spans="1:119">
      <c r="A54" s="12"/>
      <c r="B54" s="25">
        <v>369.9</v>
      </c>
      <c r="C54" s="20" t="s">
        <v>61</v>
      </c>
      <c r="D54" s="46">
        <v>692378</v>
      </c>
      <c r="E54" s="46">
        <v>20132286</v>
      </c>
      <c r="F54" s="46">
        <v>0</v>
      </c>
      <c r="G54" s="46">
        <v>0</v>
      </c>
      <c r="H54" s="46">
        <v>0</v>
      </c>
      <c r="I54" s="46">
        <v>62876</v>
      </c>
      <c r="J54" s="46">
        <v>22809</v>
      </c>
      <c r="K54" s="46">
        <v>0</v>
      </c>
      <c r="L54" s="46">
        <v>0</v>
      </c>
      <c r="M54" s="46">
        <v>122360</v>
      </c>
      <c r="N54" s="46">
        <f t="shared" si="13"/>
        <v>21032709</v>
      </c>
      <c r="O54" s="47">
        <f t="shared" si="9"/>
        <v>638.30260083153769</v>
      </c>
      <c r="P54" s="9"/>
    </row>
    <row r="55" spans="1:119" ht="15.75">
      <c r="A55" s="29" t="s">
        <v>39</v>
      </c>
      <c r="B55" s="30"/>
      <c r="C55" s="31"/>
      <c r="D55" s="32">
        <f t="shared" ref="D55:M55" si="14">SUM(D56:D60)</f>
        <v>3376954</v>
      </c>
      <c r="E55" s="32">
        <f t="shared" si="14"/>
        <v>71961293</v>
      </c>
      <c r="F55" s="32">
        <f t="shared" si="14"/>
        <v>5803097</v>
      </c>
      <c r="G55" s="32">
        <f t="shared" si="14"/>
        <v>1850000</v>
      </c>
      <c r="H55" s="32">
        <f t="shared" si="14"/>
        <v>0</v>
      </c>
      <c r="I55" s="32">
        <f t="shared" si="14"/>
        <v>10355300</v>
      </c>
      <c r="J55" s="32">
        <f t="shared" si="14"/>
        <v>4985724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 t="shared" ref="N55:N61" si="15">SUM(D55:M55)</f>
        <v>98332368</v>
      </c>
      <c r="O55" s="45">
        <f t="shared" si="9"/>
        <v>2984.1998118418255</v>
      </c>
      <c r="P55" s="9"/>
    </row>
    <row r="56" spans="1:119">
      <c r="A56" s="12"/>
      <c r="B56" s="25">
        <v>381</v>
      </c>
      <c r="C56" s="20" t="s">
        <v>62</v>
      </c>
      <c r="D56" s="46">
        <v>2353542</v>
      </c>
      <c r="E56" s="46">
        <v>12906796</v>
      </c>
      <c r="F56" s="46">
        <v>5803097</v>
      </c>
      <c r="G56" s="46">
        <v>1850000</v>
      </c>
      <c r="H56" s="46">
        <v>0</v>
      </c>
      <c r="I56" s="46">
        <v>655651</v>
      </c>
      <c r="J56" s="46">
        <v>4985724</v>
      </c>
      <c r="K56" s="46">
        <v>0</v>
      </c>
      <c r="L56" s="46">
        <v>0</v>
      </c>
      <c r="M56" s="46">
        <v>0</v>
      </c>
      <c r="N56" s="46">
        <f t="shared" si="15"/>
        <v>28554810</v>
      </c>
      <c r="O56" s="47">
        <f t="shared" si="9"/>
        <v>866.58401869442503</v>
      </c>
      <c r="P56" s="9"/>
    </row>
    <row r="57" spans="1:119">
      <c r="A57" s="12"/>
      <c r="B57" s="25">
        <v>383</v>
      </c>
      <c r="C57" s="20" t="s">
        <v>134</v>
      </c>
      <c r="D57" s="46">
        <v>1023412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1023412</v>
      </c>
      <c r="O57" s="47">
        <f t="shared" si="9"/>
        <v>31.058602166853813</v>
      </c>
      <c r="P57" s="9"/>
    </row>
    <row r="58" spans="1:119">
      <c r="A58" s="12"/>
      <c r="B58" s="25">
        <v>384</v>
      </c>
      <c r="C58" s="20" t="s">
        <v>91</v>
      </c>
      <c r="D58" s="46">
        <v>0</v>
      </c>
      <c r="E58" s="46">
        <v>59054497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59054497</v>
      </c>
      <c r="O58" s="47">
        <f t="shared" si="9"/>
        <v>1792.191344723984</v>
      </c>
      <c r="P58" s="9"/>
    </row>
    <row r="59" spans="1:119">
      <c r="A59" s="12"/>
      <c r="B59" s="25">
        <v>389.2</v>
      </c>
      <c r="C59" s="20" t="s">
        <v>140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7458969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7458969</v>
      </c>
      <c r="O59" s="47">
        <f t="shared" si="9"/>
        <v>226.36548207945131</v>
      </c>
      <c r="P59" s="9"/>
    </row>
    <row r="60" spans="1:119" ht="15.75" thickBot="1">
      <c r="A60" s="12"/>
      <c r="B60" s="25">
        <v>389.3</v>
      </c>
      <c r="C60" s="20" t="s">
        <v>126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2240680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2240680</v>
      </c>
      <c r="O60" s="47">
        <f t="shared" si="9"/>
        <v>68.000364177111464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6">SUM(D5,D16,D19,D29,D41,D46,D55)</f>
        <v>44391508</v>
      </c>
      <c r="E61" s="15">
        <f t="shared" si="16"/>
        <v>180896090</v>
      </c>
      <c r="F61" s="15">
        <f t="shared" si="16"/>
        <v>5823483</v>
      </c>
      <c r="G61" s="15">
        <f t="shared" si="16"/>
        <v>2470328</v>
      </c>
      <c r="H61" s="15">
        <f t="shared" si="16"/>
        <v>0</v>
      </c>
      <c r="I61" s="15">
        <f t="shared" si="16"/>
        <v>34080556</v>
      </c>
      <c r="J61" s="15">
        <f t="shared" si="16"/>
        <v>8763807</v>
      </c>
      <c r="K61" s="15">
        <f t="shared" si="16"/>
        <v>9309396</v>
      </c>
      <c r="L61" s="15">
        <f t="shared" si="16"/>
        <v>0</v>
      </c>
      <c r="M61" s="15">
        <f t="shared" si="16"/>
        <v>18658615</v>
      </c>
      <c r="N61" s="15">
        <f t="shared" si="15"/>
        <v>304393783</v>
      </c>
      <c r="O61" s="38">
        <f t="shared" si="9"/>
        <v>9237.770720160237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141</v>
      </c>
      <c r="M63" s="51"/>
      <c r="N63" s="51"/>
      <c r="O63" s="43">
        <v>32951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83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27011387</v>
      </c>
      <c r="E5" s="27">
        <f t="shared" si="0"/>
        <v>5451237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159153</v>
      </c>
      <c r="N5" s="28">
        <f>SUM(D5:M5)</f>
        <v>32621777</v>
      </c>
      <c r="O5" s="33">
        <f t="shared" ref="O5:O36" si="1">(N5/O$62)</f>
        <v>876.74094280799829</v>
      </c>
      <c r="P5" s="6"/>
    </row>
    <row r="6" spans="1:133">
      <c r="A6" s="12"/>
      <c r="B6" s="25">
        <v>311</v>
      </c>
      <c r="C6" s="20" t="s">
        <v>1</v>
      </c>
      <c r="D6" s="46">
        <v>8929918</v>
      </c>
      <c r="E6" s="46">
        <v>2172012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159153</v>
      </c>
      <c r="N6" s="46">
        <f>SUM(D6:M6)</f>
        <v>11261083</v>
      </c>
      <c r="O6" s="47">
        <f t="shared" si="1"/>
        <v>302.65219845194582</v>
      </c>
      <c r="P6" s="9"/>
    </row>
    <row r="7" spans="1:133">
      <c r="A7" s="12"/>
      <c r="B7" s="25">
        <v>312.41000000000003</v>
      </c>
      <c r="C7" s="20" t="s">
        <v>85</v>
      </c>
      <c r="D7" s="46">
        <v>1295819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1295819</v>
      </c>
      <c r="O7" s="47">
        <f t="shared" si="1"/>
        <v>34.82635454740916</v>
      </c>
      <c r="P7" s="9"/>
    </row>
    <row r="8" spans="1:133">
      <c r="A8" s="12"/>
      <c r="B8" s="25">
        <v>312.51</v>
      </c>
      <c r="C8" s="20" t="s">
        <v>74</v>
      </c>
      <c r="D8" s="46">
        <v>343438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343438</v>
      </c>
      <c r="O8" s="47">
        <f t="shared" si="1"/>
        <v>9.2302193076757693</v>
      </c>
      <c r="P8" s="9"/>
    </row>
    <row r="9" spans="1:133">
      <c r="A9" s="12"/>
      <c r="B9" s="25">
        <v>312.52</v>
      </c>
      <c r="C9" s="20" t="s">
        <v>94</v>
      </c>
      <c r="D9" s="46">
        <v>313843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313843</v>
      </c>
      <c r="O9" s="47">
        <f t="shared" si="1"/>
        <v>8.4348258439045374</v>
      </c>
      <c r="P9" s="9"/>
    </row>
    <row r="10" spans="1:133">
      <c r="A10" s="12"/>
      <c r="B10" s="25">
        <v>312.60000000000002</v>
      </c>
      <c r="C10" s="20" t="s">
        <v>133</v>
      </c>
      <c r="D10" s="46">
        <v>0</v>
      </c>
      <c r="E10" s="46">
        <v>3279225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3279225</v>
      </c>
      <c r="O10" s="47">
        <f t="shared" si="1"/>
        <v>88.132256503977644</v>
      </c>
      <c r="P10" s="9"/>
    </row>
    <row r="11" spans="1:133">
      <c r="A11" s="12"/>
      <c r="B11" s="25">
        <v>314.10000000000002</v>
      </c>
      <c r="C11" s="20" t="s">
        <v>10</v>
      </c>
      <c r="D11" s="46">
        <v>4278826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4278826</v>
      </c>
      <c r="O11" s="47">
        <f t="shared" si="1"/>
        <v>114.99747366157816</v>
      </c>
      <c r="P11" s="9"/>
    </row>
    <row r="12" spans="1:133">
      <c r="A12" s="12"/>
      <c r="B12" s="25">
        <v>314.39999999999998</v>
      </c>
      <c r="C12" s="20" t="s">
        <v>11</v>
      </c>
      <c r="D12" s="46">
        <v>230391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230391</v>
      </c>
      <c r="O12" s="47">
        <f t="shared" si="1"/>
        <v>6.1919748441195441</v>
      </c>
      <c r="P12" s="9"/>
    </row>
    <row r="13" spans="1:133">
      <c r="A13" s="12"/>
      <c r="B13" s="25">
        <v>314.8</v>
      </c>
      <c r="C13" s="20" t="s">
        <v>13</v>
      </c>
      <c r="D13" s="46">
        <v>31203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31203</v>
      </c>
      <c r="O13" s="47">
        <f t="shared" si="1"/>
        <v>0.83860997634917223</v>
      </c>
      <c r="P13" s="9"/>
    </row>
    <row r="14" spans="1:133">
      <c r="A14" s="12"/>
      <c r="B14" s="25">
        <v>315</v>
      </c>
      <c r="C14" s="20" t="s">
        <v>95</v>
      </c>
      <c r="D14" s="46">
        <v>1574325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1574325</v>
      </c>
      <c r="O14" s="47">
        <f t="shared" si="1"/>
        <v>42.311465276284672</v>
      </c>
      <c r="P14" s="9"/>
    </row>
    <row r="15" spans="1:133">
      <c r="A15" s="12"/>
      <c r="B15" s="25">
        <v>316</v>
      </c>
      <c r="C15" s="20" t="s">
        <v>96</v>
      </c>
      <c r="D15" s="46">
        <v>10013624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10013624</v>
      </c>
      <c r="O15" s="47">
        <f t="shared" si="1"/>
        <v>269.12556439475384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SUM(D17:D17)</f>
        <v>4261663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4261663</v>
      </c>
      <c r="O16" s="45">
        <f t="shared" si="1"/>
        <v>114.53620189206622</v>
      </c>
      <c r="P16" s="10"/>
    </row>
    <row r="17" spans="1:16">
      <c r="A17" s="12"/>
      <c r="B17" s="25">
        <v>323.10000000000002</v>
      </c>
      <c r="C17" s="20" t="s">
        <v>17</v>
      </c>
      <c r="D17" s="46">
        <v>4261663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4261663</v>
      </c>
      <c r="O17" s="47">
        <f t="shared" si="1"/>
        <v>114.53620189206622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SUM(D19:D27)</f>
        <v>5241460</v>
      </c>
      <c r="E18" s="32">
        <f t="shared" si="4"/>
        <v>991741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218225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7234290</v>
      </c>
      <c r="N18" s="44">
        <f>SUM(D18:M18)</f>
        <v>13685716</v>
      </c>
      <c r="O18" s="45">
        <f t="shared" si="1"/>
        <v>367.81649107718772</v>
      </c>
      <c r="P18" s="10"/>
    </row>
    <row r="19" spans="1:16">
      <c r="A19" s="12"/>
      <c r="B19" s="25">
        <v>331.5</v>
      </c>
      <c r="C19" s="20" t="s">
        <v>21</v>
      </c>
      <c r="D19" s="46">
        <v>0</v>
      </c>
      <c r="E19" s="46">
        <v>743563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743563</v>
      </c>
      <c r="O19" s="47">
        <f t="shared" si="1"/>
        <v>19.983955063427221</v>
      </c>
      <c r="P19" s="9"/>
    </row>
    <row r="20" spans="1:16">
      <c r="A20" s="12"/>
      <c r="B20" s="25">
        <v>333</v>
      </c>
      <c r="C20" s="20" t="s">
        <v>97</v>
      </c>
      <c r="D20" s="46">
        <v>36586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36586</v>
      </c>
      <c r="O20" s="47">
        <f t="shared" si="1"/>
        <v>0.98328316491077183</v>
      </c>
      <c r="P20" s="9"/>
    </row>
    <row r="21" spans="1:16">
      <c r="A21" s="12"/>
      <c r="B21" s="25">
        <v>334.49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7234290</v>
      </c>
      <c r="N21" s="46">
        <f t="shared" ref="N21:N27" si="5">SUM(D21:M21)</f>
        <v>7234290</v>
      </c>
      <c r="O21" s="47">
        <f t="shared" si="1"/>
        <v>194.42834874220597</v>
      </c>
      <c r="P21" s="9"/>
    </row>
    <row r="22" spans="1:16">
      <c r="A22" s="12"/>
      <c r="B22" s="25">
        <v>334.5</v>
      </c>
      <c r="C22" s="20" t="s">
        <v>25</v>
      </c>
      <c r="D22" s="46">
        <v>0</v>
      </c>
      <c r="E22" s="46">
        <v>248178</v>
      </c>
      <c r="F22" s="46">
        <v>0</v>
      </c>
      <c r="G22" s="46">
        <v>0</v>
      </c>
      <c r="H22" s="46">
        <v>0</v>
      </c>
      <c r="I22" s="46">
        <v>218225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466403</v>
      </c>
      <c r="O22" s="47">
        <f t="shared" si="1"/>
        <v>12.535019350677274</v>
      </c>
      <c r="P22" s="9"/>
    </row>
    <row r="23" spans="1:16">
      <c r="A23" s="12"/>
      <c r="B23" s="25">
        <v>335.12</v>
      </c>
      <c r="C23" s="20" t="s">
        <v>98</v>
      </c>
      <c r="D23" s="46">
        <v>1605944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1605944</v>
      </c>
      <c r="O23" s="47">
        <f t="shared" si="1"/>
        <v>43.161255643947541</v>
      </c>
      <c r="P23" s="9"/>
    </row>
    <row r="24" spans="1:16">
      <c r="A24" s="12"/>
      <c r="B24" s="25">
        <v>335.14</v>
      </c>
      <c r="C24" s="20" t="s">
        <v>99</v>
      </c>
      <c r="D24" s="46">
        <v>15073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15073</v>
      </c>
      <c r="O24" s="47">
        <f t="shared" si="1"/>
        <v>0.40510105353687381</v>
      </c>
      <c r="P24" s="9"/>
    </row>
    <row r="25" spans="1:16">
      <c r="A25" s="12"/>
      <c r="B25" s="25">
        <v>335.15</v>
      </c>
      <c r="C25" s="20" t="s">
        <v>100</v>
      </c>
      <c r="D25" s="46">
        <v>48592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48592</v>
      </c>
      <c r="O25" s="47">
        <f t="shared" si="1"/>
        <v>1.3059557084497957</v>
      </c>
      <c r="P25" s="9"/>
    </row>
    <row r="26" spans="1:16">
      <c r="A26" s="12"/>
      <c r="B26" s="25">
        <v>335.18</v>
      </c>
      <c r="C26" s="20" t="s">
        <v>101</v>
      </c>
      <c r="D26" s="46">
        <v>3511706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3511706</v>
      </c>
      <c r="O26" s="47">
        <f t="shared" si="1"/>
        <v>94.380402064072243</v>
      </c>
      <c r="P26" s="9"/>
    </row>
    <row r="27" spans="1:16">
      <c r="A27" s="12"/>
      <c r="B27" s="25">
        <v>335.23</v>
      </c>
      <c r="C27" s="20" t="s">
        <v>87</v>
      </c>
      <c r="D27" s="46">
        <v>23559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23559</v>
      </c>
      <c r="O27" s="47">
        <f t="shared" si="1"/>
        <v>0.63317028596000857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SUM(D29:D41)</f>
        <v>1159092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30135467</v>
      </c>
      <c r="J28" s="32">
        <f t="shared" si="6"/>
        <v>3807175</v>
      </c>
      <c r="K28" s="32">
        <f t="shared" si="6"/>
        <v>0</v>
      </c>
      <c r="L28" s="32">
        <f t="shared" si="6"/>
        <v>0</v>
      </c>
      <c r="M28" s="32">
        <f t="shared" si="6"/>
        <v>15039204</v>
      </c>
      <c r="N28" s="32">
        <f>SUM(D28:M28)</f>
        <v>50140938</v>
      </c>
      <c r="O28" s="45">
        <f t="shared" si="1"/>
        <v>1347.5848742205976</v>
      </c>
      <c r="P28" s="10"/>
    </row>
    <row r="29" spans="1:16">
      <c r="A29" s="12"/>
      <c r="B29" s="25">
        <v>341.2</v>
      </c>
      <c r="C29" s="20" t="s">
        <v>102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3807175</v>
      </c>
      <c r="K29" s="46">
        <v>0</v>
      </c>
      <c r="L29" s="46">
        <v>0</v>
      </c>
      <c r="M29" s="46">
        <v>0</v>
      </c>
      <c r="N29" s="46">
        <f t="shared" ref="N29:N41" si="7">SUM(D29:M29)</f>
        <v>3807175</v>
      </c>
      <c r="O29" s="47">
        <f t="shared" si="1"/>
        <v>102.3214093743281</v>
      </c>
      <c r="P29" s="9"/>
    </row>
    <row r="30" spans="1:16">
      <c r="A30" s="12"/>
      <c r="B30" s="25">
        <v>341.3</v>
      </c>
      <c r="C30" s="20" t="s">
        <v>124</v>
      </c>
      <c r="D30" s="46">
        <v>236945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236945</v>
      </c>
      <c r="O30" s="47">
        <f t="shared" si="1"/>
        <v>6.3681197591915719</v>
      </c>
      <c r="P30" s="9"/>
    </row>
    <row r="31" spans="1:16">
      <c r="A31" s="12"/>
      <c r="B31" s="25">
        <v>341.9</v>
      </c>
      <c r="C31" s="20" t="s">
        <v>103</v>
      </c>
      <c r="D31" s="46">
        <v>22456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22456</v>
      </c>
      <c r="O31" s="47">
        <f t="shared" si="1"/>
        <v>0.60352612341431955</v>
      </c>
      <c r="P31" s="9"/>
    </row>
    <row r="32" spans="1:16">
      <c r="A32" s="12"/>
      <c r="B32" s="25">
        <v>342.1</v>
      </c>
      <c r="C32" s="20" t="s">
        <v>42</v>
      </c>
      <c r="D32" s="46">
        <v>314475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314475</v>
      </c>
      <c r="O32" s="47">
        <f t="shared" si="1"/>
        <v>8.4518114384003447</v>
      </c>
      <c r="P32" s="9"/>
    </row>
    <row r="33" spans="1:16">
      <c r="A33" s="12"/>
      <c r="B33" s="25">
        <v>342.9</v>
      </c>
      <c r="C33" s="20" t="s">
        <v>43</v>
      </c>
      <c r="D33" s="46">
        <v>6568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6568</v>
      </c>
      <c r="O33" s="47">
        <f t="shared" si="1"/>
        <v>0.17652117824123845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7100126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7100126</v>
      </c>
      <c r="O34" s="47">
        <f t="shared" si="1"/>
        <v>190.82256503977638</v>
      </c>
      <c r="P34" s="9"/>
    </row>
    <row r="35" spans="1:16">
      <c r="A35" s="12"/>
      <c r="B35" s="25">
        <v>343.6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19888260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19888260</v>
      </c>
      <c r="O35" s="47">
        <f t="shared" si="1"/>
        <v>534.51569554934417</v>
      </c>
      <c r="P35" s="9"/>
    </row>
    <row r="36" spans="1:16">
      <c r="A36" s="12"/>
      <c r="B36" s="25">
        <v>344.2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14983008</v>
      </c>
      <c r="N36" s="46">
        <f t="shared" si="7"/>
        <v>14983008</v>
      </c>
      <c r="O36" s="47">
        <f t="shared" si="1"/>
        <v>402.68243388518596</v>
      </c>
      <c r="P36" s="9"/>
    </row>
    <row r="37" spans="1:16">
      <c r="A37" s="12"/>
      <c r="B37" s="25">
        <v>344.9</v>
      </c>
      <c r="C37" s="20" t="s">
        <v>105</v>
      </c>
      <c r="D37" s="46">
        <v>200205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200205</v>
      </c>
      <c r="O37" s="47">
        <f t="shared" ref="O37:O60" si="8">(N37/O$62)</f>
        <v>5.3806976994194793</v>
      </c>
      <c r="P37" s="9"/>
    </row>
    <row r="38" spans="1:16">
      <c r="A38" s="12"/>
      <c r="B38" s="25">
        <v>345.9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56196</v>
      </c>
      <c r="N38" s="46">
        <f t="shared" si="7"/>
        <v>56196</v>
      </c>
      <c r="O38" s="47">
        <f t="shared" si="8"/>
        <v>1.5103203612126423</v>
      </c>
      <c r="P38" s="9"/>
    </row>
    <row r="39" spans="1:16">
      <c r="A39" s="12"/>
      <c r="B39" s="25">
        <v>347.2</v>
      </c>
      <c r="C39" s="20" t="s">
        <v>49</v>
      </c>
      <c r="D39" s="46">
        <v>262230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262230</v>
      </c>
      <c r="O39" s="47">
        <f t="shared" si="8"/>
        <v>7.0476779187271559</v>
      </c>
      <c r="P39" s="9"/>
    </row>
    <row r="40" spans="1:16">
      <c r="A40" s="12"/>
      <c r="B40" s="25">
        <v>347.4</v>
      </c>
      <c r="C40" s="20" t="s">
        <v>106</v>
      </c>
      <c r="D40" s="46">
        <v>17613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17613</v>
      </c>
      <c r="O40" s="47">
        <f t="shared" si="8"/>
        <v>0.47336594280799826</v>
      </c>
      <c r="P40" s="9"/>
    </row>
    <row r="41" spans="1:16">
      <c r="A41" s="12"/>
      <c r="B41" s="25">
        <v>347.5</v>
      </c>
      <c r="C41" s="20" t="s">
        <v>50</v>
      </c>
      <c r="D41" s="46">
        <v>98600</v>
      </c>
      <c r="E41" s="46">
        <v>0</v>
      </c>
      <c r="F41" s="46">
        <v>0</v>
      </c>
      <c r="G41" s="46">
        <v>0</v>
      </c>
      <c r="H41" s="46">
        <v>0</v>
      </c>
      <c r="I41" s="46">
        <v>3147081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3245681</v>
      </c>
      <c r="O41" s="47">
        <f t="shared" si="8"/>
        <v>87.230729950548266</v>
      </c>
      <c r="P41" s="9"/>
    </row>
    <row r="42" spans="1:16" ht="15.75">
      <c r="A42" s="29" t="s">
        <v>38</v>
      </c>
      <c r="B42" s="30"/>
      <c r="C42" s="31"/>
      <c r="D42" s="32">
        <f t="shared" ref="D42:M42" si="9">SUM(D43:D45)</f>
        <v>157341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47" si="10">SUM(D42:M42)</f>
        <v>157341</v>
      </c>
      <c r="O42" s="45">
        <f t="shared" si="8"/>
        <v>4.2286873790582673</v>
      </c>
      <c r="P42" s="10"/>
    </row>
    <row r="43" spans="1:16">
      <c r="A43" s="13"/>
      <c r="B43" s="39">
        <v>351.1</v>
      </c>
      <c r="C43" s="21" t="s">
        <v>53</v>
      </c>
      <c r="D43" s="46">
        <v>58059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58059</v>
      </c>
      <c r="O43" s="47">
        <f t="shared" si="8"/>
        <v>1.560390238658353</v>
      </c>
      <c r="P43" s="9"/>
    </row>
    <row r="44" spans="1:16">
      <c r="A44" s="13"/>
      <c r="B44" s="39">
        <v>351.9</v>
      </c>
      <c r="C44" s="21" t="s">
        <v>107</v>
      </c>
      <c r="D44" s="46">
        <v>87647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87647</v>
      </c>
      <c r="O44" s="47">
        <f t="shared" si="8"/>
        <v>2.3555955708449794</v>
      </c>
      <c r="P44" s="9"/>
    </row>
    <row r="45" spans="1:16">
      <c r="A45" s="13"/>
      <c r="B45" s="39">
        <v>355</v>
      </c>
      <c r="C45" s="21" t="s">
        <v>125</v>
      </c>
      <c r="D45" s="46">
        <v>11635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11635</v>
      </c>
      <c r="O45" s="47">
        <f t="shared" si="8"/>
        <v>0.31270156955493444</v>
      </c>
      <c r="P45" s="9"/>
    </row>
    <row r="46" spans="1:16" ht="15.75">
      <c r="A46" s="29" t="s">
        <v>2</v>
      </c>
      <c r="B46" s="30"/>
      <c r="C46" s="31"/>
      <c r="D46" s="32">
        <f t="shared" ref="D46:M46" si="11">SUM(D47:D54)</f>
        <v>708117</v>
      </c>
      <c r="E46" s="32">
        <f t="shared" si="11"/>
        <v>546658</v>
      </c>
      <c r="F46" s="32">
        <f t="shared" si="11"/>
        <v>4853</v>
      </c>
      <c r="G46" s="32">
        <f t="shared" si="11"/>
        <v>271058</v>
      </c>
      <c r="H46" s="32">
        <f t="shared" si="11"/>
        <v>0</v>
      </c>
      <c r="I46" s="32">
        <f t="shared" si="11"/>
        <v>357570</v>
      </c>
      <c r="J46" s="32">
        <f t="shared" si="11"/>
        <v>96640</v>
      </c>
      <c r="K46" s="32">
        <f t="shared" si="11"/>
        <v>9255909</v>
      </c>
      <c r="L46" s="32">
        <f t="shared" si="11"/>
        <v>0</v>
      </c>
      <c r="M46" s="32">
        <f t="shared" si="11"/>
        <v>2577</v>
      </c>
      <c r="N46" s="32">
        <f t="shared" si="10"/>
        <v>11243382</v>
      </c>
      <c r="O46" s="45">
        <f t="shared" si="8"/>
        <v>302.17646742635992</v>
      </c>
      <c r="P46" s="10"/>
    </row>
    <row r="47" spans="1:16">
      <c r="A47" s="12"/>
      <c r="B47" s="25">
        <v>361.1</v>
      </c>
      <c r="C47" s="20" t="s">
        <v>55</v>
      </c>
      <c r="D47" s="46">
        <v>337852</v>
      </c>
      <c r="E47" s="46">
        <v>47609</v>
      </c>
      <c r="F47" s="46">
        <v>4853</v>
      </c>
      <c r="G47" s="46">
        <v>269524</v>
      </c>
      <c r="H47" s="46">
        <v>0</v>
      </c>
      <c r="I47" s="46">
        <v>483621</v>
      </c>
      <c r="J47" s="46">
        <v>26550</v>
      </c>
      <c r="K47" s="46">
        <v>2216381</v>
      </c>
      <c r="L47" s="46">
        <v>0</v>
      </c>
      <c r="M47" s="46">
        <v>0</v>
      </c>
      <c r="N47" s="46">
        <f t="shared" si="10"/>
        <v>3386390</v>
      </c>
      <c r="O47" s="47">
        <f t="shared" si="8"/>
        <v>91.012416684583954</v>
      </c>
      <c r="P47" s="9"/>
    </row>
    <row r="48" spans="1:16">
      <c r="A48" s="12"/>
      <c r="B48" s="25">
        <v>361.4</v>
      </c>
      <c r="C48" s="20" t="s">
        <v>108</v>
      </c>
      <c r="D48" s="46">
        <v>2501</v>
      </c>
      <c r="E48" s="46">
        <v>0</v>
      </c>
      <c r="F48" s="46">
        <v>0</v>
      </c>
      <c r="G48" s="46">
        <v>1534</v>
      </c>
      <c r="H48" s="46">
        <v>0</v>
      </c>
      <c r="I48" s="46">
        <v>1251</v>
      </c>
      <c r="J48" s="46">
        <v>185</v>
      </c>
      <c r="K48" s="46">
        <v>2760267</v>
      </c>
      <c r="L48" s="46">
        <v>0</v>
      </c>
      <c r="M48" s="46">
        <v>0</v>
      </c>
      <c r="N48" s="46">
        <f t="shared" ref="N48:N54" si="12">SUM(D48:M48)</f>
        <v>2765738</v>
      </c>
      <c r="O48" s="47">
        <f t="shared" si="8"/>
        <v>74.33181036336272</v>
      </c>
      <c r="P48" s="9"/>
    </row>
    <row r="49" spans="1:119">
      <c r="A49" s="12"/>
      <c r="B49" s="25">
        <v>362</v>
      </c>
      <c r="C49" s="20" t="s">
        <v>57</v>
      </c>
      <c r="D49" s="46">
        <v>172235</v>
      </c>
      <c r="E49" s="46">
        <v>449350</v>
      </c>
      <c r="F49" s="46">
        <v>0</v>
      </c>
      <c r="G49" s="46">
        <v>0</v>
      </c>
      <c r="H49" s="46">
        <v>0</v>
      </c>
      <c r="I49" s="46">
        <v>65000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686585</v>
      </c>
      <c r="O49" s="47">
        <f t="shared" si="8"/>
        <v>18.452617716620082</v>
      </c>
      <c r="P49" s="9"/>
    </row>
    <row r="50" spans="1:119">
      <c r="A50" s="12"/>
      <c r="B50" s="25">
        <v>364</v>
      </c>
      <c r="C50" s="20" t="s">
        <v>109</v>
      </c>
      <c r="D50" s="46">
        <v>3500</v>
      </c>
      <c r="E50" s="46">
        <v>0</v>
      </c>
      <c r="F50" s="46">
        <v>0</v>
      </c>
      <c r="G50" s="46">
        <v>0</v>
      </c>
      <c r="H50" s="46">
        <v>0</v>
      </c>
      <c r="I50" s="46">
        <v>-327000</v>
      </c>
      <c r="J50" s="46">
        <v>-2096</v>
      </c>
      <c r="K50" s="46">
        <v>0</v>
      </c>
      <c r="L50" s="46">
        <v>0</v>
      </c>
      <c r="M50" s="46">
        <v>0</v>
      </c>
      <c r="N50" s="46">
        <f t="shared" si="12"/>
        <v>-325596</v>
      </c>
      <c r="O50" s="47">
        <f t="shared" si="8"/>
        <v>-8.7506987744571063</v>
      </c>
      <c r="P50" s="9"/>
    </row>
    <row r="51" spans="1:119">
      <c r="A51" s="12"/>
      <c r="B51" s="25">
        <v>365</v>
      </c>
      <c r="C51" s="20" t="s">
        <v>110</v>
      </c>
      <c r="D51" s="46">
        <v>54826</v>
      </c>
      <c r="E51" s="46">
        <v>0</v>
      </c>
      <c r="F51" s="46">
        <v>0</v>
      </c>
      <c r="G51" s="46">
        <v>0</v>
      </c>
      <c r="H51" s="46">
        <v>0</v>
      </c>
      <c r="I51" s="46">
        <v>76062</v>
      </c>
      <c r="J51" s="46">
        <v>1005</v>
      </c>
      <c r="K51" s="46">
        <v>0</v>
      </c>
      <c r="L51" s="46">
        <v>0</v>
      </c>
      <c r="M51" s="46">
        <v>0</v>
      </c>
      <c r="N51" s="46">
        <f t="shared" si="12"/>
        <v>131893</v>
      </c>
      <c r="O51" s="47">
        <f t="shared" si="8"/>
        <v>3.5447484411954417</v>
      </c>
      <c r="P51" s="9"/>
    </row>
    <row r="52" spans="1:119">
      <c r="A52" s="12"/>
      <c r="B52" s="25">
        <v>366</v>
      </c>
      <c r="C52" s="20" t="s">
        <v>59</v>
      </c>
      <c r="D52" s="46">
        <v>24630</v>
      </c>
      <c r="E52" s="46">
        <v>13538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38168</v>
      </c>
      <c r="O52" s="47">
        <f t="shared" si="8"/>
        <v>1.0258009030316062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50000</v>
      </c>
      <c r="K53" s="46">
        <v>4279261</v>
      </c>
      <c r="L53" s="46">
        <v>0</v>
      </c>
      <c r="M53" s="46">
        <v>0</v>
      </c>
      <c r="N53" s="46">
        <f t="shared" si="12"/>
        <v>4329261</v>
      </c>
      <c r="O53" s="47">
        <f t="shared" si="8"/>
        <v>116.3529617286605</v>
      </c>
      <c r="P53" s="9"/>
    </row>
    <row r="54" spans="1:119">
      <c r="A54" s="12"/>
      <c r="B54" s="25">
        <v>369.9</v>
      </c>
      <c r="C54" s="20" t="s">
        <v>61</v>
      </c>
      <c r="D54" s="46">
        <v>112573</v>
      </c>
      <c r="E54" s="46">
        <v>36161</v>
      </c>
      <c r="F54" s="46">
        <v>0</v>
      </c>
      <c r="G54" s="46">
        <v>0</v>
      </c>
      <c r="H54" s="46">
        <v>0</v>
      </c>
      <c r="I54" s="46">
        <v>58636</v>
      </c>
      <c r="J54" s="46">
        <v>20996</v>
      </c>
      <c r="K54" s="46">
        <v>0</v>
      </c>
      <c r="L54" s="46">
        <v>0</v>
      </c>
      <c r="M54" s="46">
        <v>2577</v>
      </c>
      <c r="N54" s="46">
        <f t="shared" si="12"/>
        <v>230943</v>
      </c>
      <c r="O54" s="47">
        <f t="shared" si="8"/>
        <v>6.2068103633627176</v>
      </c>
      <c r="P54" s="9"/>
    </row>
    <row r="55" spans="1:119" ht="15.75">
      <c r="A55" s="29" t="s">
        <v>39</v>
      </c>
      <c r="B55" s="30"/>
      <c r="C55" s="31"/>
      <c r="D55" s="32">
        <f t="shared" ref="D55:M55" si="13">SUM(D56:D59)</f>
        <v>6752948</v>
      </c>
      <c r="E55" s="32">
        <f t="shared" si="13"/>
        <v>30028</v>
      </c>
      <c r="F55" s="32">
        <f t="shared" si="13"/>
        <v>2398683</v>
      </c>
      <c r="G55" s="32">
        <f t="shared" si="13"/>
        <v>34150559</v>
      </c>
      <c r="H55" s="32">
        <f t="shared" si="13"/>
        <v>0</v>
      </c>
      <c r="I55" s="32">
        <f t="shared" si="13"/>
        <v>474675</v>
      </c>
      <c r="J55" s="32">
        <f t="shared" si="13"/>
        <v>5013317</v>
      </c>
      <c r="K55" s="32">
        <f t="shared" si="13"/>
        <v>0</v>
      </c>
      <c r="L55" s="32">
        <f t="shared" si="13"/>
        <v>0</v>
      </c>
      <c r="M55" s="32">
        <f t="shared" si="13"/>
        <v>93624</v>
      </c>
      <c r="N55" s="32">
        <f t="shared" ref="N55:N60" si="14">SUM(D55:M55)</f>
        <v>48913834</v>
      </c>
      <c r="O55" s="45">
        <f t="shared" si="8"/>
        <v>1314.6052999354977</v>
      </c>
      <c r="P55" s="9"/>
    </row>
    <row r="56" spans="1:119">
      <c r="A56" s="12"/>
      <c r="B56" s="25">
        <v>381</v>
      </c>
      <c r="C56" s="20" t="s">
        <v>62</v>
      </c>
      <c r="D56" s="46">
        <v>6100458</v>
      </c>
      <c r="E56" s="46">
        <v>30028</v>
      </c>
      <c r="F56" s="46">
        <v>2398683</v>
      </c>
      <c r="G56" s="46">
        <v>2761384</v>
      </c>
      <c r="H56" s="46">
        <v>0</v>
      </c>
      <c r="I56" s="46">
        <v>474675</v>
      </c>
      <c r="J56" s="46">
        <v>5013317</v>
      </c>
      <c r="K56" s="46">
        <v>0</v>
      </c>
      <c r="L56" s="46">
        <v>0</v>
      </c>
      <c r="M56" s="46">
        <v>0</v>
      </c>
      <c r="N56" s="46">
        <f t="shared" si="14"/>
        <v>16778545</v>
      </c>
      <c r="O56" s="47">
        <f t="shared" si="8"/>
        <v>450.93917974629113</v>
      </c>
      <c r="P56" s="9"/>
    </row>
    <row r="57" spans="1:119">
      <c r="A57" s="12"/>
      <c r="B57" s="25">
        <v>383</v>
      </c>
      <c r="C57" s="20" t="s">
        <v>134</v>
      </c>
      <c r="D57" s="46">
        <v>652490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652490</v>
      </c>
      <c r="O57" s="47">
        <f t="shared" si="8"/>
        <v>17.536282519888196</v>
      </c>
      <c r="P57" s="9"/>
    </row>
    <row r="58" spans="1:119">
      <c r="A58" s="12"/>
      <c r="B58" s="25">
        <v>384</v>
      </c>
      <c r="C58" s="20" t="s">
        <v>91</v>
      </c>
      <c r="D58" s="46">
        <v>0</v>
      </c>
      <c r="E58" s="46">
        <v>0</v>
      </c>
      <c r="F58" s="46">
        <v>0</v>
      </c>
      <c r="G58" s="46">
        <v>31389175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31389175</v>
      </c>
      <c r="O58" s="47">
        <f t="shared" si="8"/>
        <v>843.613604601161</v>
      </c>
      <c r="P58" s="9"/>
    </row>
    <row r="59" spans="1:119" ht="15.75" thickBot="1">
      <c r="A59" s="12"/>
      <c r="B59" s="25">
        <v>389.1</v>
      </c>
      <c r="C59" s="20" t="s">
        <v>112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93624</v>
      </c>
      <c r="N59" s="46">
        <f t="shared" si="14"/>
        <v>93624</v>
      </c>
      <c r="O59" s="47">
        <f t="shared" si="8"/>
        <v>2.5162330681573857</v>
      </c>
      <c r="P59" s="9"/>
    </row>
    <row r="60" spans="1:119" ht="16.5" thickBot="1">
      <c r="A60" s="14" t="s">
        <v>51</v>
      </c>
      <c r="B60" s="23"/>
      <c r="C60" s="22"/>
      <c r="D60" s="15">
        <f t="shared" ref="D60:M60" si="15">SUM(D5,D16,D18,D28,D42,D46,D55)</f>
        <v>45292008</v>
      </c>
      <c r="E60" s="15">
        <f t="shared" si="15"/>
        <v>7019664</v>
      </c>
      <c r="F60" s="15">
        <f t="shared" si="15"/>
        <v>2403536</v>
      </c>
      <c r="G60" s="15">
        <f t="shared" si="15"/>
        <v>34421617</v>
      </c>
      <c r="H60" s="15">
        <f t="shared" si="15"/>
        <v>0</v>
      </c>
      <c r="I60" s="15">
        <f t="shared" si="15"/>
        <v>31185937</v>
      </c>
      <c r="J60" s="15">
        <f t="shared" si="15"/>
        <v>8917132</v>
      </c>
      <c r="K60" s="15">
        <f t="shared" si="15"/>
        <v>9255909</v>
      </c>
      <c r="L60" s="15">
        <f t="shared" si="15"/>
        <v>0</v>
      </c>
      <c r="M60" s="15">
        <f t="shared" si="15"/>
        <v>22528848</v>
      </c>
      <c r="N60" s="15">
        <f t="shared" si="14"/>
        <v>161024651</v>
      </c>
      <c r="O60" s="38">
        <f t="shared" si="8"/>
        <v>4327.6889647387661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1" t="s">
        <v>137</v>
      </c>
      <c r="M62" s="51"/>
      <c r="N62" s="51"/>
      <c r="O62" s="43">
        <v>37208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83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SUM(D6:D15)</f>
        <v>26297215</v>
      </c>
      <c r="E5" s="27">
        <f t="shared" si="0"/>
        <v>4360923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165614</v>
      </c>
      <c r="N5" s="28">
        <f>SUM(D5:M5)</f>
        <v>30823752</v>
      </c>
      <c r="O5" s="33">
        <f t="shared" ref="O5:O36" si="1">(N5/O$62)</f>
        <v>833.34465231967124</v>
      </c>
      <c r="P5" s="6"/>
    </row>
    <row r="6" spans="1:133">
      <c r="A6" s="12"/>
      <c r="B6" s="25">
        <v>311</v>
      </c>
      <c r="C6" s="20" t="s">
        <v>1</v>
      </c>
      <c r="D6" s="46">
        <v>8897687</v>
      </c>
      <c r="E6" s="46">
        <v>2239986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165614</v>
      </c>
      <c r="N6" s="46">
        <f>SUM(D6:M6)</f>
        <v>11303287</v>
      </c>
      <c r="O6" s="47">
        <f t="shared" si="1"/>
        <v>305.59335460149236</v>
      </c>
      <c r="P6" s="9"/>
    </row>
    <row r="7" spans="1:133">
      <c r="A7" s="12"/>
      <c r="B7" s="25">
        <v>312.41000000000003</v>
      </c>
      <c r="C7" s="20" t="s">
        <v>85</v>
      </c>
      <c r="D7" s="46">
        <v>1281331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1281331</v>
      </c>
      <c r="O7" s="47">
        <f t="shared" si="1"/>
        <v>34.641802746836809</v>
      </c>
      <c r="P7" s="9"/>
    </row>
    <row r="8" spans="1:133">
      <c r="A8" s="12"/>
      <c r="B8" s="25">
        <v>312.51</v>
      </c>
      <c r="C8" s="20" t="s">
        <v>74</v>
      </c>
      <c r="D8" s="46">
        <v>305820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305820</v>
      </c>
      <c r="O8" s="47">
        <f t="shared" si="1"/>
        <v>8.2680869471179843</v>
      </c>
      <c r="P8" s="9"/>
    </row>
    <row r="9" spans="1:133">
      <c r="A9" s="12"/>
      <c r="B9" s="25">
        <v>312.52</v>
      </c>
      <c r="C9" s="20" t="s">
        <v>94</v>
      </c>
      <c r="D9" s="46">
        <v>336697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336697</v>
      </c>
      <c r="O9" s="47">
        <f t="shared" si="1"/>
        <v>9.102871201470748</v>
      </c>
      <c r="P9" s="9"/>
    </row>
    <row r="10" spans="1:133">
      <c r="A10" s="12"/>
      <c r="B10" s="25">
        <v>312.60000000000002</v>
      </c>
      <c r="C10" s="20" t="s">
        <v>133</v>
      </c>
      <c r="D10" s="46">
        <v>0</v>
      </c>
      <c r="E10" s="46">
        <v>2120937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2120937</v>
      </c>
      <c r="O10" s="47">
        <f t="shared" si="1"/>
        <v>57.341218773656323</v>
      </c>
      <c r="P10" s="9"/>
    </row>
    <row r="11" spans="1:133">
      <c r="A11" s="12"/>
      <c r="B11" s="25">
        <v>314.10000000000002</v>
      </c>
      <c r="C11" s="20" t="s">
        <v>10</v>
      </c>
      <c r="D11" s="46">
        <v>4039799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4039799</v>
      </c>
      <c r="O11" s="47">
        <f t="shared" si="1"/>
        <v>109.21917919325186</v>
      </c>
      <c r="P11" s="9"/>
    </row>
    <row r="12" spans="1:133">
      <c r="A12" s="12"/>
      <c r="B12" s="25">
        <v>314.39999999999998</v>
      </c>
      <c r="C12" s="20" t="s">
        <v>11</v>
      </c>
      <c r="D12" s="46">
        <v>218733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218733</v>
      </c>
      <c r="O12" s="47">
        <f t="shared" si="1"/>
        <v>5.9136206337190442</v>
      </c>
      <c r="P12" s="9"/>
    </row>
    <row r="13" spans="1:133">
      <c r="A13" s="12"/>
      <c r="B13" s="25">
        <v>314.8</v>
      </c>
      <c r="C13" s="20" t="s">
        <v>13</v>
      </c>
      <c r="D13" s="46">
        <v>28858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28858</v>
      </c>
      <c r="O13" s="47">
        <f t="shared" si="1"/>
        <v>0.78019898345409322</v>
      </c>
      <c r="P13" s="9"/>
    </row>
    <row r="14" spans="1:133">
      <c r="A14" s="12"/>
      <c r="B14" s="25">
        <v>315</v>
      </c>
      <c r="C14" s="20" t="s">
        <v>95</v>
      </c>
      <c r="D14" s="46">
        <v>1614810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1614810</v>
      </c>
      <c r="O14" s="47">
        <f t="shared" si="1"/>
        <v>43.657672758732559</v>
      </c>
      <c r="P14" s="9"/>
    </row>
    <row r="15" spans="1:133">
      <c r="A15" s="12"/>
      <c r="B15" s="25">
        <v>316</v>
      </c>
      <c r="C15" s="20" t="s">
        <v>96</v>
      </c>
      <c r="D15" s="46">
        <v>9573480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9573480</v>
      </c>
      <c r="O15" s="47">
        <f t="shared" si="1"/>
        <v>258.82664647993943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SUM(D17:D17)</f>
        <v>4112022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4112022</v>
      </c>
      <c r="O16" s="45">
        <f t="shared" si="1"/>
        <v>111.17178544392776</v>
      </c>
      <c r="P16" s="10"/>
    </row>
    <row r="17" spans="1:16">
      <c r="A17" s="12"/>
      <c r="B17" s="25">
        <v>323.10000000000002</v>
      </c>
      <c r="C17" s="20" t="s">
        <v>17</v>
      </c>
      <c r="D17" s="46">
        <v>4112022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4112022</v>
      </c>
      <c r="O17" s="47">
        <f t="shared" si="1"/>
        <v>111.17178544392776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SUM(D19:D27)</f>
        <v>4988754</v>
      </c>
      <c r="E18" s="32">
        <f t="shared" si="4"/>
        <v>1278838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17476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1060697</v>
      </c>
      <c r="N18" s="44">
        <f>SUM(D18:M18)</f>
        <v>7345765</v>
      </c>
      <c r="O18" s="45">
        <f t="shared" si="1"/>
        <v>198.59859954579863</v>
      </c>
      <c r="P18" s="10"/>
    </row>
    <row r="19" spans="1:16">
      <c r="A19" s="12"/>
      <c r="B19" s="25">
        <v>331.5</v>
      </c>
      <c r="C19" s="20" t="s">
        <v>21</v>
      </c>
      <c r="D19" s="46">
        <v>0</v>
      </c>
      <c r="E19" s="46">
        <v>881491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881491</v>
      </c>
      <c r="O19" s="47">
        <f t="shared" si="1"/>
        <v>23.831810316859521</v>
      </c>
      <c r="P19" s="9"/>
    </row>
    <row r="20" spans="1:16">
      <c r="A20" s="12"/>
      <c r="B20" s="25">
        <v>333</v>
      </c>
      <c r="C20" s="20" t="s">
        <v>97</v>
      </c>
      <c r="D20" s="46">
        <v>31027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31027</v>
      </c>
      <c r="O20" s="47">
        <f t="shared" si="1"/>
        <v>0.83883962366172815</v>
      </c>
      <c r="P20" s="9"/>
    </row>
    <row r="21" spans="1:16">
      <c r="A21" s="12"/>
      <c r="B21" s="25">
        <v>334.49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1060697</v>
      </c>
      <c r="N21" s="46">
        <f t="shared" ref="N21:N27" si="5">SUM(D21:M21)</f>
        <v>1060697</v>
      </c>
      <c r="O21" s="47">
        <f t="shared" si="1"/>
        <v>28.676787066075484</v>
      </c>
      <c r="P21" s="9"/>
    </row>
    <row r="22" spans="1:16">
      <c r="A22" s="12"/>
      <c r="B22" s="25">
        <v>334.5</v>
      </c>
      <c r="C22" s="20" t="s">
        <v>25</v>
      </c>
      <c r="D22" s="46">
        <v>5119</v>
      </c>
      <c r="E22" s="46">
        <v>397347</v>
      </c>
      <c r="F22" s="46">
        <v>0</v>
      </c>
      <c r="G22" s="46">
        <v>0</v>
      </c>
      <c r="H22" s="46">
        <v>0</v>
      </c>
      <c r="I22" s="46">
        <v>17476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419942</v>
      </c>
      <c r="O22" s="47">
        <f t="shared" si="1"/>
        <v>11.353465988969395</v>
      </c>
      <c r="P22" s="9"/>
    </row>
    <row r="23" spans="1:16">
      <c r="A23" s="12"/>
      <c r="B23" s="25">
        <v>335.12</v>
      </c>
      <c r="C23" s="20" t="s">
        <v>98</v>
      </c>
      <c r="D23" s="46">
        <v>1523391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1523391</v>
      </c>
      <c r="O23" s="47">
        <f t="shared" si="1"/>
        <v>41.186087379690711</v>
      </c>
      <c r="P23" s="9"/>
    </row>
    <row r="24" spans="1:16">
      <c r="A24" s="12"/>
      <c r="B24" s="25">
        <v>335.14</v>
      </c>
      <c r="C24" s="20" t="s">
        <v>99</v>
      </c>
      <c r="D24" s="46">
        <v>15260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15260</v>
      </c>
      <c r="O24" s="47">
        <f t="shared" si="1"/>
        <v>0.41256623769871309</v>
      </c>
      <c r="P24" s="9"/>
    </row>
    <row r="25" spans="1:16">
      <c r="A25" s="12"/>
      <c r="B25" s="25">
        <v>335.15</v>
      </c>
      <c r="C25" s="20" t="s">
        <v>100</v>
      </c>
      <c r="D25" s="46">
        <v>48973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48973</v>
      </c>
      <c r="O25" s="47">
        <f t="shared" si="1"/>
        <v>1.324024007786309</v>
      </c>
      <c r="P25" s="9"/>
    </row>
    <row r="26" spans="1:16">
      <c r="A26" s="12"/>
      <c r="B26" s="25">
        <v>335.18</v>
      </c>
      <c r="C26" s="20" t="s">
        <v>101</v>
      </c>
      <c r="D26" s="46">
        <v>3348128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3348128</v>
      </c>
      <c r="O26" s="47">
        <f t="shared" si="1"/>
        <v>90.519303557910675</v>
      </c>
      <c r="P26" s="9"/>
    </row>
    <row r="27" spans="1:16">
      <c r="A27" s="12"/>
      <c r="B27" s="25">
        <v>335.23</v>
      </c>
      <c r="C27" s="20" t="s">
        <v>87</v>
      </c>
      <c r="D27" s="46">
        <v>16856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16856</v>
      </c>
      <c r="O27" s="47">
        <f t="shared" si="1"/>
        <v>0.45571536714610145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SUM(D29:D41)</f>
        <v>1055204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29957179</v>
      </c>
      <c r="J28" s="32">
        <f t="shared" si="6"/>
        <v>3656974</v>
      </c>
      <c r="K28" s="32">
        <f t="shared" si="6"/>
        <v>0</v>
      </c>
      <c r="L28" s="32">
        <f t="shared" si="6"/>
        <v>0</v>
      </c>
      <c r="M28" s="32">
        <f t="shared" si="6"/>
        <v>14456008</v>
      </c>
      <c r="N28" s="32">
        <f>SUM(D28:M28)</f>
        <v>49125365</v>
      </c>
      <c r="O28" s="45">
        <f t="shared" si="1"/>
        <v>1328.1433167513787</v>
      </c>
      <c r="P28" s="10"/>
    </row>
    <row r="29" spans="1:16">
      <c r="A29" s="12"/>
      <c r="B29" s="25">
        <v>341.2</v>
      </c>
      <c r="C29" s="20" t="s">
        <v>102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3656974</v>
      </c>
      <c r="K29" s="46">
        <v>0</v>
      </c>
      <c r="L29" s="46">
        <v>0</v>
      </c>
      <c r="M29" s="46">
        <v>0</v>
      </c>
      <c r="N29" s="46">
        <f t="shared" ref="N29:N41" si="7">SUM(D29:M29)</f>
        <v>3656974</v>
      </c>
      <c r="O29" s="47">
        <f t="shared" si="1"/>
        <v>98.869200821888185</v>
      </c>
      <c r="P29" s="9"/>
    </row>
    <row r="30" spans="1:16">
      <c r="A30" s="12"/>
      <c r="B30" s="25">
        <v>341.3</v>
      </c>
      <c r="C30" s="20" t="s">
        <v>124</v>
      </c>
      <c r="D30" s="46">
        <v>232015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232015</v>
      </c>
      <c r="O30" s="47">
        <f t="shared" si="1"/>
        <v>6.2727100681302046</v>
      </c>
      <c r="P30" s="9"/>
    </row>
    <row r="31" spans="1:16">
      <c r="A31" s="12"/>
      <c r="B31" s="25">
        <v>341.9</v>
      </c>
      <c r="C31" s="20" t="s">
        <v>103</v>
      </c>
      <c r="D31" s="46">
        <v>30364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30364</v>
      </c>
      <c r="O31" s="47">
        <f t="shared" si="1"/>
        <v>0.82091489131610251</v>
      </c>
      <c r="P31" s="9"/>
    </row>
    <row r="32" spans="1:16">
      <c r="A32" s="12"/>
      <c r="B32" s="25">
        <v>342.1</v>
      </c>
      <c r="C32" s="20" t="s">
        <v>42</v>
      </c>
      <c r="D32" s="46">
        <v>312312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312312</v>
      </c>
      <c r="O32" s="47">
        <f t="shared" si="1"/>
        <v>8.4436033308099923</v>
      </c>
      <c r="P32" s="9"/>
    </row>
    <row r="33" spans="1:16">
      <c r="A33" s="12"/>
      <c r="B33" s="25">
        <v>342.9</v>
      </c>
      <c r="C33" s="20" t="s">
        <v>43</v>
      </c>
      <c r="D33" s="46">
        <v>6918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6918</v>
      </c>
      <c r="O33" s="47">
        <f t="shared" si="1"/>
        <v>0.18703363252946903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6901998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6901998</v>
      </c>
      <c r="O34" s="47">
        <f t="shared" si="1"/>
        <v>186.60100573158863</v>
      </c>
      <c r="P34" s="9"/>
    </row>
    <row r="35" spans="1:16">
      <c r="A35" s="12"/>
      <c r="B35" s="25">
        <v>343.6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20008560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20008560</v>
      </c>
      <c r="O35" s="47">
        <f t="shared" si="1"/>
        <v>540.94733427057429</v>
      </c>
      <c r="P35" s="9"/>
    </row>
    <row r="36" spans="1:16">
      <c r="A36" s="12"/>
      <c r="B36" s="25">
        <v>344.2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14347121</v>
      </c>
      <c r="N36" s="46">
        <f t="shared" si="7"/>
        <v>14347121</v>
      </c>
      <c r="O36" s="47">
        <f t="shared" si="1"/>
        <v>387.88582783605494</v>
      </c>
      <c r="P36" s="9"/>
    </row>
    <row r="37" spans="1:16">
      <c r="A37" s="12"/>
      <c r="B37" s="25">
        <v>344.9</v>
      </c>
      <c r="C37" s="20" t="s">
        <v>105</v>
      </c>
      <c r="D37" s="46">
        <v>194373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194373</v>
      </c>
      <c r="O37" s="47">
        <f t="shared" ref="O37:O60" si="8">(N37/O$62)</f>
        <v>5.2550286579431162</v>
      </c>
      <c r="P37" s="9"/>
    </row>
    <row r="38" spans="1:16">
      <c r="A38" s="12"/>
      <c r="B38" s="25">
        <v>345.9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108887</v>
      </c>
      <c r="N38" s="46">
        <f t="shared" si="7"/>
        <v>108887</v>
      </c>
      <c r="O38" s="47">
        <f t="shared" si="8"/>
        <v>2.9438466529685305</v>
      </c>
      <c r="P38" s="9"/>
    </row>
    <row r="39" spans="1:16">
      <c r="A39" s="12"/>
      <c r="B39" s="25">
        <v>347.2</v>
      </c>
      <c r="C39" s="20" t="s">
        <v>49</v>
      </c>
      <c r="D39" s="46">
        <v>182802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182802</v>
      </c>
      <c r="O39" s="47">
        <f t="shared" si="8"/>
        <v>4.9421974694495514</v>
      </c>
      <c r="P39" s="9"/>
    </row>
    <row r="40" spans="1:16">
      <c r="A40" s="12"/>
      <c r="B40" s="25">
        <v>347.4</v>
      </c>
      <c r="C40" s="20" t="s">
        <v>106</v>
      </c>
      <c r="D40" s="46">
        <v>23863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23863</v>
      </c>
      <c r="O40" s="47">
        <f t="shared" si="8"/>
        <v>0.64515518546555639</v>
      </c>
      <c r="P40" s="9"/>
    </row>
    <row r="41" spans="1:16">
      <c r="A41" s="12"/>
      <c r="B41" s="25">
        <v>347.5</v>
      </c>
      <c r="C41" s="20" t="s">
        <v>50</v>
      </c>
      <c r="D41" s="46">
        <v>72557</v>
      </c>
      <c r="E41" s="46">
        <v>0</v>
      </c>
      <c r="F41" s="46">
        <v>0</v>
      </c>
      <c r="G41" s="46">
        <v>0</v>
      </c>
      <c r="H41" s="46">
        <v>0</v>
      </c>
      <c r="I41" s="46">
        <v>3046621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3119178</v>
      </c>
      <c r="O41" s="47">
        <f t="shared" si="8"/>
        <v>84.329458202660319</v>
      </c>
      <c r="P41" s="9"/>
    </row>
    <row r="42" spans="1:16" ht="15.75">
      <c r="A42" s="29" t="s">
        <v>38</v>
      </c>
      <c r="B42" s="30"/>
      <c r="C42" s="31"/>
      <c r="D42" s="32">
        <f t="shared" ref="D42:M42" si="9">SUM(D43:D45)</f>
        <v>194130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47" si="10">SUM(D42:M42)</f>
        <v>194130</v>
      </c>
      <c r="O42" s="45">
        <f t="shared" si="8"/>
        <v>5.2484589596625932</v>
      </c>
      <c r="P42" s="10"/>
    </row>
    <row r="43" spans="1:16">
      <c r="A43" s="13"/>
      <c r="B43" s="39">
        <v>351.1</v>
      </c>
      <c r="C43" s="21" t="s">
        <v>53</v>
      </c>
      <c r="D43" s="46">
        <v>71323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71323</v>
      </c>
      <c r="O43" s="47">
        <f t="shared" si="8"/>
        <v>1.9282740348221046</v>
      </c>
      <c r="P43" s="9"/>
    </row>
    <row r="44" spans="1:16">
      <c r="A44" s="13"/>
      <c r="B44" s="39">
        <v>351.9</v>
      </c>
      <c r="C44" s="21" t="s">
        <v>107</v>
      </c>
      <c r="D44" s="46">
        <v>99654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99654</v>
      </c>
      <c r="O44" s="47">
        <f t="shared" si="8"/>
        <v>2.6942251541040338</v>
      </c>
      <c r="P44" s="9"/>
    </row>
    <row r="45" spans="1:16">
      <c r="A45" s="13"/>
      <c r="B45" s="39">
        <v>355</v>
      </c>
      <c r="C45" s="21" t="s">
        <v>125</v>
      </c>
      <c r="D45" s="46">
        <v>23153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23153</v>
      </c>
      <c r="O45" s="47">
        <f t="shared" si="8"/>
        <v>0.62595977073645503</v>
      </c>
      <c r="P45" s="9"/>
    </row>
    <row r="46" spans="1:16" ht="15.75">
      <c r="A46" s="29" t="s">
        <v>2</v>
      </c>
      <c r="B46" s="30"/>
      <c r="C46" s="31"/>
      <c r="D46" s="32">
        <f t="shared" ref="D46:M46" si="11">SUM(D47:D54)</f>
        <v>682047</v>
      </c>
      <c r="E46" s="32">
        <f t="shared" si="11"/>
        <v>285178</v>
      </c>
      <c r="F46" s="32">
        <f t="shared" si="11"/>
        <v>0</v>
      </c>
      <c r="G46" s="32">
        <f t="shared" si="11"/>
        <v>145253</v>
      </c>
      <c r="H46" s="32">
        <f t="shared" si="11"/>
        <v>0</v>
      </c>
      <c r="I46" s="32">
        <f t="shared" si="11"/>
        <v>290671</v>
      </c>
      <c r="J46" s="32">
        <f t="shared" si="11"/>
        <v>134923</v>
      </c>
      <c r="K46" s="32">
        <f t="shared" si="11"/>
        <v>10876471</v>
      </c>
      <c r="L46" s="32">
        <f t="shared" si="11"/>
        <v>0</v>
      </c>
      <c r="M46" s="32">
        <f t="shared" si="11"/>
        <v>3049</v>
      </c>
      <c r="N46" s="32">
        <f t="shared" si="10"/>
        <v>12417592</v>
      </c>
      <c r="O46" s="45">
        <f t="shared" si="8"/>
        <v>335.71947658700117</v>
      </c>
      <c r="P46" s="10"/>
    </row>
    <row r="47" spans="1:16">
      <c r="A47" s="12"/>
      <c r="B47" s="25">
        <v>361.1</v>
      </c>
      <c r="C47" s="20" t="s">
        <v>55</v>
      </c>
      <c r="D47" s="46">
        <v>311575</v>
      </c>
      <c r="E47" s="46">
        <v>13599</v>
      </c>
      <c r="F47" s="46">
        <v>0</v>
      </c>
      <c r="G47" s="46">
        <v>145112</v>
      </c>
      <c r="H47" s="46">
        <v>0</v>
      </c>
      <c r="I47" s="46">
        <v>384922</v>
      </c>
      <c r="J47" s="46">
        <v>11287</v>
      </c>
      <c r="K47" s="46">
        <v>1934397</v>
      </c>
      <c r="L47" s="46">
        <v>0</v>
      </c>
      <c r="M47" s="46">
        <v>0</v>
      </c>
      <c r="N47" s="46">
        <f t="shared" si="10"/>
        <v>2800892</v>
      </c>
      <c r="O47" s="47">
        <f t="shared" si="8"/>
        <v>75.724343030171951</v>
      </c>
      <c r="P47" s="9"/>
    </row>
    <row r="48" spans="1:16">
      <c r="A48" s="12"/>
      <c r="B48" s="25">
        <v>361.4</v>
      </c>
      <c r="C48" s="20" t="s">
        <v>108</v>
      </c>
      <c r="D48" s="46">
        <v>1713</v>
      </c>
      <c r="E48" s="46">
        <v>0</v>
      </c>
      <c r="F48" s="46">
        <v>0</v>
      </c>
      <c r="G48" s="46">
        <v>141</v>
      </c>
      <c r="H48" s="46">
        <v>0</v>
      </c>
      <c r="I48" s="46">
        <v>7235</v>
      </c>
      <c r="J48" s="46">
        <v>17</v>
      </c>
      <c r="K48" s="46">
        <v>4842479</v>
      </c>
      <c r="L48" s="46">
        <v>0</v>
      </c>
      <c r="M48" s="46">
        <v>0</v>
      </c>
      <c r="N48" s="46">
        <f t="shared" ref="N48:N54" si="12">SUM(D48:M48)</f>
        <v>4851585</v>
      </c>
      <c r="O48" s="47">
        <f t="shared" si="8"/>
        <v>131.16645939223531</v>
      </c>
      <c r="P48" s="9"/>
    </row>
    <row r="49" spans="1:119">
      <c r="A49" s="12"/>
      <c r="B49" s="25">
        <v>362</v>
      </c>
      <c r="C49" s="20" t="s">
        <v>57</v>
      </c>
      <c r="D49" s="46">
        <v>171281</v>
      </c>
      <c r="E49" s="46">
        <v>153575</v>
      </c>
      <c r="F49" s="46">
        <v>0</v>
      </c>
      <c r="G49" s="46">
        <v>0</v>
      </c>
      <c r="H49" s="46">
        <v>0</v>
      </c>
      <c r="I49" s="46">
        <v>65000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389856</v>
      </c>
      <c r="O49" s="47">
        <f t="shared" si="8"/>
        <v>10.540067048772574</v>
      </c>
      <c r="P49" s="9"/>
    </row>
    <row r="50" spans="1:119">
      <c r="A50" s="12"/>
      <c r="B50" s="25">
        <v>364</v>
      </c>
      <c r="C50" s="20" t="s">
        <v>109</v>
      </c>
      <c r="D50" s="46">
        <v>1500</v>
      </c>
      <c r="E50" s="46">
        <v>102442</v>
      </c>
      <c r="F50" s="46">
        <v>0</v>
      </c>
      <c r="G50" s="46">
        <v>0</v>
      </c>
      <c r="H50" s="46">
        <v>0</v>
      </c>
      <c r="I50" s="46">
        <v>-265460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-161518</v>
      </c>
      <c r="O50" s="47">
        <f t="shared" si="8"/>
        <v>-4.3667676003028006</v>
      </c>
      <c r="P50" s="9"/>
    </row>
    <row r="51" spans="1:119">
      <c r="A51" s="12"/>
      <c r="B51" s="25">
        <v>365</v>
      </c>
      <c r="C51" s="20" t="s">
        <v>110</v>
      </c>
      <c r="D51" s="46">
        <v>20885</v>
      </c>
      <c r="E51" s="46">
        <v>0</v>
      </c>
      <c r="F51" s="46">
        <v>0</v>
      </c>
      <c r="G51" s="46">
        <v>0</v>
      </c>
      <c r="H51" s="46">
        <v>0</v>
      </c>
      <c r="I51" s="46">
        <v>4258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25143</v>
      </c>
      <c r="O51" s="47">
        <f t="shared" si="8"/>
        <v>0.67976100356872504</v>
      </c>
      <c r="P51" s="9"/>
    </row>
    <row r="52" spans="1:119">
      <c r="A52" s="12"/>
      <c r="B52" s="25">
        <v>366</v>
      </c>
      <c r="C52" s="20" t="s">
        <v>59</v>
      </c>
      <c r="D52" s="46">
        <v>5201</v>
      </c>
      <c r="E52" s="46">
        <v>13112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18313</v>
      </c>
      <c r="O52" s="47">
        <f t="shared" si="8"/>
        <v>0.49510652103384883</v>
      </c>
      <c r="P52" s="9"/>
    </row>
    <row r="53" spans="1:119">
      <c r="A53" s="12"/>
      <c r="B53" s="25">
        <v>368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50000</v>
      </c>
      <c r="K53" s="46">
        <v>4099595</v>
      </c>
      <c r="L53" s="46">
        <v>0</v>
      </c>
      <c r="M53" s="46">
        <v>0</v>
      </c>
      <c r="N53" s="46">
        <f t="shared" si="12"/>
        <v>4149595</v>
      </c>
      <c r="O53" s="47">
        <f t="shared" si="8"/>
        <v>112.18760138423272</v>
      </c>
      <c r="P53" s="9"/>
    </row>
    <row r="54" spans="1:119">
      <c r="A54" s="12"/>
      <c r="B54" s="25">
        <v>369.9</v>
      </c>
      <c r="C54" s="20" t="s">
        <v>61</v>
      </c>
      <c r="D54" s="46">
        <v>169892</v>
      </c>
      <c r="E54" s="46">
        <v>2450</v>
      </c>
      <c r="F54" s="46">
        <v>0</v>
      </c>
      <c r="G54" s="46">
        <v>0</v>
      </c>
      <c r="H54" s="46">
        <v>0</v>
      </c>
      <c r="I54" s="46">
        <v>94716</v>
      </c>
      <c r="J54" s="46">
        <v>73619</v>
      </c>
      <c r="K54" s="46">
        <v>0</v>
      </c>
      <c r="L54" s="46">
        <v>0</v>
      </c>
      <c r="M54" s="46">
        <v>3049</v>
      </c>
      <c r="N54" s="46">
        <f t="shared" si="12"/>
        <v>343726</v>
      </c>
      <c r="O54" s="47">
        <f t="shared" si="8"/>
        <v>9.2929058072888502</v>
      </c>
      <c r="P54" s="9"/>
    </row>
    <row r="55" spans="1:119" ht="15.75">
      <c r="A55" s="29" t="s">
        <v>39</v>
      </c>
      <c r="B55" s="30"/>
      <c r="C55" s="31"/>
      <c r="D55" s="32">
        <f t="shared" ref="D55:M55" si="13">SUM(D56:D59)</f>
        <v>2119218</v>
      </c>
      <c r="E55" s="32">
        <f t="shared" si="13"/>
        <v>18902</v>
      </c>
      <c r="F55" s="32">
        <f t="shared" si="13"/>
        <v>2089314</v>
      </c>
      <c r="G55" s="32">
        <f t="shared" si="13"/>
        <v>6090051</v>
      </c>
      <c r="H55" s="32">
        <f t="shared" si="13"/>
        <v>0</v>
      </c>
      <c r="I55" s="32">
        <f t="shared" si="13"/>
        <v>225000</v>
      </c>
      <c r="J55" s="32">
        <f t="shared" si="13"/>
        <v>4868274</v>
      </c>
      <c r="K55" s="32">
        <f t="shared" si="13"/>
        <v>0</v>
      </c>
      <c r="L55" s="32">
        <f t="shared" si="13"/>
        <v>0</v>
      </c>
      <c r="M55" s="32">
        <f t="shared" si="13"/>
        <v>42317</v>
      </c>
      <c r="N55" s="32">
        <f t="shared" ref="N55:N60" si="14">SUM(D55:M55)</f>
        <v>15453076</v>
      </c>
      <c r="O55" s="45">
        <f t="shared" si="8"/>
        <v>417.78620093003138</v>
      </c>
      <c r="P55" s="9"/>
    </row>
    <row r="56" spans="1:119">
      <c r="A56" s="12"/>
      <c r="B56" s="25">
        <v>381</v>
      </c>
      <c r="C56" s="20" t="s">
        <v>62</v>
      </c>
      <c r="D56" s="46">
        <v>2029427</v>
      </c>
      <c r="E56" s="46">
        <v>18902</v>
      </c>
      <c r="F56" s="46">
        <v>2089314</v>
      </c>
      <c r="G56" s="46">
        <v>2883051</v>
      </c>
      <c r="H56" s="46">
        <v>0</v>
      </c>
      <c r="I56" s="46">
        <v>225000</v>
      </c>
      <c r="J56" s="46">
        <v>4868274</v>
      </c>
      <c r="K56" s="46">
        <v>0</v>
      </c>
      <c r="L56" s="46">
        <v>0</v>
      </c>
      <c r="M56" s="46">
        <v>0</v>
      </c>
      <c r="N56" s="46">
        <f t="shared" si="14"/>
        <v>12113968</v>
      </c>
      <c r="O56" s="47">
        <f t="shared" si="8"/>
        <v>327.51076024656646</v>
      </c>
      <c r="P56" s="9"/>
    </row>
    <row r="57" spans="1:119">
      <c r="A57" s="12"/>
      <c r="B57" s="25">
        <v>383</v>
      </c>
      <c r="C57" s="20" t="s">
        <v>134</v>
      </c>
      <c r="D57" s="46">
        <v>89791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89791</v>
      </c>
      <c r="O57" s="47">
        <f t="shared" si="8"/>
        <v>2.4275711041418839</v>
      </c>
      <c r="P57" s="9"/>
    </row>
    <row r="58" spans="1:119">
      <c r="A58" s="12"/>
      <c r="B58" s="25">
        <v>384</v>
      </c>
      <c r="C58" s="20" t="s">
        <v>91</v>
      </c>
      <c r="D58" s="46">
        <v>0</v>
      </c>
      <c r="E58" s="46">
        <v>0</v>
      </c>
      <c r="F58" s="46">
        <v>0</v>
      </c>
      <c r="G58" s="46">
        <v>3207000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3207000</v>
      </c>
      <c r="O58" s="47">
        <f t="shared" si="8"/>
        <v>86.703795825673197</v>
      </c>
      <c r="P58" s="9"/>
    </row>
    <row r="59" spans="1:119" ht="15.75" thickBot="1">
      <c r="A59" s="12"/>
      <c r="B59" s="25">
        <v>389.1</v>
      </c>
      <c r="C59" s="20" t="s">
        <v>112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42317</v>
      </c>
      <c r="N59" s="46">
        <f t="shared" si="14"/>
        <v>42317</v>
      </c>
      <c r="O59" s="47">
        <f t="shared" si="8"/>
        <v>1.1440737536498324</v>
      </c>
      <c r="P59" s="9"/>
    </row>
    <row r="60" spans="1:119" ht="16.5" thickBot="1">
      <c r="A60" s="14" t="s">
        <v>51</v>
      </c>
      <c r="B60" s="23"/>
      <c r="C60" s="22"/>
      <c r="D60" s="15">
        <f t="shared" ref="D60:M60" si="15">SUM(D5,D16,D18,D28,D42,D46,D55)</f>
        <v>39448590</v>
      </c>
      <c r="E60" s="15">
        <f t="shared" si="15"/>
        <v>5943841</v>
      </c>
      <c r="F60" s="15">
        <f t="shared" si="15"/>
        <v>2089314</v>
      </c>
      <c r="G60" s="15">
        <f t="shared" si="15"/>
        <v>6235304</v>
      </c>
      <c r="H60" s="15">
        <f t="shared" si="15"/>
        <v>0</v>
      </c>
      <c r="I60" s="15">
        <f t="shared" si="15"/>
        <v>30490326</v>
      </c>
      <c r="J60" s="15">
        <f t="shared" si="15"/>
        <v>8660171</v>
      </c>
      <c r="K60" s="15">
        <f t="shared" si="15"/>
        <v>10876471</v>
      </c>
      <c r="L60" s="15">
        <f t="shared" si="15"/>
        <v>0</v>
      </c>
      <c r="M60" s="15">
        <f t="shared" si="15"/>
        <v>15727685</v>
      </c>
      <c r="N60" s="15">
        <f t="shared" si="14"/>
        <v>119471702</v>
      </c>
      <c r="O60" s="38">
        <f t="shared" si="8"/>
        <v>3230.0124905374714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1" t="s">
        <v>135</v>
      </c>
      <c r="M62" s="51"/>
      <c r="N62" s="51"/>
      <c r="O62" s="43">
        <v>36988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83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26172976</v>
      </c>
      <c r="E5" s="27">
        <f t="shared" si="0"/>
        <v>2306065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164090</v>
      </c>
      <c r="N5" s="28">
        <f>SUM(D5:M5)</f>
        <v>28643131</v>
      </c>
      <c r="O5" s="33">
        <f t="shared" ref="O5:O36" si="1">(N5/O$61)</f>
        <v>776.04733262889806</v>
      </c>
      <c r="P5" s="6"/>
    </row>
    <row r="6" spans="1:133">
      <c r="A6" s="12"/>
      <c r="B6" s="25">
        <v>311</v>
      </c>
      <c r="C6" s="20" t="s">
        <v>1</v>
      </c>
      <c r="D6" s="46">
        <v>8861504</v>
      </c>
      <c r="E6" s="46">
        <v>2306065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164090</v>
      </c>
      <c r="N6" s="46">
        <f>SUM(D6:M6)</f>
        <v>11331659</v>
      </c>
      <c r="O6" s="47">
        <f t="shared" si="1"/>
        <v>307.0161478230242</v>
      </c>
      <c r="P6" s="9"/>
    </row>
    <row r="7" spans="1:133">
      <c r="A7" s="12"/>
      <c r="B7" s="25">
        <v>312.41000000000003</v>
      </c>
      <c r="C7" s="20" t="s">
        <v>85</v>
      </c>
      <c r="D7" s="46">
        <v>1479612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1479612</v>
      </c>
      <c r="O7" s="47">
        <f t="shared" si="1"/>
        <v>40.08810859140047</v>
      </c>
      <c r="P7" s="9"/>
    </row>
    <row r="8" spans="1:133">
      <c r="A8" s="12"/>
      <c r="B8" s="25">
        <v>312.51</v>
      </c>
      <c r="C8" s="20" t="s">
        <v>74</v>
      </c>
      <c r="D8" s="46">
        <v>331496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331496</v>
      </c>
      <c r="O8" s="47">
        <f t="shared" si="1"/>
        <v>8.9814408409872932</v>
      </c>
      <c r="P8" s="9"/>
    </row>
    <row r="9" spans="1:133">
      <c r="A9" s="12"/>
      <c r="B9" s="25">
        <v>312.52</v>
      </c>
      <c r="C9" s="20" t="s">
        <v>94</v>
      </c>
      <c r="D9" s="46">
        <v>325836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325836</v>
      </c>
      <c r="O9" s="47">
        <f t="shared" si="1"/>
        <v>8.8280907095830283</v>
      </c>
      <c r="P9" s="9"/>
    </row>
    <row r="10" spans="1:133">
      <c r="A10" s="12"/>
      <c r="B10" s="25">
        <v>314.10000000000002</v>
      </c>
      <c r="C10" s="20" t="s">
        <v>10</v>
      </c>
      <c r="D10" s="46">
        <v>4009767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4009767</v>
      </c>
      <c r="O10" s="47">
        <f t="shared" si="1"/>
        <v>108.63927497358368</v>
      </c>
      <c r="P10" s="9"/>
    </row>
    <row r="11" spans="1:133">
      <c r="A11" s="12"/>
      <c r="B11" s="25">
        <v>314.39999999999998</v>
      </c>
      <c r="C11" s="20" t="s">
        <v>11</v>
      </c>
      <c r="D11" s="46">
        <v>236159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236159</v>
      </c>
      <c r="O11" s="47">
        <f t="shared" si="1"/>
        <v>6.3984123113603726</v>
      </c>
      <c r="P11" s="9"/>
    </row>
    <row r="12" spans="1:133">
      <c r="A12" s="12"/>
      <c r="B12" s="25">
        <v>314.8</v>
      </c>
      <c r="C12" s="20" t="s">
        <v>13</v>
      </c>
      <c r="D12" s="46">
        <v>30154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30154</v>
      </c>
      <c r="O12" s="47">
        <f t="shared" si="1"/>
        <v>0.8169823078381967</v>
      </c>
      <c r="P12" s="9"/>
    </row>
    <row r="13" spans="1:133">
      <c r="A13" s="12"/>
      <c r="B13" s="25">
        <v>315</v>
      </c>
      <c r="C13" s="20" t="s">
        <v>95</v>
      </c>
      <c r="D13" s="46">
        <v>1537187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1537187</v>
      </c>
      <c r="O13" s="47">
        <f t="shared" si="1"/>
        <v>41.648026226665586</v>
      </c>
      <c r="P13" s="9"/>
    </row>
    <row r="14" spans="1:133">
      <c r="A14" s="12"/>
      <c r="B14" s="25">
        <v>316</v>
      </c>
      <c r="C14" s="20" t="s">
        <v>96</v>
      </c>
      <c r="D14" s="46">
        <v>9361261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9361261</v>
      </c>
      <c r="O14" s="47">
        <f t="shared" si="1"/>
        <v>253.63084884445527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SUM(D16:D16)</f>
        <v>4373282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4373282</v>
      </c>
      <c r="O15" s="45">
        <f t="shared" si="1"/>
        <v>118.48822780351676</v>
      </c>
      <c r="P15" s="10"/>
    </row>
    <row r="16" spans="1:133">
      <c r="A16" s="12"/>
      <c r="B16" s="25">
        <v>323.10000000000002</v>
      </c>
      <c r="C16" s="20" t="s">
        <v>17</v>
      </c>
      <c r="D16" s="46">
        <v>4373282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4373282</v>
      </c>
      <c r="O16" s="47">
        <f t="shared" si="1"/>
        <v>118.48822780351676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SUM(D18:D28)</f>
        <v>4839126</v>
      </c>
      <c r="E17" s="32">
        <f t="shared" si="5"/>
        <v>1085771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4207583</v>
      </c>
      <c r="N17" s="44">
        <f t="shared" si="4"/>
        <v>10132480</v>
      </c>
      <c r="O17" s="45">
        <f t="shared" si="1"/>
        <v>274.52599636944916</v>
      </c>
      <c r="P17" s="10"/>
    </row>
    <row r="18" spans="1:16">
      <c r="A18" s="12"/>
      <c r="B18" s="25">
        <v>331.2</v>
      </c>
      <c r="C18" s="20" t="s">
        <v>19</v>
      </c>
      <c r="D18" s="46">
        <v>0</v>
      </c>
      <c r="E18" s="46">
        <v>38927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38927</v>
      </c>
      <c r="O18" s="47">
        <f t="shared" si="1"/>
        <v>1.0546750115148067</v>
      </c>
      <c r="P18" s="9"/>
    </row>
    <row r="19" spans="1:16">
      <c r="A19" s="12"/>
      <c r="B19" s="25">
        <v>331.5</v>
      </c>
      <c r="C19" s="20" t="s">
        <v>21</v>
      </c>
      <c r="D19" s="46">
        <v>0</v>
      </c>
      <c r="E19" s="46">
        <v>964598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964598</v>
      </c>
      <c r="O19" s="47">
        <f t="shared" si="1"/>
        <v>26.134492942100842</v>
      </c>
      <c r="P19" s="9"/>
    </row>
    <row r="20" spans="1:16">
      <c r="A20" s="12"/>
      <c r="B20" s="25">
        <v>333</v>
      </c>
      <c r="C20" s="20" t="s">
        <v>97</v>
      </c>
      <c r="D20" s="46">
        <v>24724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24724</v>
      </c>
      <c r="O20" s="47">
        <f t="shared" si="1"/>
        <v>0.66986371887615481</v>
      </c>
      <c r="P20" s="9"/>
    </row>
    <row r="21" spans="1:16">
      <c r="A21" s="12"/>
      <c r="B21" s="25">
        <v>334.1</v>
      </c>
      <c r="C21" s="20" t="s">
        <v>86</v>
      </c>
      <c r="D21" s="46">
        <v>0</v>
      </c>
      <c r="E21" s="46">
        <v>82246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82246</v>
      </c>
      <c r="O21" s="47">
        <f t="shared" si="1"/>
        <v>2.2283453900132759</v>
      </c>
      <c r="P21" s="9"/>
    </row>
    <row r="22" spans="1:16">
      <c r="A22" s="12"/>
      <c r="B22" s="25">
        <v>334.49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4207583</v>
      </c>
      <c r="N22" s="46">
        <f t="shared" ref="N22:N28" si="6">SUM(D22:M22)</f>
        <v>4207583</v>
      </c>
      <c r="O22" s="47">
        <f t="shared" si="1"/>
        <v>113.99883497249994</v>
      </c>
      <c r="P22" s="9"/>
    </row>
    <row r="23" spans="1:16">
      <c r="A23" s="12"/>
      <c r="B23" s="25">
        <v>335.12</v>
      </c>
      <c r="C23" s="20" t="s">
        <v>98</v>
      </c>
      <c r="D23" s="46">
        <v>1436957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1436957</v>
      </c>
      <c r="O23" s="47">
        <f t="shared" si="1"/>
        <v>38.932428404996074</v>
      </c>
      <c r="P23" s="9"/>
    </row>
    <row r="24" spans="1:16">
      <c r="A24" s="12"/>
      <c r="B24" s="25">
        <v>335.14</v>
      </c>
      <c r="C24" s="20" t="s">
        <v>99</v>
      </c>
      <c r="D24" s="46">
        <v>16921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16921</v>
      </c>
      <c r="O24" s="47">
        <f t="shared" si="1"/>
        <v>0.45845186810804955</v>
      </c>
      <c r="P24" s="9"/>
    </row>
    <row r="25" spans="1:16">
      <c r="A25" s="12"/>
      <c r="B25" s="25">
        <v>335.15</v>
      </c>
      <c r="C25" s="20" t="s">
        <v>100</v>
      </c>
      <c r="D25" s="46">
        <v>46547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46547</v>
      </c>
      <c r="O25" s="47">
        <f t="shared" si="1"/>
        <v>1.261128721991926</v>
      </c>
      <c r="P25" s="9"/>
    </row>
    <row r="26" spans="1:16">
      <c r="A26" s="12"/>
      <c r="B26" s="25">
        <v>335.18</v>
      </c>
      <c r="C26" s="20" t="s">
        <v>101</v>
      </c>
      <c r="D26" s="46">
        <v>3285075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3285075</v>
      </c>
      <c r="O26" s="47">
        <f t="shared" si="1"/>
        <v>89.004714297325862</v>
      </c>
      <c r="P26" s="9"/>
    </row>
    <row r="27" spans="1:16">
      <c r="A27" s="12"/>
      <c r="B27" s="25">
        <v>335.23</v>
      </c>
      <c r="C27" s="20" t="s">
        <v>87</v>
      </c>
      <c r="D27" s="46">
        <v>25512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25512</v>
      </c>
      <c r="O27" s="47">
        <f t="shared" si="1"/>
        <v>0.69121352515646595</v>
      </c>
      <c r="P27" s="9"/>
    </row>
    <row r="28" spans="1:16">
      <c r="A28" s="12"/>
      <c r="B28" s="25">
        <v>335.29</v>
      </c>
      <c r="C28" s="20" t="s">
        <v>130</v>
      </c>
      <c r="D28" s="46">
        <v>3390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3390</v>
      </c>
      <c r="O28" s="47">
        <f t="shared" si="1"/>
        <v>9.1847516865805084E-2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SUM(D30:D42)</f>
        <v>989657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28100976</v>
      </c>
      <c r="J29" s="32">
        <f t="shared" si="7"/>
        <v>3463391</v>
      </c>
      <c r="K29" s="32">
        <f t="shared" si="7"/>
        <v>0</v>
      </c>
      <c r="L29" s="32">
        <f t="shared" si="7"/>
        <v>0</v>
      </c>
      <c r="M29" s="32">
        <f t="shared" si="7"/>
        <v>15167625</v>
      </c>
      <c r="N29" s="32">
        <f>SUM(D29:M29)</f>
        <v>47721649</v>
      </c>
      <c r="O29" s="45">
        <f t="shared" si="1"/>
        <v>1292.9542658972066</v>
      </c>
      <c r="P29" s="10"/>
    </row>
    <row r="30" spans="1:16">
      <c r="A30" s="12"/>
      <c r="B30" s="25">
        <v>341.2</v>
      </c>
      <c r="C30" s="20" t="s">
        <v>102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3463391</v>
      </c>
      <c r="K30" s="46">
        <v>0</v>
      </c>
      <c r="L30" s="46">
        <v>0</v>
      </c>
      <c r="M30" s="46">
        <v>0</v>
      </c>
      <c r="N30" s="46">
        <f t="shared" ref="N30:N42" si="8">SUM(D30:M30)</f>
        <v>3463391</v>
      </c>
      <c r="O30" s="47">
        <f t="shared" si="1"/>
        <v>93.835947871792783</v>
      </c>
      <c r="P30" s="9"/>
    </row>
    <row r="31" spans="1:16">
      <c r="A31" s="12"/>
      <c r="B31" s="25">
        <v>341.3</v>
      </c>
      <c r="C31" s="20" t="s">
        <v>124</v>
      </c>
      <c r="D31" s="46">
        <v>240697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240697</v>
      </c>
      <c r="O31" s="47">
        <f t="shared" si="1"/>
        <v>6.521363353111707</v>
      </c>
      <c r="P31" s="9"/>
    </row>
    <row r="32" spans="1:16">
      <c r="A32" s="12"/>
      <c r="B32" s="25">
        <v>341.9</v>
      </c>
      <c r="C32" s="20" t="s">
        <v>103</v>
      </c>
      <c r="D32" s="46">
        <v>27225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27225</v>
      </c>
      <c r="O32" s="47">
        <f t="shared" si="1"/>
        <v>0.7376249695196293</v>
      </c>
      <c r="P32" s="9"/>
    </row>
    <row r="33" spans="1:16">
      <c r="A33" s="12"/>
      <c r="B33" s="25">
        <v>342.1</v>
      </c>
      <c r="C33" s="20" t="s">
        <v>42</v>
      </c>
      <c r="D33" s="46">
        <v>209804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209804</v>
      </c>
      <c r="O33" s="47">
        <f t="shared" si="1"/>
        <v>5.6843588284700211</v>
      </c>
      <c r="P33" s="9"/>
    </row>
    <row r="34" spans="1:16">
      <c r="A34" s="12"/>
      <c r="B34" s="25">
        <v>342.9</v>
      </c>
      <c r="C34" s="20" t="s">
        <v>43</v>
      </c>
      <c r="D34" s="46">
        <v>72631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72631</v>
      </c>
      <c r="O34" s="47">
        <f t="shared" si="1"/>
        <v>1.9678398222655722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6695927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6695927</v>
      </c>
      <c r="O35" s="47">
        <f t="shared" si="1"/>
        <v>181.41718821967541</v>
      </c>
      <c r="P35" s="9"/>
    </row>
    <row r="36" spans="1:16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18640831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18640831</v>
      </c>
      <c r="O36" s="47">
        <f t="shared" si="1"/>
        <v>505.04838928174701</v>
      </c>
      <c r="P36" s="9"/>
    </row>
    <row r="37" spans="1:16">
      <c r="A37" s="12"/>
      <c r="B37" s="25">
        <v>344.2</v>
      </c>
      <c r="C37" s="20" t="s">
        <v>104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15008698</v>
      </c>
      <c r="N37" s="46">
        <f t="shared" si="8"/>
        <v>15008698</v>
      </c>
      <c r="O37" s="47">
        <f t="shared" ref="O37:O59" si="9">(N37/O$61)</f>
        <v>406.6406025630605</v>
      </c>
      <c r="P37" s="9"/>
    </row>
    <row r="38" spans="1:16">
      <c r="A38" s="12"/>
      <c r="B38" s="25">
        <v>344.9</v>
      </c>
      <c r="C38" s="20" t="s">
        <v>105</v>
      </c>
      <c r="D38" s="46">
        <v>188709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188709</v>
      </c>
      <c r="O38" s="47">
        <f t="shared" si="9"/>
        <v>5.1128180118670246</v>
      </c>
      <c r="P38" s="9"/>
    </row>
    <row r="39" spans="1:16">
      <c r="A39" s="12"/>
      <c r="B39" s="25">
        <v>345.9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158927</v>
      </c>
      <c r="N39" s="46">
        <f t="shared" si="8"/>
        <v>158927</v>
      </c>
      <c r="O39" s="47">
        <f t="shared" si="9"/>
        <v>4.3059145465875535</v>
      </c>
      <c r="P39" s="9"/>
    </row>
    <row r="40" spans="1:16">
      <c r="A40" s="12"/>
      <c r="B40" s="25">
        <v>347.2</v>
      </c>
      <c r="C40" s="20" t="s">
        <v>49</v>
      </c>
      <c r="D40" s="46">
        <v>163736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163736</v>
      </c>
      <c r="O40" s="47">
        <f t="shared" si="9"/>
        <v>4.4362079709555937</v>
      </c>
      <c r="P40" s="9"/>
    </row>
    <row r="41" spans="1:16">
      <c r="A41" s="12"/>
      <c r="B41" s="25">
        <v>347.4</v>
      </c>
      <c r="C41" s="20" t="s">
        <v>106</v>
      </c>
      <c r="D41" s="46">
        <v>18493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18493</v>
      </c>
      <c r="O41" s="47">
        <f t="shared" si="9"/>
        <v>0.50104310601750246</v>
      </c>
      <c r="P41" s="9"/>
    </row>
    <row r="42" spans="1:16">
      <c r="A42" s="12"/>
      <c r="B42" s="25">
        <v>347.5</v>
      </c>
      <c r="C42" s="20" t="s">
        <v>50</v>
      </c>
      <c r="D42" s="46">
        <v>68362</v>
      </c>
      <c r="E42" s="46">
        <v>0</v>
      </c>
      <c r="F42" s="46">
        <v>0</v>
      </c>
      <c r="G42" s="46">
        <v>0</v>
      </c>
      <c r="H42" s="46">
        <v>0</v>
      </c>
      <c r="I42" s="46">
        <v>2764218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2832580</v>
      </c>
      <c r="O42" s="47">
        <f t="shared" si="9"/>
        <v>76.744967352136342</v>
      </c>
      <c r="P42" s="9"/>
    </row>
    <row r="43" spans="1:16" ht="15.75">
      <c r="A43" s="29" t="s">
        <v>38</v>
      </c>
      <c r="B43" s="30"/>
      <c r="C43" s="31"/>
      <c r="D43" s="32">
        <f t="shared" ref="D43:M43" si="10">SUM(D44:D46)</f>
        <v>166568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166568</v>
      </c>
      <c r="O43" s="45">
        <f t="shared" si="9"/>
        <v>4.5129372239833101</v>
      </c>
      <c r="P43" s="10"/>
    </row>
    <row r="44" spans="1:16">
      <c r="A44" s="13"/>
      <c r="B44" s="39">
        <v>351.1</v>
      </c>
      <c r="C44" s="21" t="s">
        <v>53</v>
      </c>
      <c r="D44" s="46">
        <v>78809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78809</v>
      </c>
      <c r="O44" s="47">
        <f t="shared" si="9"/>
        <v>2.135224470996234</v>
      </c>
      <c r="P44" s="9"/>
    </row>
    <row r="45" spans="1:16">
      <c r="A45" s="13"/>
      <c r="B45" s="39">
        <v>351.9</v>
      </c>
      <c r="C45" s="21" t="s">
        <v>107</v>
      </c>
      <c r="D45" s="46">
        <v>64389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64389</v>
      </c>
      <c r="O45" s="47">
        <f t="shared" si="9"/>
        <v>1.744533853531659</v>
      </c>
      <c r="P45" s="9"/>
    </row>
    <row r="46" spans="1:16">
      <c r="A46" s="13"/>
      <c r="B46" s="39">
        <v>355</v>
      </c>
      <c r="C46" s="21" t="s">
        <v>125</v>
      </c>
      <c r="D46" s="46">
        <v>23370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23370</v>
      </c>
      <c r="O46" s="47">
        <f t="shared" si="9"/>
        <v>0.63317889945541739</v>
      </c>
      <c r="P46" s="9"/>
    </row>
    <row r="47" spans="1:16" ht="15.75">
      <c r="A47" s="29" t="s">
        <v>2</v>
      </c>
      <c r="B47" s="30"/>
      <c r="C47" s="31"/>
      <c r="D47" s="32">
        <f t="shared" ref="D47:M47" si="12">SUM(D48:D55)</f>
        <v>1217106</v>
      </c>
      <c r="E47" s="32">
        <f t="shared" si="12"/>
        <v>250855</v>
      </c>
      <c r="F47" s="32">
        <f t="shared" si="12"/>
        <v>734</v>
      </c>
      <c r="G47" s="32">
        <f t="shared" si="12"/>
        <v>28610</v>
      </c>
      <c r="H47" s="32">
        <f t="shared" si="12"/>
        <v>0</v>
      </c>
      <c r="I47" s="32">
        <f t="shared" si="12"/>
        <v>348611</v>
      </c>
      <c r="J47" s="32">
        <f t="shared" si="12"/>
        <v>64277</v>
      </c>
      <c r="K47" s="32">
        <f t="shared" si="12"/>
        <v>10521180</v>
      </c>
      <c r="L47" s="32">
        <f t="shared" si="12"/>
        <v>0</v>
      </c>
      <c r="M47" s="32">
        <f t="shared" si="12"/>
        <v>16213</v>
      </c>
      <c r="N47" s="32">
        <f t="shared" si="11"/>
        <v>12447586</v>
      </c>
      <c r="O47" s="45">
        <f t="shared" si="9"/>
        <v>337.2506976618169</v>
      </c>
      <c r="P47" s="10"/>
    </row>
    <row r="48" spans="1:16">
      <c r="A48" s="12"/>
      <c r="B48" s="25">
        <v>361.1</v>
      </c>
      <c r="C48" s="20" t="s">
        <v>55</v>
      </c>
      <c r="D48" s="46">
        <v>264328</v>
      </c>
      <c r="E48" s="46">
        <v>12861</v>
      </c>
      <c r="F48" s="46">
        <v>776</v>
      </c>
      <c r="G48" s="46">
        <v>120125</v>
      </c>
      <c r="H48" s="46">
        <v>0</v>
      </c>
      <c r="I48" s="46">
        <v>274171</v>
      </c>
      <c r="J48" s="46">
        <v>9961</v>
      </c>
      <c r="K48" s="46">
        <v>1851130</v>
      </c>
      <c r="L48" s="46">
        <v>0</v>
      </c>
      <c r="M48" s="46">
        <v>0</v>
      </c>
      <c r="N48" s="46">
        <f t="shared" si="11"/>
        <v>2533352</v>
      </c>
      <c r="O48" s="47">
        <f t="shared" si="9"/>
        <v>68.637784822130101</v>
      </c>
      <c r="P48" s="9"/>
    </row>
    <row r="49" spans="1:119">
      <c r="A49" s="12"/>
      <c r="B49" s="25">
        <v>361.4</v>
      </c>
      <c r="C49" s="20" t="s">
        <v>108</v>
      </c>
      <c r="D49" s="46">
        <v>-130191</v>
      </c>
      <c r="E49" s="46">
        <v>0</v>
      </c>
      <c r="F49" s="46">
        <v>-42</v>
      </c>
      <c r="G49" s="46">
        <v>-91515</v>
      </c>
      <c r="H49" s="46">
        <v>0</v>
      </c>
      <c r="I49" s="46">
        <v>-66506</v>
      </c>
      <c r="J49" s="46">
        <v>-10183</v>
      </c>
      <c r="K49" s="46">
        <v>4252722</v>
      </c>
      <c r="L49" s="46">
        <v>0</v>
      </c>
      <c r="M49" s="46">
        <v>0</v>
      </c>
      <c r="N49" s="46">
        <f t="shared" ref="N49:N55" si="13">SUM(D49:M49)</f>
        <v>3954285</v>
      </c>
      <c r="O49" s="47">
        <f t="shared" si="9"/>
        <v>107.1360643745428</v>
      </c>
      <c r="P49" s="9"/>
    </row>
    <row r="50" spans="1:119">
      <c r="A50" s="12"/>
      <c r="B50" s="25">
        <v>362</v>
      </c>
      <c r="C50" s="20" t="s">
        <v>57</v>
      </c>
      <c r="D50" s="46">
        <v>208534</v>
      </c>
      <c r="E50" s="46">
        <v>142346</v>
      </c>
      <c r="F50" s="46">
        <v>0</v>
      </c>
      <c r="G50" s="46">
        <v>0</v>
      </c>
      <c r="H50" s="46">
        <v>0</v>
      </c>
      <c r="I50" s="46">
        <v>65000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415880</v>
      </c>
      <c r="O50" s="47">
        <f t="shared" si="9"/>
        <v>11.267712482050449</v>
      </c>
      <c r="P50" s="9"/>
    </row>
    <row r="51" spans="1:119">
      <c r="A51" s="12"/>
      <c r="B51" s="25">
        <v>364</v>
      </c>
      <c r="C51" s="20" t="s">
        <v>109</v>
      </c>
      <c r="D51" s="46">
        <v>4000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4000</v>
      </c>
      <c r="O51" s="47">
        <f t="shared" si="9"/>
        <v>0.10837465116909155</v>
      </c>
      <c r="P51" s="9"/>
    </row>
    <row r="52" spans="1:119">
      <c r="A52" s="12"/>
      <c r="B52" s="25">
        <v>365</v>
      </c>
      <c r="C52" s="20" t="s">
        <v>110</v>
      </c>
      <c r="D52" s="46">
        <v>39813</v>
      </c>
      <c r="E52" s="46">
        <v>0</v>
      </c>
      <c r="F52" s="46">
        <v>0</v>
      </c>
      <c r="G52" s="46">
        <v>0</v>
      </c>
      <c r="H52" s="46">
        <v>0</v>
      </c>
      <c r="I52" s="46">
        <v>2433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42246</v>
      </c>
      <c r="O52" s="47">
        <f t="shared" si="9"/>
        <v>1.1445988783223604</v>
      </c>
      <c r="P52" s="9"/>
    </row>
    <row r="53" spans="1:119">
      <c r="A53" s="12"/>
      <c r="B53" s="25">
        <v>366</v>
      </c>
      <c r="C53" s="20" t="s">
        <v>59</v>
      </c>
      <c r="D53" s="46">
        <v>9490</v>
      </c>
      <c r="E53" s="46">
        <v>14381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23871</v>
      </c>
      <c r="O53" s="47">
        <f t="shared" si="9"/>
        <v>0.64675282451434613</v>
      </c>
      <c r="P53" s="9"/>
    </row>
    <row r="54" spans="1:119">
      <c r="A54" s="12"/>
      <c r="B54" s="25">
        <v>368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50000</v>
      </c>
      <c r="K54" s="46">
        <v>4417328</v>
      </c>
      <c r="L54" s="46">
        <v>0</v>
      </c>
      <c r="M54" s="46">
        <v>0</v>
      </c>
      <c r="N54" s="46">
        <f t="shared" si="13"/>
        <v>4467328</v>
      </c>
      <c r="O54" s="47">
        <f t="shared" si="9"/>
        <v>121.03627841447886</v>
      </c>
      <c r="P54" s="9"/>
    </row>
    <row r="55" spans="1:119">
      <c r="A55" s="12"/>
      <c r="B55" s="25">
        <v>369.9</v>
      </c>
      <c r="C55" s="20" t="s">
        <v>61</v>
      </c>
      <c r="D55" s="46">
        <v>821132</v>
      </c>
      <c r="E55" s="46">
        <v>81267</v>
      </c>
      <c r="F55" s="46">
        <v>0</v>
      </c>
      <c r="G55" s="46">
        <v>0</v>
      </c>
      <c r="H55" s="46">
        <v>0</v>
      </c>
      <c r="I55" s="46">
        <v>73513</v>
      </c>
      <c r="J55" s="46">
        <v>14499</v>
      </c>
      <c r="K55" s="46">
        <v>0</v>
      </c>
      <c r="L55" s="46">
        <v>0</v>
      </c>
      <c r="M55" s="46">
        <v>16213</v>
      </c>
      <c r="N55" s="46">
        <f t="shared" si="13"/>
        <v>1006624</v>
      </c>
      <c r="O55" s="47">
        <f t="shared" si="9"/>
        <v>27.273131214608902</v>
      </c>
      <c r="P55" s="9"/>
    </row>
    <row r="56" spans="1:119" ht="15.75">
      <c r="A56" s="29" t="s">
        <v>39</v>
      </c>
      <c r="B56" s="30"/>
      <c r="C56" s="31"/>
      <c r="D56" s="32">
        <f t="shared" ref="D56:M56" si="14">SUM(D57:D58)</f>
        <v>2506340</v>
      </c>
      <c r="E56" s="32">
        <f t="shared" si="14"/>
        <v>38006</v>
      </c>
      <c r="F56" s="32">
        <f t="shared" si="14"/>
        <v>1886954</v>
      </c>
      <c r="G56" s="32">
        <f t="shared" si="14"/>
        <v>2922550</v>
      </c>
      <c r="H56" s="32">
        <f t="shared" si="14"/>
        <v>0</v>
      </c>
      <c r="I56" s="32">
        <f t="shared" si="14"/>
        <v>309326</v>
      </c>
      <c r="J56" s="32">
        <f t="shared" si="14"/>
        <v>4221970</v>
      </c>
      <c r="K56" s="32">
        <f t="shared" si="14"/>
        <v>0</v>
      </c>
      <c r="L56" s="32">
        <f t="shared" si="14"/>
        <v>0</v>
      </c>
      <c r="M56" s="32">
        <f t="shared" si="14"/>
        <v>25510</v>
      </c>
      <c r="N56" s="32">
        <f>SUM(D56:M56)</f>
        <v>11910656</v>
      </c>
      <c r="O56" s="45">
        <f t="shared" si="9"/>
        <v>322.70329729876181</v>
      </c>
      <c r="P56" s="9"/>
    </row>
    <row r="57" spans="1:119">
      <c r="A57" s="12"/>
      <c r="B57" s="25">
        <v>381</v>
      </c>
      <c r="C57" s="20" t="s">
        <v>62</v>
      </c>
      <c r="D57" s="46">
        <v>2506340</v>
      </c>
      <c r="E57" s="46">
        <v>38006</v>
      </c>
      <c r="F57" s="46">
        <v>1886954</v>
      </c>
      <c r="G57" s="46">
        <v>2922550</v>
      </c>
      <c r="H57" s="46">
        <v>0</v>
      </c>
      <c r="I57" s="46">
        <v>309326</v>
      </c>
      <c r="J57" s="46">
        <v>4221970</v>
      </c>
      <c r="K57" s="46">
        <v>0</v>
      </c>
      <c r="L57" s="46">
        <v>0</v>
      </c>
      <c r="M57" s="46">
        <v>0</v>
      </c>
      <c r="N57" s="46">
        <f>SUM(D57:M57)</f>
        <v>11885146</v>
      </c>
      <c r="O57" s="47">
        <f t="shared" si="9"/>
        <v>322.01213796093094</v>
      </c>
      <c r="P57" s="9"/>
    </row>
    <row r="58" spans="1:119" ht="15.75" thickBot="1">
      <c r="A58" s="12"/>
      <c r="B58" s="25">
        <v>389.1</v>
      </c>
      <c r="C58" s="20" t="s">
        <v>112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25510</v>
      </c>
      <c r="N58" s="46">
        <f>SUM(D58:M58)</f>
        <v>25510</v>
      </c>
      <c r="O58" s="47">
        <f t="shared" si="9"/>
        <v>0.69115933783088135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5">SUM(D5,D15,D17,D29,D43,D47,D56)</f>
        <v>40265055</v>
      </c>
      <c r="E59" s="15">
        <f t="shared" si="15"/>
        <v>3680697</v>
      </c>
      <c r="F59" s="15">
        <f t="shared" si="15"/>
        <v>1887688</v>
      </c>
      <c r="G59" s="15">
        <f t="shared" si="15"/>
        <v>2951160</v>
      </c>
      <c r="H59" s="15">
        <f t="shared" si="15"/>
        <v>0</v>
      </c>
      <c r="I59" s="15">
        <f t="shared" si="15"/>
        <v>28758913</v>
      </c>
      <c r="J59" s="15">
        <f t="shared" si="15"/>
        <v>7749638</v>
      </c>
      <c r="K59" s="15">
        <f t="shared" si="15"/>
        <v>10521180</v>
      </c>
      <c r="L59" s="15">
        <f t="shared" si="15"/>
        <v>0</v>
      </c>
      <c r="M59" s="15">
        <f t="shared" si="15"/>
        <v>19581021</v>
      </c>
      <c r="N59" s="15">
        <f>SUM(D59:M59)</f>
        <v>115395352</v>
      </c>
      <c r="O59" s="38">
        <f t="shared" si="9"/>
        <v>3126.4827548836329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131</v>
      </c>
      <c r="M61" s="51"/>
      <c r="N61" s="51"/>
      <c r="O61" s="43">
        <v>36909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83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25522201</v>
      </c>
      <c r="E5" s="27">
        <f t="shared" si="0"/>
        <v>2333216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159472</v>
      </c>
      <c r="N5" s="28">
        <f>SUM(D5:M5)</f>
        <v>28014889</v>
      </c>
      <c r="O5" s="33">
        <f t="shared" ref="O5:O36" si="1">(N5/O$65)</f>
        <v>781.77449420957169</v>
      </c>
      <c r="P5" s="6"/>
    </row>
    <row r="6" spans="1:133">
      <c r="A6" s="12"/>
      <c r="B6" s="25">
        <v>311</v>
      </c>
      <c r="C6" s="20" t="s">
        <v>1</v>
      </c>
      <c r="D6" s="46">
        <v>8511465</v>
      </c>
      <c r="E6" s="46">
        <v>2333216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159472</v>
      </c>
      <c r="N6" s="46">
        <f>SUM(D6:M6)</f>
        <v>11004153</v>
      </c>
      <c r="O6" s="47">
        <f t="shared" si="1"/>
        <v>307.07835914608626</v>
      </c>
      <c r="P6" s="9"/>
    </row>
    <row r="7" spans="1:133">
      <c r="A7" s="12"/>
      <c r="B7" s="25">
        <v>312.41000000000003</v>
      </c>
      <c r="C7" s="20" t="s">
        <v>85</v>
      </c>
      <c r="D7" s="46">
        <v>1410878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1410878</v>
      </c>
      <c r="O7" s="47">
        <f t="shared" si="1"/>
        <v>39.371508301939443</v>
      </c>
      <c r="P7" s="9"/>
    </row>
    <row r="8" spans="1:133">
      <c r="A8" s="12"/>
      <c r="B8" s="25">
        <v>312.51</v>
      </c>
      <c r="C8" s="20" t="s">
        <v>74</v>
      </c>
      <c r="D8" s="46">
        <v>327139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327139</v>
      </c>
      <c r="O8" s="47">
        <f t="shared" si="1"/>
        <v>9.1290358587972644</v>
      </c>
      <c r="P8" s="9"/>
    </row>
    <row r="9" spans="1:133">
      <c r="A9" s="12"/>
      <c r="B9" s="25">
        <v>312.52</v>
      </c>
      <c r="C9" s="20" t="s">
        <v>94</v>
      </c>
      <c r="D9" s="46">
        <v>312431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312431</v>
      </c>
      <c r="O9" s="47">
        <f t="shared" si="1"/>
        <v>8.7185991349239575</v>
      </c>
      <c r="P9" s="9"/>
    </row>
    <row r="10" spans="1:133">
      <c r="A10" s="12"/>
      <c r="B10" s="25">
        <v>314.10000000000002</v>
      </c>
      <c r="C10" s="20" t="s">
        <v>10</v>
      </c>
      <c r="D10" s="46">
        <v>3893236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3893236</v>
      </c>
      <c r="O10" s="47">
        <f t="shared" si="1"/>
        <v>108.64339333054276</v>
      </c>
      <c r="P10" s="9"/>
    </row>
    <row r="11" spans="1:133">
      <c r="A11" s="12"/>
      <c r="B11" s="25">
        <v>314.39999999999998</v>
      </c>
      <c r="C11" s="20" t="s">
        <v>11</v>
      </c>
      <c r="D11" s="46">
        <v>251671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251671</v>
      </c>
      <c r="O11" s="47">
        <f t="shared" si="1"/>
        <v>7.0230500906934559</v>
      </c>
      <c r="P11" s="9"/>
    </row>
    <row r="12" spans="1:133">
      <c r="A12" s="12"/>
      <c r="B12" s="25">
        <v>314.8</v>
      </c>
      <c r="C12" s="20" t="s">
        <v>13</v>
      </c>
      <c r="D12" s="46">
        <v>31871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31871</v>
      </c>
      <c r="O12" s="47">
        <f t="shared" si="1"/>
        <v>0.88938188921445516</v>
      </c>
      <c r="P12" s="9"/>
    </row>
    <row r="13" spans="1:133">
      <c r="A13" s="12"/>
      <c r="B13" s="25">
        <v>315</v>
      </c>
      <c r="C13" s="20" t="s">
        <v>95</v>
      </c>
      <c r="D13" s="46">
        <v>1619995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1619995</v>
      </c>
      <c r="O13" s="47">
        <f t="shared" si="1"/>
        <v>45.207060136737823</v>
      </c>
      <c r="P13" s="9"/>
    </row>
    <row r="14" spans="1:133">
      <c r="A14" s="12"/>
      <c r="B14" s="25">
        <v>316</v>
      </c>
      <c r="C14" s="20" t="s">
        <v>96</v>
      </c>
      <c r="D14" s="46">
        <v>9163515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9163515</v>
      </c>
      <c r="O14" s="47">
        <f t="shared" si="1"/>
        <v>255.71410632063626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SUM(D16:D16)</f>
        <v>4409263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4409263</v>
      </c>
      <c r="O15" s="45">
        <f t="shared" si="1"/>
        <v>123.04347704757919</v>
      </c>
      <c r="P15" s="10"/>
    </row>
    <row r="16" spans="1:133">
      <c r="A16" s="12"/>
      <c r="B16" s="25">
        <v>323.10000000000002</v>
      </c>
      <c r="C16" s="20" t="s">
        <v>17</v>
      </c>
      <c r="D16" s="46">
        <v>4409263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4409263</v>
      </c>
      <c r="O16" s="47">
        <f t="shared" si="1"/>
        <v>123.04347704757919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SUM(D18:D29)</f>
        <v>4627519</v>
      </c>
      <c r="E17" s="32">
        <f t="shared" si="5"/>
        <v>2573799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1080435</v>
      </c>
      <c r="N17" s="44">
        <f t="shared" si="4"/>
        <v>8281753</v>
      </c>
      <c r="O17" s="45">
        <f t="shared" si="1"/>
        <v>231.10793916562019</v>
      </c>
      <c r="P17" s="10"/>
    </row>
    <row r="18" spans="1:16">
      <c r="A18" s="12"/>
      <c r="B18" s="25">
        <v>331.2</v>
      </c>
      <c r="C18" s="20" t="s">
        <v>19</v>
      </c>
      <c r="D18" s="46">
        <v>0</v>
      </c>
      <c r="E18" s="46">
        <v>238378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238378</v>
      </c>
      <c r="O18" s="47">
        <f t="shared" si="1"/>
        <v>6.6520999023301242</v>
      </c>
      <c r="P18" s="9"/>
    </row>
    <row r="19" spans="1:16">
      <c r="A19" s="12"/>
      <c r="B19" s="25">
        <v>331.5</v>
      </c>
      <c r="C19" s="20" t="s">
        <v>21</v>
      </c>
      <c r="D19" s="46">
        <v>0</v>
      </c>
      <c r="E19" s="46">
        <v>940207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940207</v>
      </c>
      <c r="O19" s="47">
        <f t="shared" si="1"/>
        <v>26.237114552811498</v>
      </c>
      <c r="P19" s="9"/>
    </row>
    <row r="20" spans="1:16">
      <c r="A20" s="12"/>
      <c r="B20" s="25">
        <v>333</v>
      </c>
      <c r="C20" s="20" t="s">
        <v>97</v>
      </c>
      <c r="D20" s="46">
        <v>26213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26213</v>
      </c>
      <c r="O20" s="47">
        <f t="shared" si="1"/>
        <v>0.7314915585321613</v>
      </c>
      <c r="P20" s="9"/>
    </row>
    <row r="21" spans="1:16">
      <c r="A21" s="12"/>
      <c r="B21" s="25">
        <v>334.1</v>
      </c>
      <c r="C21" s="20" t="s">
        <v>86</v>
      </c>
      <c r="D21" s="46">
        <v>0</v>
      </c>
      <c r="E21" s="46">
        <v>100481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1374</v>
      </c>
      <c r="N21" s="46">
        <f t="shared" si="4"/>
        <v>101855</v>
      </c>
      <c r="O21" s="47">
        <f t="shared" si="1"/>
        <v>2.8423329147481513</v>
      </c>
      <c r="P21" s="9"/>
    </row>
    <row r="22" spans="1:16">
      <c r="A22" s="12"/>
      <c r="B22" s="25">
        <v>334.49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1079061</v>
      </c>
      <c r="N22" s="46">
        <f t="shared" ref="N22:N29" si="6">SUM(D22:M22)</f>
        <v>1079061</v>
      </c>
      <c r="O22" s="47">
        <f t="shared" si="1"/>
        <v>30.11192967768941</v>
      </c>
      <c r="P22" s="9"/>
    </row>
    <row r="23" spans="1:16">
      <c r="A23" s="12"/>
      <c r="B23" s="25">
        <v>334.7</v>
      </c>
      <c r="C23" s="20" t="s">
        <v>26</v>
      </c>
      <c r="D23" s="46">
        <v>0</v>
      </c>
      <c r="E23" s="46">
        <v>127370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127370</v>
      </c>
      <c r="O23" s="47">
        <f t="shared" si="1"/>
        <v>3.5543463094739778</v>
      </c>
      <c r="P23" s="9"/>
    </row>
    <row r="24" spans="1:16">
      <c r="A24" s="12"/>
      <c r="B24" s="25">
        <v>334.9</v>
      </c>
      <c r="C24" s="20" t="s">
        <v>123</v>
      </c>
      <c r="D24" s="46">
        <v>0</v>
      </c>
      <c r="E24" s="46">
        <v>1167363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1167363</v>
      </c>
      <c r="O24" s="47">
        <f t="shared" si="1"/>
        <v>32.576056927584766</v>
      </c>
      <c r="P24" s="9"/>
    </row>
    <row r="25" spans="1:16">
      <c r="A25" s="12"/>
      <c r="B25" s="25">
        <v>335.12</v>
      </c>
      <c r="C25" s="20" t="s">
        <v>98</v>
      </c>
      <c r="D25" s="46">
        <v>1403496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1403496</v>
      </c>
      <c r="O25" s="47">
        <f t="shared" si="1"/>
        <v>39.165508580996232</v>
      </c>
      <c r="P25" s="9"/>
    </row>
    <row r="26" spans="1:16">
      <c r="A26" s="12"/>
      <c r="B26" s="25">
        <v>335.14</v>
      </c>
      <c r="C26" s="20" t="s">
        <v>99</v>
      </c>
      <c r="D26" s="46">
        <v>18710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18710</v>
      </c>
      <c r="O26" s="47">
        <f t="shared" si="1"/>
        <v>0.52211525045346729</v>
      </c>
      <c r="P26" s="9"/>
    </row>
    <row r="27" spans="1:16">
      <c r="A27" s="12"/>
      <c r="B27" s="25">
        <v>335.15</v>
      </c>
      <c r="C27" s="20" t="s">
        <v>100</v>
      </c>
      <c r="D27" s="46">
        <v>44397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44397</v>
      </c>
      <c r="O27" s="47">
        <f t="shared" si="1"/>
        <v>1.2389284219338634</v>
      </c>
      <c r="P27" s="9"/>
    </row>
    <row r="28" spans="1:16">
      <c r="A28" s="12"/>
      <c r="B28" s="25">
        <v>335.18</v>
      </c>
      <c r="C28" s="20" t="s">
        <v>101</v>
      </c>
      <c r="D28" s="46">
        <v>3110963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3110963</v>
      </c>
      <c r="O28" s="47">
        <f t="shared" si="1"/>
        <v>86.813534254220727</v>
      </c>
      <c r="P28" s="9"/>
    </row>
    <row r="29" spans="1:16">
      <c r="A29" s="12"/>
      <c r="B29" s="25">
        <v>335.23</v>
      </c>
      <c r="C29" s="20" t="s">
        <v>87</v>
      </c>
      <c r="D29" s="46">
        <v>23740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23740</v>
      </c>
      <c r="O29" s="47">
        <f t="shared" si="1"/>
        <v>0.66248081484582111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SUM(D31:D43)</f>
        <v>983751</v>
      </c>
      <c r="E30" s="32">
        <f t="shared" si="7"/>
        <v>19978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28981600</v>
      </c>
      <c r="J30" s="32">
        <f t="shared" si="7"/>
        <v>4134469</v>
      </c>
      <c r="K30" s="32">
        <f t="shared" si="7"/>
        <v>0</v>
      </c>
      <c r="L30" s="32">
        <f t="shared" si="7"/>
        <v>0</v>
      </c>
      <c r="M30" s="32">
        <f t="shared" si="7"/>
        <v>15087983</v>
      </c>
      <c r="N30" s="32">
        <f>SUM(D30:M30)</f>
        <v>49207781</v>
      </c>
      <c r="O30" s="45">
        <f t="shared" si="1"/>
        <v>1373.1765313241244</v>
      </c>
      <c r="P30" s="10"/>
    </row>
    <row r="31" spans="1:16">
      <c r="A31" s="12"/>
      <c r="B31" s="25">
        <v>341.2</v>
      </c>
      <c r="C31" s="20" t="s">
        <v>102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4134469</v>
      </c>
      <c r="K31" s="46">
        <v>0</v>
      </c>
      <c r="L31" s="46">
        <v>0</v>
      </c>
      <c r="M31" s="46">
        <v>0</v>
      </c>
      <c r="N31" s="46">
        <f t="shared" ref="N31:N43" si="8">SUM(D31:M31)</f>
        <v>4134469</v>
      </c>
      <c r="O31" s="47">
        <f t="shared" si="1"/>
        <v>115.37516394586298</v>
      </c>
      <c r="P31" s="9"/>
    </row>
    <row r="32" spans="1:16">
      <c r="A32" s="12"/>
      <c r="B32" s="25">
        <v>341.3</v>
      </c>
      <c r="C32" s="20" t="s">
        <v>124</v>
      </c>
      <c r="D32" s="46">
        <v>226200</v>
      </c>
      <c r="E32" s="46">
        <v>19978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246178</v>
      </c>
      <c r="O32" s="47">
        <f t="shared" si="1"/>
        <v>6.8697641970140921</v>
      </c>
      <c r="P32" s="9"/>
    </row>
    <row r="33" spans="1:16">
      <c r="A33" s="12"/>
      <c r="B33" s="25">
        <v>341.9</v>
      </c>
      <c r="C33" s="20" t="s">
        <v>103</v>
      </c>
      <c r="D33" s="46">
        <v>32091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32091</v>
      </c>
      <c r="O33" s="47">
        <f t="shared" si="1"/>
        <v>0.89552113855169524</v>
      </c>
      <c r="P33" s="9"/>
    </row>
    <row r="34" spans="1:16">
      <c r="A34" s="12"/>
      <c r="B34" s="25">
        <v>342.1</v>
      </c>
      <c r="C34" s="20" t="s">
        <v>42</v>
      </c>
      <c r="D34" s="46">
        <v>162802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162802</v>
      </c>
      <c r="O34" s="47">
        <f t="shared" si="1"/>
        <v>4.5431003209153067</v>
      </c>
      <c r="P34" s="9"/>
    </row>
    <row r="35" spans="1:16">
      <c r="A35" s="12"/>
      <c r="B35" s="25">
        <v>342.9</v>
      </c>
      <c r="C35" s="20" t="s">
        <v>43</v>
      </c>
      <c r="D35" s="46">
        <v>5823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5823</v>
      </c>
      <c r="O35" s="47">
        <f t="shared" si="1"/>
        <v>0.16249476768522395</v>
      </c>
      <c r="P35" s="9"/>
    </row>
    <row r="36" spans="1:16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6747665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6747665</v>
      </c>
      <c r="O36" s="47">
        <f t="shared" si="1"/>
        <v>188.29817217803824</v>
      </c>
      <c r="P36" s="9"/>
    </row>
    <row r="37" spans="1:16">
      <c r="A37" s="12"/>
      <c r="B37" s="25">
        <v>343.6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19136837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19136837</v>
      </c>
      <c r="O37" s="47">
        <f t="shared" ref="O37:O63" si="9">(N37/O$65)</f>
        <v>534.02642667782891</v>
      </c>
      <c r="P37" s="9"/>
    </row>
    <row r="38" spans="1:16">
      <c r="A38" s="12"/>
      <c r="B38" s="25">
        <v>344.2</v>
      </c>
      <c r="C38" s="20" t="s">
        <v>104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14903270</v>
      </c>
      <c r="N38" s="46">
        <f t="shared" si="8"/>
        <v>14903270</v>
      </c>
      <c r="O38" s="47">
        <f t="shared" si="9"/>
        <v>415.88586577368494</v>
      </c>
      <c r="P38" s="9"/>
    </row>
    <row r="39" spans="1:16">
      <c r="A39" s="12"/>
      <c r="B39" s="25">
        <v>344.9</v>
      </c>
      <c r="C39" s="20" t="s">
        <v>105</v>
      </c>
      <c r="D39" s="46">
        <v>281775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281775</v>
      </c>
      <c r="O39" s="47">
        <f t="shared" si="9"/>
        <v>7.8631226454583505</v>
      </c>
      <c r="P39" s="9"/>
    </row>
    <row r="40" spans="1:16">
      <c r="A40" s="12"/>
      <c r="B40" s="25">
        <v>345.9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184713</v>
      </c>
      <c r="N40" s="46">
        <f t="shared" si="8"/>
        <v>184713</v>
      </c>
      <c r="O40" s="47">
        <f t="shared" si="9"/>
        <v>5.1545416492256173</v>
      </c>
      <c r="P40" s="9"/>
    </row>
    <row r="41" spans="1:16">
      <c r="A41" s="12"/>
      <c r="B41" s="25">
        <v>347.2</v>
      </c>
      <c r="C41" s="20" t="s">
        <v>49</v>
      </c>
      <c r="D41" s="46">
        <v>176050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176050</v>
      </c>
      <c r="O41" s="47">
        <f t="shared" si="9"/>
        <v>4.9127947537323848</v>
      </c>
      <c r="P41" s="9"/>
    </row>
    <row r="42" spans="1:16">
      <c r="A42" s="12"/>
      <c r="B42" s="25">
        <v>347.4</v>
      </c>
      <c r="C42" s="20" t="s">
        <v>106</v>
      </c>
      <c r="D42" s="46">
        <v>7958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7958</v>
      </c>
      <c r="O42" s="47">
        <f t="shared" si="9"/>
        <v>0.22207339193525882</v>
      </c>
      <c r="P42" s="9"/>
    </row>
    <row r="43" spans="1:16">
      <c r="A43" s="12"/>
      <c r="B43" s="25">
        <v>347.5</v>
      </c>
      <c r="C43" s="20" t="s">
        <v>50</v>
      </c>
      <c r="D43" s="46">
        <v>91052</v>
      </c>
      <c r="E43" s="46">
        <v>0</v>
      </c>
      <c r="F43" s="46">
        <v>0</v>
      </c>
      <c r="G43" s="46">
        <v>0</v>
      </c>
      <c r="H43" s="46">
        <v>0</v>
      </c>
      <c r="I43" s="46">
        <v>3097098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3188150</v>
      </c>
      <c r="O43" s="47">
        <f t="shared" si="9"/>
        <v>88.967489884191437</v>
      </c>
      <c r="P43" s="9"/>
    </row>
    <row r="44" spans="1:16" ht="15.75">
      <c r="A44" s="29" t="s">
        <v>38</v>
      </c>
      <c r="B44" s="30"/>
      <c r="C44" s="31"/>
      <c r="D44" s="32">
        <f t="shared" ref="D44:M44" si="10">SUM(D45:D47)</f>
        <v>206589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206589</v>
      </c>
      <c r="O44" s="45">
        <f t="shared" si="9"/>
        <v>5.7650062787777312</v>
      </c>
      <c r="P44" s="10"/>
    </row>
    <row r="45" spans="1:16">
      <c r="A45" s="13"/>
      <c r="B45" s="39">
        <v>351.1</v>
      </c>
      <c r="C45" s="21" t="s">
        <v>53</v>
      </c>
      <c r="D45" s="46">
        <v>76215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76215</v>
      </c>
      <c r="O45" s="47">
        <f t="shared" si="9"/>
        <v>2.1268313101716201</v>
      </c>
      <c r="P45" s="9"/>
    </row>
    <row r="46" spans="1:16">
      <c r="A46" s="13"/>
      <c r="B46" s="39">
        <v>351.9</v>
      </c>
      <c r="C46" s="21" t="s">
        <v>107</v>
      </c>
      <c r="D46" s="46">
        <v>88431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88431</v>
      </c>
      <c r="O46" s="47">
        <f t="shared" si="9"/>
        <v>2.4677270824612809</v>
      </c>
      <c r="P46" s="9"/>
    </row>
    <row r="47" spans="1:16">
      <c r="A47" s="13"/>
      <c r="B47" s="39">
        <v>355</v>
      </c>
      <c r="C47" s="21" t="s">
        <v>125</v>
      </c>
      <c r="D47" s="46">
        <v>41943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41943</v>
      </c>
      <c r="O47" s="47">
        <f t="shared" si="9"/>
        <v>1.1704478861448304</v>
      </c>
      <c r="P47" s="9"/>
    </row>
    <row r="48" spans="1:16" ht="15.75">
      <c r="A48" s="29" t="s">
        <v>2</v>
      </c>
      <c r="B48" s="30"/>
      <c r="C48" s="31"/>
      <c r="D48" s="32">
        <f t="shared" ref="D48:M48" si="12">SUM(D49:D56)</f>
        <v>814761</v>
      </c>
      <c r="E48" s="32">
        <f t="shared" si="12"/>
        <v>322594</v>
      </c>
      <c r="F48" s="32">
        <f t="shared" si="12"/>
        <v>316</v>
      </c>
      <c r="G48" s="32">
        <f t="shared" si="12"/>
        <v>95280</v>
      </c>
      <c r="H48" s="32">
        <f t="shared" si="12"/>
        <v>0</v>
      </c>
      <c r="I48" s="32">
        <f t="shared" si="12"/>
        <v>249106</v>
      </c>
      <c r="J48" s="32">
        <f t="shared" si="12"/>
        <v>223893</v>
      </c>
      <c r="K48" s="32">
        <f t="shared" si="12"/>
        <v>2340130</v>
      </c>
      <c r="L48" s="32">
        <f t="shared" si="12"/>
        <v>0</v>
      </c>
      <c r="M48" s="32">
        <f t="shared" si="12"/>
        <v>460407</v>
      </c>
      <c r="N48" s="32">
        <f t="shared" si="11"/>
        <v>4506487</v>
      </c>
      <c r="O48" s="45">
        <f t="shared" si="9"/>
        <v>125.75657876377844</v>
      </c>
      <c r="P48" s="10"/>
    </row>
    <row r="49" spans="1:119">
      <c r="A49" s="12"/>
      <c r="B49" s="25">
        <v>361.1</v>
      </c>
      <c r="C49" s="20" t="s">
        <v>55</v>
      </c>
      <c r="D49" s="46">
        <v>243963</v>
      </c>
      <c r="E49" s="46">
        <v>12033</v>
      </c>
      <c r="F49" s="46">
        <v>319</v>
      </c>
      <c r="G49" s="46">
        <v>101363</v>
      </c>
      <c r="H49" s="46">
        <v>0</v>
      </c>
      <c r="I49" s="46">
        <v>148873</v>
      </c>
      <c r="J49" s="46">
        <v>9024</v>
      </c>
      <c r="K49" s="46">
        <v>1458102</v>
      </c>
      <c r="L49" s="46">
        <v>0</v>
      </c>
      <c r="M49" s="46">
        <v>2</v>
      </c>
      <c r="N49" s="46">
        <f t="shared" si="11"/>
        <v>1973679</v>
      </c>
      <c r="O49" s="47">
        <f t="shared" si="9"/>
        <v>55.076852239430721</v>
      </c>
      <c r="P49" s="9"/>
    </row>
    <row r="50" spans="1:119">
      <c r="A50" s="12"/>
      <c r="B50" s="25">
        <v>361.4</v>
      </c>
      <c r="C50" s="20" t="s">
        <v>108</v>
      </c>
      <c r="D50" s="46">
        <v>-7848</v>
      </c>
      <c r="E50" s="46">
        <v>0</v>
      </c>
      <c r="F50" s="46">
        <v>-3</v>
      </c>
      <c r="G50" s="46">
        <v>-6338</v>
      </c>
      <c r="H50" s="46">
        <v>0</v>
      </c>
      <c r="I50" s="46">
        <v>-4399</v>
      </c>
      <c r="J50" s="46">
        <v>-652</v>
      </c>
      <c r="K50" s="46">
        <v>-3189236</v>
      </c>
      <c r="L50" s="46">
        <v>0</v>
      </c>
      <c r="M50" s="46">
        <v>0</v>
      </c>
      <c r="N50" s="46">
        <f t="shared" ref="N50:N56" si="13">SUM(D50:M50)</f>
        <v>-3208476</v>
      </c>
      <c r="O50" s="47">
        <f t="shared" si="9"/>
        <v>-89.534700711594809</v>
      </c>
      <c r="P50" s="9"/>
    </row>
    <row r="51" spans="1:119">
      <c r="A51" s="12"/>
      <c r="B51" s="25">
        <v>362</v>
      </c>
      <c r="C51" s="20" t="s">
        <v>57</v>
      </c>
      <c r="D51" s="46">
        <v>176605</v>
      </c>
      <c r="E51" s="46">
        <v>122690</v>
      </c>
      <c r="F51" s="46">
        <v>0</v>
      </c>
      <c r="G51" s="46">
        <v>0</v>
      </c>
      <c r="H51" s="46">
        <v>0</v>
      </c>
      <c r="I51" s="46">
        <v>63000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362295</v>
      </c>
      <c r="O51" s="47">
        <f t="shared" si="9"/>
        <v>10.110087902888237</v>
      </c>
      <c r="P51" s="9"/>
    </row>
    <row r="52" spans="1:119">
      <c r="A52" s="12"/>
      <c r="B52" s="25">
        <v>364</v>
      </c>
      <c r="C52" s="20" t="s">
        <v>109</v>
      </c>
      <c r="D52" s="46">
        <v>114040</v>
      </c>
      <c r="E52" s="46">
        <v>0</v>
      </c>
      <c r="F52" s="46">
        <v>0</v>
      </c>
      <c r="G52" s="46">
        <v>0</v>
      </c>
      <c r="H52" s="46">
        <v>0</v>
      </c>
      <c r="I52" s="46">
        <v>-99567</v>
      </c>
      <c r="J52" s="46">
        <v>0</v>
      </c>
      <c r="K52" s="46">
        <v>0</v>
      </c>
      <c r="L52" s="46">
        <v>0</v>
      </c>
      <c r="M52" s="46">
        <v>448681</v>
      </c>
      <c r="N52" s="46">
        <f t="shared" si="13"/>
        <v>463154</v>
      </c>
      <c r="O52" s="47">
        <f t="shared" si="9"/>
        <v>12.924626761545975</v>
      </c>
      <c r="P52" s="9"/>
    </row>
    <row r="53" spans="1:119">
      <c r="A53" s="12"/>
      <c r="B53" s="25">
        <v>365</v>
      </c>
      <c r="C53" s="20" t="s">
        <v>110</v>
      </c>
      <c r="D53" s="46">
        <v>100406</v>
      </c>
      <c r="E53" s="46">
        <v>0</v>
      </c>
      <c r="F53" s="46">
        <v>0</v>
      </c>
      <c r="G53" s="46">
        <v>0</v>
      </c>
      <c r="H53" s="46">
        <v>0</v>
      </c>
      <c r="I53" s="46">
        <v>4361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104767</v>
      </c>
      <c r="O53" s="47">
        <f t="shared" si="9"/>
        <v>2.923594251430166</v>
      </c>
      <c r="P53" s="9"/>
    </row>
    <row r="54" spans="1:119">
      <c r="A54" s="12"/>
      <c r="B54" s="25">
        <v>366</v>
      </c>
      <c r="C54" s="20" t="s">
        <v>59</v>
      </c>
      <c r="D54" s="46">
        <v>4283</v>
      </c>
      <c r="E54" s="46">
        <v>72926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77209</v>
      </c>
      <c r="O54" s="47">
        <f t="shared" si="9"/>
        <v>2.1545695549044233</v>
      </c>
      <c r="P54" s="9"/>
    </row>
    <row r="55" spans="1:119">
      <c r="A55" s="12"/>
      <c r="B55" s="25">
        <v>368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4071264</v>
      </c>
      <c r="L55" s="46">
        <v>0</v>
      </c>
      <c r="M55" s="46">
        <v>0</v>
      </c>
      <c r="N55" s="46">
        <f t="shared" si="13"/>
        <v>4071264</v>
      </c>
      <c r="O55" s="47">
        <f t="shared" si="9"/>
        <v>113.61138551695269</v>
      </c>
      <c r="P55" s="9"/>
    </row>
    <row r="56" spans="1:119">
      <c r="A56" s="12"/>
      <c r="B56" s="25">
        <v>369.9</v>
      </c>
      <c r="C56" s="20" t="s">
        <v>61</v>
      </c>
      <c r="D56" s="46">
        <v>183312</v>
      </c>
      <c r="E56" s="46">
        <v>114945</v>
      </c>
      <c r="F56" s="46">
        <v>0</v>
      </c>
      <c r="G56" s="46">
        <v>255</v>
      </c>
      <c r="H56" s="46">
        <v>0</v>
      </c>
      <c r="I56" s="46">
        <v>136838</v>
      </c>
      <c r="J56" s="46">
        <v>215521</v>
      </c>
      <c r="K56" s="46">
        <v>0</v>
      </c>
      <c r="L56" s="46">
        <v>0</v>
      </c>
      <c r="M56" s="46">
        <v>11724</v>
      </c>
      <c r="N56" s="46">
        <f t="shared" si="13"/>
        <v>662595</v>
      </c>
      <c r="O56" s="47">
        <f t="shared" si="9"/>
        <v>18.490163248221013</v>
      </c>
      <c r="P56" s="9"/>
    </row>
    <row r="57" spans="1:119" ht="15.75">
      <c r="A57" s="29" t="s">
        <v>39</v>
      </c>
      <c r="B57" s="30"/>
      <c r="C57" s="31"/>
      <c r="D57" s="32">
        <f t="shared" ref="D57:M57" si="14">SUM(D58:D62)</f>
        <v>4476106</v>
      </c>
      <c r="E57" s="32">
        <f t="shared" si="14"/>
        <v>26441</v>
      </c>
      <c r="F57" s="32">
        <f t="shared" si="14"/>
        <v>2189882</v>
      </c>
      <c r="G57" s="32">
        <f t="shared" si="14"/>
        <v>4663434</v>
      </c>
      <c r="H57" s="32">
        <f t="shared" si="14"/>
        <v>0</v>
      </c>
      <c r="I57" s="32">
        <f t="shared" si="14"/>
        <v>290550</v>
      </c>
      <c r="J57" s="32">
        <f t="shared" si="14"/>
        <v>4226608</v>
      </c>
      <c r="K57" s="32">
        <f t="shared" si="14"/>
        <v>0</v>
      </c>
      <c r="L57" s="32">
        <f t="shared" si="14"/>
        <v>0</v>
      </c>
      <c r="M57" s="32">
        <f t="shared" si="14"/>
        <v>15044</v>
      </c>
      <c r="N57" s="32">
        <f t="shared" ref="N57:N63" si="15">SUM(D57:M57)</f>
        <v>15888065</v>
      </c>
      <c r="O57" s="45">
        <f t="shared" si="9"/>
        <v>443.36723873308216</v>
      </c>
      <c r="P57" s="9"/>
    </row>
    <row r="58" spans="1:119">
      <c r="A58" s="12"/>
      <c r="B58" s="25">
        <v>381</v>
      </c>
      <c r="C58" s="20" t="s">
        <v>62</v>
      </c>
      <c r="D58" s="46">
        <v>2587810</v>
      </c>
      <c r="E58" s="46">
        <v>26441</v>
      </c>
      <c r="F58" s="46">
        <v>2189882</v>
      </c>
      <c r="G58" s="46">
        <v>4663434</v>
      </c>
      <c r="H58" s="46">
        <v>0</v>
      </c>
      <c r="I58" s="46">
        <v>225000</v>
      </c>
      <c r="J58" s="46">
        <v>4176608</v>
      </c>
      <c r="K58" s="46">
        <v>0</v>
      </c>
      <c r="L58" s="46">
        <v>0</v>
      </c>
      <c r="M58" s="46">
        <v>0</v>
      </c>
      <c r="N58" s="46">
        <f t="shared" si="15"/>
        <v>13869175</v>
      </c>
      <c r="O58" s="47">
        <f t="shared" si="9"/>
        <v>387.02874284916982</v>
      </c>
      <c r="P58" s="9"/>
    </row>
    <row r="59" spans="1:119">
      <c r="A59" s="12"/>
      <c r="B59" s="25">
        <v>384</v>
      </c>
      <c r="C59" s="20" t="s">
        <v>91</v>
      </c>
      <c r="D59" s="46">
        <v>1888296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1888296</v>
      </c>
      <c r="O59" s="47">
        <f t="shared" si="9"/>
        <v>52.694181665969026</v>
      </c>
      <c r="P59" s="9"/>
    </row>
    <row r="60" spans="1:119">
      <c r="A60" s="12"/>
      <c r="B60" s="25">
        <v>389.1</v>
      </c>
      <c r="C60" s="20" t="s">
        <v>112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15044</v>
      </c>
      <c r="N60" s="46">
        <f t="shared" si="15"/>
        <v>15044</v>
      </c>
      <c r="O60" s="47">
        <f t="shared" si="9"/>
        <v>0.41981303195200226</v>
      </c>
      <c r="P60" s="9"/>
    </row>
    <row r="61" spans="1:119">
      <c r="A61" s="12"/>
      <c r="B61" s="25">
        <v>389.3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65550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65550</v>
      </c>
      <c r="O61" s="47">
        <f t="shared" si="9"/>
        <v>1.8292172457095019</v>
      </c>
      <c r="P61" s="9"/>
    </row>
    <row r="62" spans="1:119" ht="15.75" thickBot="1">
      <c r="A62" s="12"/>
      <c r="B62" s="25">
        <v>389.4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50000</v>
      </c>
      <c r="K62" s="46">
        <v>0</v>
      </c>
      <c r="L62" s="46">
        <v>0</v>
      </c>
      <c r="M62" s="46">
        <v>0</v>
      </c>
      <c r="N62" s="46">
        <f t="shared" si="15"/>
        <v>50000</v>
      </c>
      <c r="O62" s="47">
        <f t="shared" si="9"/>
        <v>1.3952839402818473</v>
      </c>
      <c r="P62" s="9"/>
    </row>
    <row r="63" spans="1:119" ht="16.5" thickBot="1">
      <c r="A63" s="14" t="s">
        <v>51</v>
      </c>
      <c r="B63" s="23"/>
      <c r="C63" s="22"/>
      <c r="D63" s="15">
        <f t="shared" ref="D63:M63" si="16">SUM(D5,D15,D17,D30,D44,D48,D57)</f>
        <v>41040190</v>
      </c>
      <c r="E63" s="15">
        <f t="shared" si="16"/>
        <v>5276028</v>
      </c>
      <c r="F63" s="15">
        <f t="shared" si="16"/>
        <v>2190198</v>
      </c>
      <c r="G63" s="15">
        <f t="shared" si="16"/>
        <v>4758714</v>
      </c>
      <c r="H63" s="15">
        <f t="shared" si="16"/>
        <v>0</v>
      </c>
      <c r="I63" s="15">
        <f t="shared" si="16"/>
        <v>29521256</v>
      </c>
      <c r="J63" s="15">
        <f t="shared" si="16"/>
        <v>8584970</v>
      </c>
      <c r="K63" s="15">
        <f t="shared" si="16"/>
        <v>2340130</v>
      </c>
      <c r="L63" s="15">
        <f t="shared" si="16"/>
        <v>0</v>
      </c>
      <c r="M63" s="15">
        <f t="shared" si="16"/>
        <v>16803341</v>
      </c>
      <c r="N63" s="15">
        <f t="shared" si="15"/>
        <v>110514827</v>
      </c>
      <c r="O63" s="38">
        <f t="shared" si="9"/>
        <v>3083.9912655225339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51" t="s">
        <v>128</v>
      </c>
      <c r="M65" s="51"/>
      <c r="N65" s="51"/>
      <c r="O65" s="43">
        <v>35835</v>
      </c>
    </row>
    <row r="66" spans="1:15">
      <c r="A66" s="52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15.75" customHeight="1" thickBot="1">
      <c r="A67" s="55" t="s">
        <v>83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67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72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68</v>
      </c>
      <c r="F4" s="34" t="s">
        <v>69</v>
      </c>
      <c r="G4" s="34" t="s">
        <v>70</v>
      </c>
      <c r="H4" s="34" t="s">
        <v>4</v>
      </c>
      <c r="I4" s="34" t="s">
        <v>5</v>
      </c>
      <c r="J4" s="35" t="s">
        <v>71</v>
      </c>
      <c r="K4" s="35" t="s">
        <v>6</v>
      </c>
      <c r="L4" s="35" t="s">
        <v>7</v>
      </c>
      <c r="M4" s="35" t="s">
        <v>8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24615251</v>
      </c>
      <c r="E5" s="27">
        <f t="shared" si="0"/>
        <v>2095743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161774</v>
      </c>
      <c r="N5" s="28">
        <f>SUM(D5:M5)</f>
        <v>26872768</v>
      </c>
      <c r="O5" s="33">
        <f t="shared" ref="O5:O36" si="1">(N5/O$59)</f>
        <v>751.20252704553718</v>
      </c>
      <c r="P5" s="6"/>
    </row>
    <row r="6" spans="1:133">
      <c r="A6" s="12"/>
      <c r="B6" s="25">
        <v>311</v>
      </c>
      <c r="C6" s="20" t="s">
        <v>1</v>
      </c>
      <c r="D6" s="46">
        <v>8338872</v>
      </c>
      <c r="E6" s="46">
        <v>2095743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161774</v>
      </c>
      <c r="N6" s="46">
        <f>SUM(D6:M6)</f>
        <v>10596389</v>
      </c>
      <c r="O6" s="47">
        <f t="shared" si="1"/>
        <v>296.21191960417076</v>
      </c>
      <c r="P6" s="9"/>
    </row>
    <row r="7" spans="1:133">
      <c r="A7" s="12"/>
      <c r="B7" s="25">
        <v>312.41000000000003</v>
      </c>
      <c r="C7" s="20" t="s">
        <v>85</v>
      </c>
      <c r="D7" s="46">
        <v>1376850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1376850</v>
      </c>
      <c r="O7" s="47">
        <f t="shared" si="1"/>
        <v>38.48852486512174</v>
      </c>
      <c r="P7" s="9"/>
    </row>
    <row r="8" spans="1:133">
      <c r="A8" s="12"/>
      <c r="B8" s="25">
        <v>312.51</v>
      </c>
      <c r="C8" s="20" t="s">
        <v>74</v>
      </c>
      <c r="D8" s="46">
        <v>355576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355576</v>
      </c>
      <c r="O8" s="47">
        <f t="shared" si="1"/>
        <v>9.9397869901881304</v>
      </c>
      <c r="P8" s="9"/>
    </row>
    <row r="9" spans="1:133">
      <c r="A9" s="12"/>
      <c r="B9" s="25">
        <v>312.52</v>
      </c>
      <c r="C9" s="20" t="s">
        <v>94</v>
      </c>
      <c r="D9" s="46">
        <v>292899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292899</v>
      </c>
      <c r="O9" s="47">
        <f t="shared" si="1"/>
        <v>8.1877114024543651</v>
      </c>
      <c r="P9" s="9"/>
    </row>
    <row r="10" spans="1:133">
      <c r="A10" s="12"/>
      <c r="B10" s="25">
        <v>314.10000000000002</v>
      </c>
      <c r="C10" s="20" t="s">
        <v>10</v>
      </c>
      <c r="D10" s="46">
        <v>3605766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3605766</v>
      </c>
      <c r="O10" s="47">
        <f t="shared" si="1"/>
        <v>100.79573980376261</v>
      </c>
      <c r="P10" s="9"/>
    </row>
    <row r="11" spans="1:133">
      <c r="A11" s="12"/>
      <c r="B11" s="25">
        <v>314.39999999999998</v>
      </c>
      <c r="C11" s="20" t="s">
        <v>11</v>
      </c>
      <c r="D11" s="46">
        <v>249010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249010</v>
      </c>
      <c r="O11" s="47">
        <f t="shared" si="1"/>
        <v>6.9608363849830877</v>
      </c>
      <c r="P11" s="9"/>
    </row>
    <row r="12" spans="1:133">
      <c r="A12" s="12"/>
      <c r="B12" s="25">
        <v>314.8</v>
      </c>
      <c r="C12" s="20" t="s">
        <v>13</v>
      </c>
      <c r="D12" s="46">
        <v>24938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24938</v>
      </c>
      <c r="O12" s="47">
        <f t="shared" si="1"/>
        <v>0.69711793810974754</v>
      </c>
      <c r="P12" s="9"/>
    </row>
    <row r="13" spans="1:133">
      <c r="A13" s="12"/>
      <c r="B13" s="25">
        <v>315</v>
      </c>
      <c r="C13" s="20" t="s">
        <v>95</v>
      </c>
      <c r="D13" s="46">
        <v>1713347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1713347</v>
      </c>
      <c r="O13" s="47">
        <f t="shared" si="1"/>
        <v>47.894976658373636</v>
      </c>
      <c r="P13" s="9"/>
    </row>
    <row r="14" spans="1:133">
      <c r="A14" s="12"/>
      <c r="B14" s="25">
        <v>316</v>
      </c>
      <c r="C14" s="20" t="s">
        <v>96</v>
      </c>
      <c r="D14" s="46">
        <v>8657993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8657993</v>
      </c>
      <c r="O14" s="47">
        <f t="shared" si="1"/>
        <v>242.02591339837306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SUM(D16:D16)</f>
        <v>4149647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4149647</v>
      </c>
      <c r="O15" s="45">
        <f t="shared" si="1"/>
        <v>115.9994129650854</v>
      </c>
      <c r="P15" s="10"/>
    </row>
    <row r="16" spans="1:133">
      <c r="A16" s="12"/>
      <c r="B16" s="25">
        <v>323.10000000000002</v>
      </c>
      <c r="C16" s="20" t="s">
        <v>17</v>
      </c>
      <c r="D16" s="46">
        <v>4149647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4149647</v>
      </c>
      <c r="O16" s="47">
        <f t="shared" si="1"/>
        <v>115.9994129650854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SUM(D18:D28)</f>
        <v>4410862</v>
      </c>
      <c r="E17" s="32">
        <f t="shared" si="5"/>
        <v>2469058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3514715</v>
      </c>
      <c r="N17" s="44">
        <f t="shared" si="4"/>
        <v>10394635</v>
      </c>
      <c r="O17" s="45">
        <f t="shared" si="1"/>
        <v>290.57207950129987</v>
      </c>
      <c r="P17" s="10"/>
    </row>
    <row r="18" spans="1:16">
      <c r="A18" s="12"/>
      <c r="B18" s="25">
        <v>331.1</v>
      </c>
      <c r="C18" s="20" t="s">
        <v>79</v>
      </c>
      <c r="D18" s="46">
        <v>0</v>
      </c>
      <c r="E18" s="46">
        <v>96857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96857</v>
      </c>
      <c r="O18" s="47">
        <f t="shared" si="1"/>
        <v>2.7075447963547927</v>
      </c>
      <c r="P18" s="9"/>
    </row>
    <row r="19" spans="1:16">
      <c r="A19" s="12"/>
      <c r="B19" s="25">
        <v>331.2</v>
      </c>
      <c r="C19" s="20" t="s">
        <v>19</v>
      </c>
      <c r="D19" s="46">
        <v>0</v>
      </c>
      <c r="E19" s="46">
        <v>22537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22537</v>
      </c>
      <c r="O19" s="47">
        <f t="shared" si="1"/>
        <v>0.63000027954043547</v>
      </c>
      <c r="P19" s="9"/>
    </row>
    <row r="20" spans="1:16">
      <c r="A20" s="12"/>
      <c r="B20" s="25">
        <v>331.5</v>
      </c>
      <c r="C20" s="20" t="s">
        <v>21</v>
      </c>
      <c r="D20" s="46">
        <v>0</v>
      </c>
      <c r="E20" s="46">
        <v>945227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945227</v>
      </c>
      <c r="O20" s="47">
        <f t="shared" si="1"/>
        <v>26.422916724904258</v>
      </c>
      <c r="P20" s="9"/>
    </row>
    <row r="21" spans="1:16">
      <c r="A21" s="12"/>
      <c r="B21" s="25">
        <v>333</v>
      </c>
      <c r="C21" s="20" t="s">
        <v>97</v>
      </c>
      <c r="D21" s="46">
        <v>28564</v>
      </c>
      <c r="E21" s="46">
        <v>1379437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1408001</v>
      </c>
      <c r="O21" s="47">
        <f t="shared" si="1"/>
        <v>39.359321275822545</v>
      </c>
      <c r="P21" s="9"/>
    </row>
    <row r="22" spans="1:16">
      <c r="A22" s="12"/>
      <c r="B22" s="25">
        <v>334.1</v>
      </c>
      <c r="C22" s="20" t="s">
        <v>86</v>
      </c>
      <c r="D22" s="46">
        <v>0</v>
      </c>
      <c r="E22" s="46">
        <v>25000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31250</v>
      </c>
      <c r="N22" s="46">
        <f t="shared" si="4"/>
        <v>56250</v>
      </c>
      <c r="O22" s="47">
        <f t="shared" si="1"/>
        <v>1.5724149498224917</v>
      </c>
      <c r="P22" s="9"/>
    </row>
    <row r="23" spans="1:16">
      <c r="A23" s="12"/>
      <c r="B23" s="25">
        <v>334.2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3483465</v>
      </c>
      <c r="N23" s="46">
        <f t="shared" si="4"/>
        <v>3483465</v>
      </c>
      <c r="O23" s="47">
        <f t="shared" si="1"/>
        <v>97.376932323260561</v>
      </c>
      <c r="P23" s="9"/>
    </row>
    <row r="24" spans="1:16">
      <c r="A24" s="12"/>
      <c r="B24" s="25">
        <v>335.12</v>
      </c>
      <c r="C24" s="20" t="s">
        <v>98</v>
      </c>
      <c r="D24" s="46">
        <v>1355933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1355933</v>
      </c>
      <c r="O24" s="47">
        <f t="shared" si="1"/>
        <v>37.903810136136194</v>
      </c>
      <c r="P24" s="9"/>
    </row>
    <row r="25" spans="1:16">
      <c r="A25" s="12"/>
      <c r="B25" s="25">
        <v>335.14</v>
      </c>
      <c r="C25" s="20" t="s">
        <v>99</v>
      </c>
      <c r="D25" s="46">
        <v>18787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18787</v>
      </c>
      <c r="O25" s="47">
        <f t="shared" si="1"/>
        <v>0.52517261621893607</v>
      </c>
      <c r="P25" s="9"/>
    </row>
    <row r="26" spans="1:16">
      <c r="A26" s="12"/>
      <c r="B26" s="25">
        <v>335.15</v>
      </c>
      <c r="C26" s="20" t="s">
        <v>100</v>
      </c>
      <c r="D26" s="46">
        <v>45647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45647</v>
      </c>
      <c r="O26" s="47">
        <f t="shared" si="1"/>
        <v>1.2760182260363961</v>
      </c>
      <c r="P26" s="9"/>
    </row>
    <row r="27" spans="1:16">
      <c r="A27" s="12"/>
      <c r="B27" s="25">
        <v>335.18</v>
      </c>
      <c r="C27" s="20" t="s">
        <v>101</v>
      </c>
      <c r="D27" s="46">
        <v>2947185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2947185</v>
      </c>
      <c r="O27" s="47">
        <f t="shared" si="1"/>
        <v>82.385737846979566</v>
      </c>
      <c r="P27" s="9"/>
    </row>
    <row r="28" spans="1:16">
      <c r="A28" s="12"/>
      <c r="B28" s="25">
        <v>335.23</v>
      </c>
      <c r="C28" s="20" t="s">
        <v>87</v>
      </c>
      <c r="D28" s="46">
        <v>14746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14746</v>
      </c>
      <c r="O28" s="47">
        <f t="shared" si="1"/>
        <v>0.41221032622368825</v>
      </c>
      <c r="P28" s="9"/>
    </row>
    <row r="29" spans="1:16" ht="15.75">
      <c r="A29" s="29" t="s">
        <v>37</v>
      </c>
      <c r="B29" s="30"/>
      <c r="C29" s="31"/>
      <c r="D29" s="32">
        <f t="shared" ref="D29:M29" si="6">SUM(D30:D41)</f>
        <v>981795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27483892</v>
      </c>
      <c r="J29" s="32">
        <f t="shared" si="6"/>
        <v>3874798</v>
      </c>
      <c r="K29" s="32">
        <f t="shared" si="6"/>
        <v>0</v>
      </c>
      <c r="L29" s="32">
        <f t="shared" si="6"/>
        <v>0</v>
      </c>
      <c r="M29" s="32">
        <f t="shared" si="6"/>
        <v>13194308</v>
      </c>
      <c r="N29" s="32">
        <f t="shared" si="4"/>
        <v>45534793</v>
      </c>
      <c r="O29" s="45">
        <f t="shared" si="1"/>
        <v>1272.881586671512</v>
      </c>
      <c r="P29" s="10"/>
    </row>
    <row r="30" spans="1:16">
      <c r="A30" s="12"/>
      <c r="B30" s="25">
        <v>341.2</v>
      </c>
      <c r="C30" s="20" t="s">
        <v>102</v>
      </c>
      <c r="D30" s="46">
        <v>91200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3874798</v>
      </c>
      <c r="K30" s="46">
        <v>0</v>
      </c>
      <c r="L30" s="46">
        <v>0</v>
      </c>
      <c r="M30" s="46">
        <v>0</v>
      </c>
      <c r="N30" s="46">
        <f t="shared" ref="N30:N41" si="7">SUM(D30:M30)</f>
        <v>3965998</v>
      </c>
      <c r="O30" s="47">
        <f t="shared" si="1"/>
        <v>110.86568082073072</v>
      </c>
      <c r="P30" s="9"/>
    </row>
    <row r="31" spans="1:16">
      <c r="A31" s="12"/>
      <c r="B31" s="25">
        <v>341.9</v>
      </c>
      <c r="C31" s="20" t="s">
        <v>103</v>
      </c>
      <c r="D31" s="46">
        <v>31404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31404</v>
      </c>
      <c r="O31" s="47">
        <f t="shared" si="1"/>
        <v>0.877868783719565</v>
      </c>
      <c r="P31" s="9"/>
    </row>
    <row r="32" spans="1:16">
      <c r="A32" s="12"/>
      <c r="B32" s="25">
        <v>342.1</v>
      </c>
      <c r="C32" s="20" t="s">
        <v>42</v>
      </c>
      <c r="D32" s="46">
        <v>214605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214605</v>
      </c>
      <c r="O32" s="47">
        <f t="shared" si="1"/>
        <v>5.999077516562771</v>
      </c>
      <c r="P32" s="9"/>
    </row>
    <row r="33" spans="1:16">
      <c r="A33" s="12"/>
      <c r="B33" s="25">
        <v>342.9</v>
      </c>
      <c r="C33" s="20" t="s">
        <v>43</v>
      </c>
      <c r="D33" s="46">
        <v>3981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3981</v>
      </c>
      <c r="O33" s="47">
        <f t="shared" si="1"/>
        <v>0.11128504738210382</v>
      </c>
      <c r="P33" s="9"/>
    </row>
    <row r="34" spans="1:16">
      <c r="A34" s="12"/>
      <c r="B34" s="25">
        <v>343.4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6603866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6603866</v>
      </c>
      <c r="O34" s="47">
        <f t="shared" si="1"/>
        <v>184.60475777821262</v>
      </c>
      <c r="P34" s="9"/>
    </row>
    <row r="35" spans="1:16">
      <c r="A35" s="12"/>
      <c r="B35" s="25">
        <v>343.6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17910122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17910122</v>
      </c>
      <c r="O35" s="47">
        <f t="shared" si="1"/>
        <v>500.66033041679481</v>
      </c>
      <c r="P35" s="9"/>
    </row>
    <row r="36" spans="1:16">
      <c r="A36" s="12"/>
      <c r="B36" s="25">
        <v>344.2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12939972</v>
      </c>
      <c r="N36" s="46">
        <f t="shared" si="7"/>
        <v>12939972</v>
      </c>
      <c r="O36" s="47">
        <f t="shared" si="1"/>
        <v>361.72454085483463</v>
      </c>
      <c r="P36" s="9"/>
    </row>
    <row r="37" spans="1:16">
      <c r="A37" s="12"/>
      <c r="B37" s="25">
        <v>344.9</v>
      </c>
      <c r="C37" s="20" t="s">
        <v>105</v>
      </c>
      <c r="D37" s="46">
        <v>455887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455887</v>
      </c>
      <c r="O37" s="47">
        <f t="shared" ref="O37:O57" si="8">(N37/O$59)</f>
        <v>12.743885052972912</v>
      </c>
      <c r="P37" s="9"/>
    </row>
    <row r="38" spans="1:16">
      <c r="A38" s="12"/>
      <c r="B38" s="25">
        <v>345.9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254336</v>
      </c>
      <c r="N38" s="46">
        <f t="shared" si="7"/>
        <v>254336</v>
      </c>
      <c r="O38" s="47">
        <f t="shared" si="8"/>
        <v>7.109719620943169</v>
      </c>
      <c r="P38" s="9"/>
    </row>
    <row r="39" spans="1:16">
      <c r="A39" s="12"/>
      <c r="B39" s="25">
        <v>347.2</v>
      </c>
      <c r="C39" s="20" t="s">
        <v>49</v>
      </c>
      <c r="D39" s="46">
        <v>86618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86618</v>
      </c>
      <c r="O39" s="47">
        <f t="shared" si="8"/>
        <v>2.4213233444217708</v>
      </c>
      <c r="P39" s="9"/>
    </row>
    <row r="40" spans="1:16">
      <c r="A40" s="12"/>
      <c r="B40" s="25">
        <v>347.4</v>
      </c>
      <c r="C40" s="20" t="s">
        <v>106</v>
      </c>
      <c r="D40" s="46">
        <v>13625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13625</v>
      </c>
      <c r="O40" s="47">
        <f t="shared" si="8"/>
        <v>0.38087384340144803</v>
      </c>
      <c r="P40" s="9"/>
    </row>
    <row r="41" spans="1:16">
      <c r="A41" s="12"/>
      <c r="B41" s="25">
        <v>347.5</v>
      </c>
      <c r="C41" s="20" t="s">
        <v>50</v>
      </c>
      <c r="D41" s="46">
        <v>84475</v>
      </c>
      <c r="E41" s="46">
        <v>0</v>
      </c>
      <c r="F41" s="46">
        <v>0</v>
      </c>
      <c r="G41" s="46">
        <v>0</v>
      </c>
      <c r="H41" s="46">
        <v>0</v>
      </c>
      <c r="I41" s="46">
        <v>2969904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3054379</v>
      </c>
      <c r="O41" s="47">
        <f t="shared" si="8"/>
        <v>85.382243591535513</v>
      </c>
      <c r="P41" s="9"/>
    </row>
    <row r="42" spans="1:16" ht="15.75">
      <c r="A42" s="29" t="s">
        <v>38</v>
      </c>
      <c r="B42" s="30"/>
      <c r="C42" s="31"/>
      <c r="D42" s="32">
        <f t="shared" ref="D42:M42" si="9">SUM(D43:D44)</f>
        <v>193299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193299</v>
      </c>
      <c r="O42" s="45">
        <f t="shared" si="8"/>
        <v>5.4034886646353399</v>
      </c>
      <c r="P42" s="10"/>
    </row>
    <row r="43" spans="1:16">
      <c r="A43" s="13"/>
      <c r="B43" s="39">
        <v>351.1</v>
      </c>
      <c r="C43" s="21" t="s">
        <v>53</v>
      </c>
      <c r="D43" s="46">
        <v>86735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86735</v>
      </c>
      <c r="O43" s="47">
        <f t="shared" si="8"/>
        <v>2.4245939675174015</v>
      </c>
      <c r="P43" s="9"/>
    </row>
    <row r="44" spans="1:16">
      <c r="A44" s="13"/>
      <c r="B44" s="39">
        <v>351.9</v>
      </c>
      <c r="C44" s="21" t="s">
        <v>107</v>
      </c>
      <c r="D44" s="46">
        <v>106564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106564</v>
      </c>
      <c r="O44" s="47">
        <f t="shared" si="8"/>
        <v>2.978894697117938</v>
      </c>
      <c r="P44" s="9"/>
    </row>
    <row r="45" spans="1:16" ht="15.75">
      <c r="A45" s="29" t="s">
        <v>2</v>
      </c>
      <c r="B45" s="30"/>
      <c r="C45" s="31"/>
      <c r="D45" s="32">
        <f t="shared" ref="D45:M45" si="10">SUM(D46:D53)</f>
        <v>643525</v>
      </c>
      <c r="E45" s="32">
        <f t="shared" si="10"/>
        <v>126622</v>
      </c>
      <c r="F45" s="32">
        <f t="shared" si="10"/>
        <v>253</v>
      </c>
      <c r="G45" s="32">
        <f t="shared" si="10"/>
        <v>107770</v>
      </c>
      <c r="H45" s="32">
        <f t="shared" si="10"/>
        <v>0</v>
      </c>
      <c r="I45" s="32">
        <f t="shared" si="10"/>
        <v>215929</v>
      </c>
      <c r="J45" s="32">
        <f t="shared" si="10"/>
        <v>128623</v>
      </c>
      <c r="K45" s="32">
        <f t="shared" si="10"/>
        <v>10741276</v>
      </c>
      <c r="L45" s="32">
        <f t="shared" si="10"/>
        <v>0</v>
      </c>
      <c r="M45" s="32">
        <f t="shared" si="10"/>
        <v>-28501</v>
      </c>
      <c r="N45" s="32">
        <f>SUM(D45:M45)</f>
        <v>11935497</v>
      </c>
      <c r="O45" s="45">
        <f t="shared" si="8"/>
        <v>333.64540295753778</v>
      </c>
      <c r="P45" s="10"/>
    </row>
    <row r="46" spans="1:16">
      <c r="A46" s="12"/>
      <c r="B46" s="25">
        <v>361.1</v>
      </c>
      <c r="C46" s="20" t="s">
        <v>55</v>
      </c>
      <c r="D46" s="46">
        <v>222980</v>
      </c>
      <c r="E46" s="46">
        <v>11310</v>
      </c>
      <c r="F46" s="46">
        <v>251</v>
      </c>
      <c r="G46" s="46">
        <v>102131</v>
      </c>
      <c r="H46" s="46">
        <v>0</v>
      </c>
      <c r="I46" s="46">
        <v>96180</v>
      </c>
      <c r="J46" s="46">
        <v>10313</v>
      </c>
      <c r="K46" s="46">
        <v>1371109</v>
      </c>
      <c r="L46" s="46">
        <v>0</v>
      </c>
      <c r="M46" s="46">
        <v>33</v>
      </c>
      <c r="N46" s="46">
        <f>SUM(D46:M46)</f>
        <v>1814307</v>
      </c>
      <c r="O46" s="47">
        <f t="shared" si="8"/>
        <v>50.717216895423924</v>
      </c>
      <c r="P46" s="9"/>
    </row>
    <row r="47" spans="1:16">
      <c r="A47" s="12"/>
      <c r="B47" s="25">
        <v>361.4</v>
      </c>
      <c r="C47" s="20" t="s">
        <v>108</v>
      </c>
      <c r="D47" s="46">
        <v>4563</v>
      </c>
      <c r="E47" s="46">
        <v>0</v>
      </c>
      <c r="F47" s="46">
        <v>2</v>
      </c>
      <c r="G47" s="46">
        <v>5389</v>
      </c>
      <c r="H47" s="46">
        <v>0</v>
      </c>
      <c r="I47" s="46">
        <v>3616</v>
      </c>
      <c r="J47" s="46">
        <v>510</v>
      </c>
      <c r="K47" s="46">
        <v>5306702</v>
      </c>
      <c r="L47" s="46">
        <v>0</v>
      </c>
      <c r="M47" s="46">
        <v>1943</v>
      </c>
      <c r="N47" s="46">
        <f t="shared" ref="N47:N53" si="11">SUM(D47:M47)</f>
        <v>5322725</v>
      </c>
      <c r="O47" s="47">
        <f t="shared" si="8"/>
        <v>148.79168646744751</v>
      </c>
      <c r="P47" s="9"/>
    </row>
    <row r="48" spans="1:16">
      <c r="A48" s="12"/>
      <c r="B48" s="25">
        <v>362</v>
      </c>
      <c r="C48" s="20" t="s">
        <v>57</v>
      </c>
      <c r="D48" s="46">
        <v>194161</v>
      </c>
      <c r="E48" s="46">
        <v>62229</v>
      </c>
      <c r="F48" s="46">
        <v>0</v>
      </c>
      <c r="G48" s="46">
        <v>0</v>
      </c>
      <c r="H48" s="46">
        <v>0</v>
      </c>
      <c r="I48" s="46">
        <v>63000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319390</v>
      </c>
      <c r="O48" s="47">
        <f t="shared" si="8"/>
        <v>8.9282419702009896</v>
      </c>
      <c r="P48" s="9"/>
    </row>
    <row r="49" spans="1:119">
      <c r="A49" s="12"/>
      <c r="B49" s="25">
        <v>364</v>
      </c>
      <c r="C49" s="20" t="s">
        <v>109</v>
      </c>
      <c r="D49" s="46">
        <v>44852</v>
      </c>
      <c r="E49" s="46">
        <v>7900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-31396</v>
      </c>
      <c r="N49" s="46">
        <f t="shared" si="11"/>
        <v>21356</v>
      </c>
      <c r="O49" s="47">
        <f t="shared" si="8"/>
        <v>0.5969865541050513</v>
      </c>
      <c r="P49" s="9"/>
    </row>
    <row r="50" spans="1:119">
      <c r="A50" s="12"/>
      <c r="B50" s="25">
        <v>365</v>
      </c>
      <c r="C50" s="20" t="s">
        <v>110</v>
      </c>
      <c r="D50" s="46">
        <v>5281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5281</v>
      </c>
      <c r="O50" s="47">
        <f t="shared" si="8"/>
        <v>0.14762530400022364</v>
      </c>
      <c r="P50" s="9"/>
    </row>
    <row r="51" spans="1:119">
      <c r="A51" s="12"/>
      <c r="B51" s="25">
        <v>366</v>
      </c>
      <c r="C51" s="20" t="s">
        <v>59</v>
      </c>
      <c r="D51" s="46">
        <v>26610</v>
      </c>
      <c r="E51" s="46">
        <v>15456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42066</v>
      </c>
      <c r="O51" s="47">
        <f t="shared" si="8"/>
        <v>1.1759147960752523</v>
      </c>
      <c r="P51" s="9"/>
    </row>
    <row r="52" spans="1:119">
      <c r="A52" s="12"/>
      <c r="B52" s="25">
        <v>368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4063465</v>
      </c>
      <c r="L52" s="46">
        <v>0</v>
      </c>
      <c r="M52" s="46">
        <v>0</v>
      </c>
      <c r="N52" s="46">
        <f t="shared" si="11"/>
        <v>4063465</v>
      </c>
      <c r="O52" s="47">
        <f t="shared" si="8"/>
        <v>113.59027758365248</v>
      </c>
      <c r="P52" s="9"/>
    </row>
    <row r="53" spans="1:119">
      <c r="A53" s="12"/>
      <c r="B53" s="25">
        <v>369.9</v>
      </c>
      <c r="C53" s="20" t="s">
        <v>61</v>
      </c>
      <c r="D53" s="46">
        <v>145078</v>
      </c>
      <c r="E53" s="46">
        <v>29727</v>
      </c>
      <c r="F53" s="46">
        <v>0</v>
      </c>
      <c r="G53" s="46">
        <v>250</v>
      </c>
      <c r="H53" s="46">
        <v>0</v>
      </c>
      <c r="I53" s="46">
        <v>53133</v>
      </c>
      <c r="J53" s="46">
        <v>117800</v>
      </c>
      <c r="K53" s="46">
        <v>0</v>
      </c>
      <c r="L53" s="46">
        <v>0</v>
      </c>
      <c r="M53" s="46">
        <v>919</v>
      </c>
      <c r="N53" s="46">
        <f t="shared" si="11"/>
        <v>346907</v>
      </c>
      <c r="O53" s="47">
        <f t="shared" si="8"/>
        <v>9.6974533866323771</v>
      </c>
      <c r="P53" s="9"/>
    </row>
    <row r="54" spans="1:119" ht="15.75">
      <c r="A54" s="29" t="s">
        <v>39</v>
      </c>
      <c r="B54" s="30"/>
      <c r="C54" s="31"/>
      <c r="D54" s="32">
        <f t="shared" ref="D54:M54" si="12">SUM(D55:D56)</f>
        <v>3336661</v>
      </c>
      <c r="E54" s="32">
        <f t="shared" si="12"/>
        <v>6350</v>
      </c>
      <c r="F54" s="32">
        <f t="shared" si="12"/>
        <v>2188961</v>
      </c>
      <c r="G54" s="32">
        <f t="shared" si="12"/>
        <v>2246841</v>
      </c>
      <c r="H54" s="32">
        <f t="shared" si="12"/>
        <v>0</v>
      </c>
      <c r="I54" s="32">
        <f t="shared" si="12"/>
        <v>232100</v>
      </c>
      <c r="J54" s="32">
        <f t="shared" si="12"/>
        <v>4015809</v>
      </c>
      <c r="K54" s="32">
        <f t="shared" si="12"/>
        <v>0</v>
      </c>
      <c r="L54" s="32">
        <f t="shared" si="12"/>
        <v>0</v>
      </c>
      <c r="M54" s="32">
        <f t="shared" si="12"/>
        <v>5796</v>
      </c>
      <c r="N54" s="32">
        <f>SUM(D54:M54)</f>
        <v>12032518</v>
      </c>
      <c r="O54" s="45">
        <f t="shared" si="8"/>
        <v>336.35753221703521</v>
      </c>
      <c r="P54" s="9"/>
    </row>
    <row r="55" spans="1:119">
      <c r="A55" s="12"/>
      <c r="B55" s="25">
        <v>381</v>
      </c>
      <c r="C55" s="20" t="s">
        <v>62</v>
      </c>
      <c r="D55" s="46">
        <v>3336661</v>
      </c>
      <c r="E55" s="46">
        <v>6350</v>
      </c>
      <c r="F55" s="46">
        <v>2188961</v>
      </c>
      <c r="G55" s="46">
        <v>2246841</v>
      </c>
      <c r="H55" s="46">
        <v>0</v>
      </c>
      <c r="I55" s="46">
        <v>232100</v>
      </c>
      <c r="J55" s="46">
        <v>4015809</v>
      </c>
      <c r="K55" s="46">
        <v>0</v>
      </c>
      <c r="L55" s="46">
        <v>0</v>
      </c>
      <c r="M55" s="46">
        <v>0</v>
      </c>
      <c r="N55" s="46">
        <f>SUM(D55:M55)</f>
        <v>12026722</v>
      </c>
      <c r="O55" s="47">
        <f t="shared" si="8"/>
        <v>336.19551058060546</v>
      </c>
      <c r="P55" s="9"/>
    </row>
    <row r="56" spans="1:119" ht="15.75" thickBot="1">
      <c r="A56" s="12"/>
      <c r="B56" s="25">
        <v>389.1</v>
      </c>
      <c r="C56" s="20" t="s">
        <v>112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5796</v>
      </c>
      <c r="N56" s="46">
        <f>SUM(D56:M56)</f>
        <v>5796</v>
      </c>
      <c r="O56" s="47">
        <f t="shared" si="8"/>
        <v>0.16202163642970957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3">SUM(D5,D15,D17,D29,D42,D45,D54)</f>
        <v>38331040</v>
      </c>
      <c r="E57" s="15">
        <f t="shared" si="13"/>
        <v>4697773</v>
      </c>
      <c r="F57" s="15">
        <f t="shared" si="13"/>
        <v>2189214</v>
      </c>
      <c r="G57" s="15">
        <f t="shared" si="13"/>
        <v>2354611</v>
      </c>
      <c r="H57" s="15">
        <f t="shared" si="13"/>
        <v>0</v>
      </c>
      <c r="I57" s="15">
        <f t="shared" si="13"/>
        <v>27931921</v>
      </c>
      <c r="J57" s="15">
        <f t="shared" si="13"/>
        <v>8019230</v>
      </c>
      <c r="K57" s="15">
        <f t="shared" si="13"/>
        <v>10741276</v>
      </c>
      <c r="L57" s="15">
        <f t="shared" si="13"/>
        <v>0</v>
      </c>
      <c r="M57" s="15">
        <f t="shared" si="13"/>
        <v>16848092</v>
      </c>
      <c r="N57" s="15">
        <f>SUM(D57:M57)</f>
        <v>111113157</v>
      </c>
      <c r="O57" s="38">
        <f t="shared" si="8"/>
        <v>3106.0620300226428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121</v>
      </c>
      <c r="M59" s="51"/>
      <c r="N59" s="51"/>
      <c r="O59" s="43">
        <v>35773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83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2024-02-22T19:23:49Z</cp:lastPrinted>
  <dcterms:created xsi:type="dcterms:W3CDTF">2000-08-31T21:26:31Z</dcterms:created>
  <dcterms:modified xsi:type="dcterms:W3CDTF">2024-02-22T19:23:51Z</dcterms:modified>
</cp:coreProperties>
</file>