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'2008'!$A$1:$O$67</definedName>
    <definedName name="_xlnm.Print_Area" localSheetId="13">'2009'!$A$1:$O$71</definedName>
    <definedName name="_xlnm.Print_Area" localSheetId="12">'2010'!$A$1:$O$67</definedName>
    <definedName name="_xlnm.Print_Area" localSheetId="11">'2011'!$A$1:$O$72</definedName>
    <definedName name="_xlnm.Print_Area" localSheetId="10">'2012'!$A$1:$O$76</definedName>
    <definedName name="_xlnm.Print_Area" localSheetId="9">'2013'!$A$1:$O$77</definedName>
    <definedName name="_xlnm.Print_Area" localSheetId="8">'2014'!$A$1:$O$70</definedName>
    <definedName name="_xlnm.Print_Area" localSheetId="7">'2015'!$A$1:$O$68</definedName>
    <definedName name="_xlnm.Print_Area" localSheetId="6">'2016'!$A$1:$O$65</definedName>
    <definedName name="_xlnm.Print_Area" localSheetId="5">'2017'!$A$1:$O$70</definedName>
    <definedName name="_xlnm.Print_Area" localSheetId="4">'2018'!$A$1:$O$69</definedName>
    <definedName name="_xlnm.Print_Area" localSheetId="3">'2019'!$A$1:$O$70</definedName>
    <definedName name="_xlnm.Print_Area" localSheetId="2">'2020'!$A$1:$O$71</definedName>
    <definedName name="_xlnm.Print_Area" localSheetId="1">'2021'!$A$1:$P$68</definedName>
    <definedName name="_xlnm.Print_Area" localSheetId="0">'2022'!$A$1:$P$69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47" l="1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0" i="47" l="1"/>
  <c r="P50" i="47" s="1"/>
  <c r="O35" i="47"/>
  <c r="P35" i="47" s="1"/>
  <c r="N65" i="47"/>
  <c r="F65" i="47"/>
  <c r="H65" i="47"/>
  <c r="E65" i="47"/>
  <c r="O5" i="47"/>
  <c r="P5" i="47" s="1"/>
  <c r="D65" i="47"/>
  <c r="O15" i="47"/>
  <c r="P15" i="47" s="1"/>
  <c r="O61" i="47"/>
  <c r="P61" i="47" s="1"/>
  <c r="K65" i="47"/>
  <c r="L65" i="47"/>
  <c r="I65" i="47"/>
  <c r="M65" i="47"/>
  <c r="J65" i="47"/>
  <c r="O46" i="47"/>
  <c r="P46" i="47" s="1"/>
  <c r="O24" i="47"/>
  <c r="P24" i="47" s="1"/>
  <c r="G65" i="47"/>
  <c r="O63" i="46"/>
  <c r="P63" i="46" s="1"/>
  <c r="O62" i="46"/>
  <c r="P62" i="46" s="1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/>
  <c r="O57" i="46"/>
  <c r="P57" i="46"/>
  <c r="O56" i="46"/>
  <c r="P56" i="46" s="1"/>
  <c r="O55" i="46"/>
  <c r="P55" i="46"/>
  <c r="O54" i="46"/>
  <c r="P54" i="46"/>
  <c r="O53" i="46"/>
  <c r="P53" i="46"/>
  <c r="O52" i="46"/>
  <c r="P52" i="46"/>
  <c r="O51" i="46"/>
  <c r="P51" i="46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/>
  <c r="O42" i="46"/>
  <c r="P42" i="46"/>
  <c r="O41" i="46"/>
  <c r="P41" i="46" s="1"/>
  <c r="O40" i="46"/>
  <c r="P40" i="46" s="1"/>
  <c r="O39" i="46"/>
  <c r="P39" i="46"/>
  <c r="O38" i="46"/>
  <c r="P38" i="46"/>
  <c r="O37" i="46"/>
  <c r="P37" i="46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 s="1"/>
  <c r="O19" i="46"/>
  <c r="P19" i="46" s="1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 s="1"/>
  <c r="N64" i="45"/>
  <c r="O64" i="45"/>
  <c r="M63" i="45"/>
  <c r="L63" i="45"/>
  <c r="K63" i="45"/>
  <c r="J63" i="45"/>
  <c r="I63" i="45"/>
  <c r="H63" i="45"/>
  <c r="G63" i="45"/>
  <c r="F63" i="45"/>
  <c r="E63" i="45"/>
  <c r="D63" i="45"/>
  <c r="N62" i="45"/>
  <c r="O62" i="45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N46" i="45"/>
  <c r="O46" i="45"/>
  <c r="N45" i="45"/>
  <c r="O45" i="45"/>
  <c r="N44" i="45"/>
  <c r="O44" i="45"/>
  <c r="N43" i="45"/>
  <c r="O43" i="45" s="1"/>
  <c r="N42" i="45"/>
  <c r="O42" i="45" s="1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 s="1"/>
  <c r="N28" i="45"/>
  <c r="O28" i="45" s="1"/>
  <c r="N27" i="45"/>
  <c r="O27" i="45" s="1"/>
  <c r="N26" i="45"/>
  <c r="O26" i="45" s="1"/>
  <c r="M25" i="45"/>
  <c r="L25" i="45"/>
  <c r="K25" i="45"/>
  <c r="J25" i="45"/>
  <c r="N25" i="45" s="1"/>
  <c r="O25" i="45" s="1"/>
  <c r="I25" i="45"/>
  <c r="H25" i="45"/>
  <c r="G25" i="45"/>
  <c r="F25" i="45"/>
  <c r="E25" i="45"/>
  <c r="D25" i="45"/>
  <c r="N24" i="45"/>
  <c r="O24" i="45" s="1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5" i="44"/>
  <c r="O65" i="44" s="1"/>
  <c r="N64" i="44"/>
  <c r="O64" i="44" s="1"/>
  <c r="M63" i="44"/>
  <c r="L63" i="44"/>
  <c r="K63" i="44"/>
  <c r="J63" i="44"/>
  <c r="I63" i="44"/>
  <c r="H63" i="44"/>
  <c r="G63" i="44"/>
  <c r="F63" i="44"/>
  <c r="E63" i="44"/>
  <c r="D63" i="44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F66" i="44" s="1"/>
  <c r="E49" i="44"/>
  <c r="D49" i="44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66" i="44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7" i="43" s="1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D65" i="43" s="1"/>
  <c r="N65" i="43" s="1"/>
  <c r="O65" i="43" s="1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5" i="42"/>
  <c r="O65" i="42"/>
  <c r="M64" i="42"/>
  <c r="L64" i="42"/>
  <c r="K64" i="42"/>
  <c r="J64" i="42"/>
  <c r="I64" i="42"/>
  <c r="H64" i="42"/>
  <c r="G64" i="42"/>
  <c r="F64" i="42"/>
  <c r="E64" i="42"/>
  <c r="D64" i="42"/>
  <c r="N63" i="42"/>
  <c r="O63" i="42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 s="1"/>
  <c r="M49" i="42"/>
  <c r="L49" i="42"/>
  <c r="K49" i="42"/>
  <c r="J49" i="42"/>
  <c r="N49" i="42" s="1"/>
  <c r="O49" i="42" s="1"/>
  <c r="I49" i="42"/>
  <c r="H49" i="42"/>
  <c r="G49" i="42"/>
  <c r="F49" i="42"/>
  <c r="E49" i="42"/>
  <c r="D49" i="42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/>
  <c r="M26" i="42"/>
  <c r="L26" i="42"/>
  <c r="L66" i="42" s="1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N5" i="42" s="1"/>
  <c r="O5" i="42" s="1"/>
  <c r="I5" i="42"/>
  <c r="H5" i="42"/>
  <c r="G5" i="42"/>
  <c r="F5" i="42"/>
  <c r="E5" i="42"/>
  <c r="D5" i="42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H61" i="41" s="1"/>
  <c r="G47" i="41"/>
  <c r="F47" i="41"/>
  <c r="E47" i="41"/>
  <c r="D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61" i="41" s="1"/>
  <c r="K5" i="41"/>
  <c r="J5" i="41"/>
  <c r="N5" i="41" s="1"/>
  <c r="O5" i="41" s="1"/>
  <c r="I5" i="41"/>
  <c r="H5" i="41"/>
  <c r="G5" i="41"/>
  <c r="F5" i="41"/>
  <c r="E5" i="41"/>
  <c r="D5" i="41"/>
  <c r="N63" i="40"/>
  <c r="O63" i="40" s="1"/>
  <c r="N62" i="40"/>
  <c r="O62" i="40"/>
  <c r="M61" i="40"/>
  <c r="L61" i="40"/>
  <c r="K61" i="40"/>
  <c r="J61" i="40"/>
  <c r="I61" i="40"/>
  <c r="H61" i="40"/>
  <c r="G61" i="40"/>
  <c r="F61" i="40"/>
  <c r="E61" i="40"/>
  <c r="D61" i="40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/>
  <c r="N28" i="40"/>
  <c r="O28" i="40" s="1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F64" i="40" s="1"/>
  <c r="N64" i="40" s="1"/>
  <c r="O64" i="40" s="1"/>
  <c r="E5" i="40"/>
  <c r="D5" i="40"/>
  <c r="N65" i="39"/>
  <c r="O65" i="39" s="1"/>
  <c r="N64" i="39"/>
  <c r="O64" i="39" s="1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/>
  <c r="N49" i="39"/>
  <c r="O49" i="39" s="1"/>
  <c r="N48" i="39"/>
  <c r="O48" i="39" s="1"/>
  <c r="N47" i="39"/>
  <c r="O47" i="39" s="1"/>
  <c r="M46" i="39"/>
  <c r="L46" i="39"/>
  <c r="K46" i="39"/>
  <c r="J46" i="39"/>
  <c r="J66" i="39" s="1"/>
  <c r="I46" i="39"/>
  <c r="H46" i="39"/>
  <c r="G46" i="39"/>
  <c r="F46" i="39"/>
  <c r="E46" i="39"/>
  <c r="D46" i="39"/>
  <c r="N45" i="39"/>
  <c r="O45" i="39" s="1"/>
  <c r="N44" i="39"/>
  <c r="O44" i="39" s="1"/>
  <c r="N43" i="39"/>
  <c r="O43" i="39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" i="39" s="1"/>
  <c r="O5" i="39" s="1"/>
  <c r="N62" i="38"/>
  <c r="O62" i="38" s="1"/>
  <c r="N61" i="38"/>
  <c r="O61" i="38" s="1"/>
  <c r="M60" i="38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 s="1"/>
  <c r="N57" i="38"/>
  <c r="O57" i="38" s="1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 s="1"/>
  <c r="N50" i="38"/>
  <c r="O50" i="38"/>
  <c r="M49" i="38"/>
  <c r="L49" i="38"/>
  <c r="K49" i="38"/>
  <c r="J49" i="38"/>
  <c r="I49" i="38"/>
  <c r="H49" i="38"/>
  <c r="G49" i="38"/>
  <c r="F49" i="38"/>
  <c r="E49" i="38"/>
  <c r="D49" i="38"/>
  <c r="N49" i="38" s="1"/>
  <c r="O49" i="38" s="1"/>
  <c r="N48" i="38"/>
  <c r="O48" i="38" s="1"/>
  <c r="N47" i="38"/>
  <c r="O47" i="38" s="1"/>
  <c r="N46" i="38"/>
  <c r="O46" i="38"/>
  <c r="N45" i="38"/>
  <c r="O45" i="38" s="1"/>
  <c r="N44" i="38"/>
  <c r="O44" i="38"/>
  <c r="M43" i="38"/>
  <c r="L43" i="38"/>
  <c r="N43" i="38" s="1"/>
  <c r="O43" i="38" s="1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/>
  <c r="N35" i="38"/>
  <c r="O35" i="38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N32" i="38" s="1"/>
  <c r="O32" i="38" s="1"/>
  <c r="E32" i="38"/>
  <c r="D32" i="38"/>
  <c r="N31" i="38"/>
  <c r="O31" i="38"/>
  <c r="N30" i="38"/>
  <c r="O30" i="38" s="1"/>
  <c r="N29" i="38"/>
  <c r="O29" i="38"/>
  <c r="N28" i="38"/>
  <c r="O28" i="38"/>
  <c r="N27" i="38"/>
  <c r="O27" i="38" s="1"/>
  <c r="N26" i="38"/>
  <c r="O26" i="38" s="1"/>
  <c r="N25" i="38"/>
  <c r="O25" i="38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H63" i="38" s="1"/>
  <c r="G5" i="38"/>
  <c r="F5" i="38"/>
  <c r="F63" i="38" s="1"/>
  <c r="E5" i="38"/>
  <c r="E63" i="38" s="1"/>
  <c r="D5" i="38"/>
  <c r="N72" i="37"/>
  <c r="O72" i="37"/>
  <c r="N71" i="37"/>
  <c r="O71" i="37"/>
  <c r="N70" i="37"/>
  <c r="O70" i="37" s="1"/>
  <c r="M69" i="37"/>
  <c r="L69" i="37"/>
  <c r="K69" i="37"/>
  <c r="J69" i="37"/>
  <c r="I69" i="37"/>
  <c r="H69" i="37"/>
  <c r="G69" i="37"/>
  <c r="F69" i="37"/>
  <c r="E69" i="37"/>
  <c r="D69" i="37"/>
  <c r="N68" i="37"/>
  <c r="O68" i="37" s="1"/>
  <c r="N67" i="37"/>
  <c r="O67" i="37" s="1"/>
  <c r="N66" i="37"/>
  <c r="O66" i="37" s="1"/>
  <c r="N65" i="37"/>
  <c r="O65" i="37" s="1"/>
  <c r="N64" i="37"/>
  <c r="O64" i="37"/>
  <c r="N63" i="37"/>
  <c r="O63" i="37"/>
  <c r="N62" i="37"/>
  <c r="O62" i="37" s="1"/>
  <c r="N61" i="37"/>
  <c r="O61" i="37" s="1"/>
  <c r="N60" i="37"/>
  <c r="O60" i="37" s="1"/>
  <c r="N59" i="37"/>
  <c r="O59" i="37" s="1"/>
  <c r="M58" i="37"/>
  <c r="L58" i="37"/>
  <c r="K58" i="37"/>
  <c r="J58" i="37"/>
  <c r="I58" i="37"/>
  <c r="H58" i="37"/>
  <c r="G58" i="37"/>
  <c r="F58" i="37"/>
  <c r="E58" i="37"/>
  <c r="D58" i="37"/>
  <c r="N57" i="37"/>
  <c r="O57" i="37" s="1"/>
  <c r="N56" i="37"/>
  <c r="O56" i="37"/>
  <c r="N55" i="37"/>
  <c r="O55" i="37"/>
  <c r="N54" i="37"/>
  <c r="O54" i="37" s="1"/>
  <c r="N53" i="37"/>
  <c r="O53" i="37" s="1"/>
  <c r="M52" i="37"/>
  <c r="L52" i="37"/>
  <c r="K52" i="37"/>
  <c r="K73" i="37" s="1"/>
  <c r="J52" i="37"/>
  <c r="I52" i="37"/>
  <c r="H52" i="37"/>
  <c r="G52" i="37"/>
  <c r="F52" i="37"/>
  <c r="E52" i="37"/>
  <c r="D52" i="37"/>
  <c r="N51" i="37"/>
  <c r="O51" i="37"/>
  <c r="N50" i="37"/>
  <c r="O50" i="37"/>
  <c r="N49" i="37"/>
  <c r="O49" i="37" s="1"/>
  <c r="N48" i="37"/>
  <c r="O48" i="37" s="1"/>
  <c r="N47" i="37"/>
  <c r="O47" i="37"/>
  <c r="N46" i="37"/>
  <c r="O46" i="37"/>
  <c r="N45" i="37"/>
  <c r="O45" i="37"/>
  <c r="N44" i="37"/>
  <c r="O44" i="37"/>
  <c r="N43" i="37"/>
  <c r="O43" i="37" s="1"/>
  <c r="N42" i="37"/>
  <c r="O42" i="37" s="1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73" i="37"/>
  <c r="K5" i="37"/>
  <c r="J5" i="37"/>
  <c r="J73" i="37" s="1"/>
  <c r="I5" i="37"/>
  <c r="H5" i="37"/>
  <c r="G5" i="37"/>
  <c r="F5" i="37"/>
  <c r="N5" i="37" s="1"/>
  <c r="O5" i="37" s="1"/>
  <c r="E5" i="37"/>
  <c r="D5" i="37"/>
  <c r="N71" i="36"/>
  <c r="O71" i="36"/>
  <c r="M70" i="36"/>
  <c r="L70" i="36"/>
  <c r="L72" i="36" s="1"/>
  <c r="K70" i="36"/>
  <c r="J70" i="36"/>
  <c r="I70" i="36"/>
  <c r="H70" i="36"/>
  <c r="G70" i="36"/>
  <c r="F70" i="36"/>
  <c r="E70" i="36"/>
  <c r="D70" i="36"/>
  <c r="N69" i="36"/>
  <c r="O69" i="36"/>
  <c r="N68" i="36"/>
  <c r="O68" i="36"/>
  <c r="N67" i="36"/>
  <c r="O67" i="36"/>
  <c r="N66" i="36"/>
  <c r="O66" i="36" s="1"/>
  <c r="N65" i="36"/>
  <c r="O65" i="36" s="1"/>
  <c r="N64" i="36"/>
  <c r="O64" i="36" s="1"/>
  <c r="N63" i="36"/>
  <c r="O63" i="36"/>
  <c r="N62" i="36"/>
  <c r="O62" i="36"/>
  <c r="N61" i="36"/>
  <c r="O61" i="36"/>
  <c r="N60" i="36"/>
  <c r="O60" i="36" s="1"/>
  <c r="M59" i="36"/>
  <c r="L59" i="36"/>
  <c r="K59" i="36"/>
  <c r="J59" i="36"/>
  <c r="I59" i="36"/>
  <c r="H59" i="36"/>
  <c r="G59" i="36"/>
  <c r="F59" i="36"/>
  <c r="E59" i="36"/>
  <c r="D59" i="36"/>
  <c r="N58" i="36"/>
  <c r="O58" i="36" s="1"/>
  <c r="N57" i="36"/>
  <c r="O57" i="36" s="1"/>
  <c r="N56" i="36"/>
  <c r="O56" i="36" s="1"/>
  <c r="N55" i="36"/>
  <c r="O55" i="36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 s="1"/>
  <c r="N50" i="36"/>
  <c r="O50" i="36" s="1"/>
  <c r="N49" i="36"/>
  <c r="O49" i="36" s="1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 s="1"/>
  <c r="N23" i="36"/>
  <c r="O23" i="36"/>
  <c r="N22" i="36"/>
  <c r="O22" i="36" s="1"/>
  <c r="N21" i="36"/>
  <c r="O21" i="36" s="1"/>
  <c r="N20" i="36"/>
  <c r="O20" i="36"/>
  <c r="N19" i="36"/>
  <c r="O19" i="36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E72" i="36" s="1"/>
  <c r="D16" i="36"/>
  <c r="N16" i="36" s="1"/>
  <c r="O16" i="36" s="1"/>
  <c r="N15" i="36"/>
  <c r="O15" i="36" s="1"/>
  <c r="N14" i="36"/>
  <c r="O14" i="36" s="1"/>
  <c r="N13" i="36"/>
  <c r="O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M72" i="36"/>
  <c r="L5" i="36"/>
  <c r="K5" i="36"/>
  <c r="K72" i="36"/>
  <c r="J5" i="36"/>
  <c r="I5" i="36"/>
  <c r="I72" i="36" s="1"/>
  <c r="H5" i="36"/>
  <c r="G5" i="36"/>
  <c r="G72" i="36"/>
  <c r="F5" i="36"/>
  <c r="E5" i="36"/>
  <c r="D5" i="36"/>
  <c r="N67" i="35"/>
  <c r="O67" i="35"/>
  <c r="M66" i="35"/>
  <c r="L66" i="35"/>
  <c r="K66" i="35"/>
  <c r="J66" i="35"/>
  <c r="I66" i="35"/>
  <c r="H66" i="35"/>
  <c r="G66" i="35"/>
  <c r="F66" i="35"/>
  <c r="E66" i="35"/>
  <c r="D66" i="35"/>
  <c r="N66" i="35" s="1"/>
  <c r="O66" i="35" s="1"/>
  <c r="N65" i="35"/>
  <c r="O65" i="35" s="1"/>
  <c r="N64" i="35"/>
  <c r="O64" i="35" s="1"/>
  <c r="N63" i="35"/>
  <c r="O63" i="35" s="1"/>
  <c r="N62" i="35"/>
  <c r="O62" i="35" s="1"/>
  <c r="N61" i="35"/>
  <c r="O61" i="35"/>
  <c r="N60" i="35"/>
  <c r="O60" i="35"/>
  <c r="N59" i="35"/>
  <c r="O59" i="35" s="1"/>
  <c r="N58" i="35"/>
  <c r="O58" i="35" s="1"/>
  <c r="N57" i="35"/>
  <c r="O57" i="35" s="1"/>
  <c r="N56" i="35"/>
  <c r="O56" i="35" s="1"/>
  <c r="M55" i="35"/>
  <c r="L55" i="35"/>
  <c r="K55" i="35"/>
  <c r="J55" i="35"/>
  <c r="I55" i="35"/>
  <c r="H55" i="35"/>
  <c r="G55" i="35"/>
  <c r="N55" i="35" s="1"/>
  <c r="O55" i="35" s="1"/>
  <c r="F55" i="35"/>
  <c r="E55" i="35"/>
  <c r="D55" i="35"/>
  <c r="N54" i="35"/>
  <c r="O54" i="35" s="1"/>
  <c r="N53" i="35"/>
  <c r="O53" i="35"/>
  <c r="N52" i="35"/>
  <c r="O52" i="35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N47" i="35"/>
  <c r="O47" i="35"/>
  <c r="N46" i="35"/>
  <c r="O46" i="35" s="1"/>
  <c r="N45" i="35"/>
  <c r="O45" i="35" s="1"/>
  <c r="N44" i="35"/>
  <c r="O44" i="35"/>
  <c r="N43" i="35"/>
  <c r="O43" i="35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/>
  <c r="M36" i="35"/>
  <c r="L36" i="35"/>
  <c r="K36" i="35"/>
  <c r="J36" i="35"/>
  <c r="I36" i="35"/>
  <c r="H36" i="35"/>
  <c r="G36" i="35"/>
  <c r="F36" i="35"/>
  <c r="N36" i="35" s="1"/>
  <c r="O36" i="35" s="1"/>
  <c r="E36" i="35"/>
  <c r="E68" i="35"/>
  <c r="D36" i="35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/>
  <c r="N25" i="35"/>
  <c r="O25" i="35" s="1"/>
  <c r="M24" i="35"/>
  <c r="N24" i="35" s="1"/>
  <c r="O24" i="35" s="1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 s="1"/>
  <c r="N20" i="35"/>
  <c r="O20" i="35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/>
  <c r="O16" i="35" s="1"/>
  <c r="N15" i="35"/>
  <c r="O15" i="35" s="1"/>
  <c r="N14" i="35"/>
  <c r="O14" i="35" s="1"/>
  <c r="N13" i="35"/>
  <c r="O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68" i="35" s="1"/>
  <c r="L5" i="35"/>
  <c r="L68" i="35"/>
  <c r="K5" i="35"/>
  <c r="J5" i="35"/>
  <c r="J68" i="35" s="1"/>
  <c r="I5" i="35"/>
  <c r="I68" i="35" s="1"/>
  <c r="H5" i="35"/>
  <c r="G5" i="35"/>
  <c r="G68" i="35" s="1"/>
  <c r="F5" i="35"/>
  <c r="F68" i="35" s="1"/>
  <c r="E5" i="35"/>
  <c r="D5" i="35"/>
  <c r="N5" i="35" s="1"/>
  <c r="O5" i="35" s="1"/>
  <c r="N62" i="34"/>
  <c r="O62" i="34" s="1"/>
  <c r="N61" i="34"/>
  <c r="O61" i="34" s="1"/>
  <c r="M60" i="34"/>
  <c r="L60" i="34"/>
  <c r="K60" i="34"/>
  <c r="J60" i="34"/>
  <c r="I60" i="34"/>
  <c r="H60" i="34"/>
  <c r="G60" i="34"/>
  <c r="F60" i="34"/>
  <c r="N60" i="34"/>
  <c r="O60" i="34" s="1"/>
  <c r="E60" i="34"/>
  <c r="D60" i="34"/>
  <c r="N59" i="34"/>
  <c r="O59" i="34" s="1"/>
  <c r="N58" i="34"/>
  <c r="O58" i="34"/>
  <c r="N57" i="34"/>
  <c r="O57" i="34"/>
  <c r="N56" i="34"/>
  <c r="O56" i="34" s="1"/>
  <c r="N55" i="34"/>
  <c r="O55" i="34" s="1"/>
  <c r="N54" i="34"/>
  <c r="O54" i="34" s="1"/>
  <c r="N53" i="34"/>
  <c r="O53" i="34" s="1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D50" i="34"/>
  <c r="N50" i="34" s="1"/>
  <c r="O50" i="34" s="1"/>
  <c r="N49" i="34"/>
  <c r="O49" i="34" s="1"/>
  <c r="N48" i="34"/>
  <c r="O48" i="34" s="1"/>
  <c r="N47" i="34"/>
  <c r="O47" i="34" s="1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/>
  <c r="N28" i="34"/>
  <c r="O28" i="34" s="1"/>
  <c r="N27" i="34"/>
  <c r="O27" i="34" s="1"/>
  <c r="N26" i="34"/>
  <c r="O26" i="34" s="1"/>
  <c r="M25" i="34"/>
  <c r="M63" i="34" s="1"/>
  <c r="L25" i="34"/>
  <c r="K25" i="34"/>
  <c r="J25" i="34"/>
  <c r="I25" i="34"/>
  <c r="H25" i="34"/>
  <c r="G25" i="34"/>
  <c r="G63" i="34" s="1"/>
  <c r="F25" i="34"/>
  <c r="E25" i="34"/>
  <c r="N25" i="34" s="1"/>
  <c r="O25" i="34" s="1"/>
  <c r="D25" i="34"/>
  <c r="N24" i="34"/>
  <c r="O24" i="34" s="1"/>
  <c r="N23" i="34"/>
  <c r="O23" i="34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/>
  <c r="M16" i="34"/>
  <c r="L16" i="34"/>
  <c r="K16" i="34"/>
  <c r="K63" i="34" s="1"/>
  <c r="J16" i="34"/>
  <c r="I16" i="34"/>
  <c r="I63" i="34" s="1"/>
  <c r="H16" i="34"/>
  <c r="G16" i="34"/>
  <c r="F16" i="34"/>
  <c r="E16" i="34"/>
  <c r="D16" i="34"/>
  <c r="N15" i="34"/>
  <c r="O15" i="34"/>
  <c r="N14" i="34"/>
  <c r="O14" i="34"/>
  <c r="N13" i="34"/>
  <c r="O13" i="34"/>
  <c r="N12" i="34"/>
  <c r="O12" i="34"/>
  <c r="N11" i="34"/>
  <c r="O11" i="34"/>
  <c r="N10" i="34"/>
  <c r="O10" i="34" s="1"/>
  <c r="N9" i="34"/>
  <c r="O9" i="34"/>
  <c r="N8" i="34"/>
  <c r="O8" i="34"/>
  <c r="N7" i="34"/>
  <c r="O7" i="34"/>
  <c r="N6" i="34"/>
  <c r="O6" i="34"/>
  <c r="M5" i="34"/>
  <c r="L5" i="34"/>
  <c r="K5" i="34"/>
  <c r="J5" i="34"/>
  <c r="N5" i="34" s="1"/>
  <c r="O5" i="34" s="1"/>
  <c r="I5" i="34"/>
  <c r="H5" i="34"/>
  <c r="H63" i="34" s="1"/>
  <c r="G5" i="34"/>
  <c r="F5" i="34"/>
  <c r="E5" i="34"/>
  <c r="D5" i="34"/>
  <c r="N66" i="33"/>
  <c r="O66" i="33"/>
  <c r="N38" i="33"/>
  <c r="O38" i="33"/>
  <c r="N39" i="33"/>
  <c r="O39" i="33" s="1"/>
  <c r="N40" i="33"/>
  <c r="O40" i="33" s="1"/>
  <c r="N41" i="33"/>
  <c r="O41" i="33" s="1"/>
  <c r="N42" i="33"/>
  <c r="O42" i="33" s="1"/>
  <c r="N43" i="33"/>
  <c r="O43" i="33"/>
  <c r="N44" i="33"/>
  <c r="O44" i="33"/>
  <c r="N45" i="33"/>
  <c r="O45" i="33" s="1"/>
  <c r="N46" i="33"/>
  <c r="O46" i="33" s="1"/>
  <c r="N25" i="33"/>
  <c r="O25" i="33" s="1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 s="1"/>
  <c r="N8" i="33"/>
  <c r="O8" i="33" s="1"/>
  <c r="N9" i="33"/>
  <c r="O9" i="33" s="1"/>
  <c r="E37" i="33"/>
  <c r="F37" i="33"/>
  <c r="G37" i="33"/>
  <c r="N37" i="33" s="1"/>
  <c r="O37" i="33" s="1"/>
  <c r="H37" i="33"/>
  <c r="I37" i="33"/>
  <c r="J37" i="33"/>
  <c r="K37" i="33"/>
  <c r="L37" i="33"/>
  <c r="M37" i="33"/>
  <c r="D37" i="33"/>
  <c r="E24" i="33"/>
  <c r="F24" i="33"/>
  <c r="G24" i="33"/>
  <c r="H24" i="33"/>
  <c r="I24" i="33"/>
  <c r="I67" i="33" s="1"/>
  <c r="J24" i="33"/>
  <c r="K24" i="33"/>
  <c r="N24" i="33" s="1"/>
  <c r="O24" i="33" s="1"/>
  <c r="L24" i="33"/>
  <c r="M24" i="33"/>
  <c r="D24" i="33"/>
  <c r="E16" i="33"/>
  <c r="N16" i="33" s="1"/>
  <c r="O16" i="33" s="1"/>
  <c r="F16" i="33"/>
  <c r="G16" i="33"/>
  <c r="H16" i="33"/>
  <c r="H67" i="33" s="1"/>
  <c r="I16" i="33"/>
  <c r="J16" i="33"/>
  <c r="K16" i="33"/>
  <c r="L16" i="33"/>
  <c r="M16" i="33"/>
  <c r="M67" i="33" s="1"/>
  <c r="D16" i="33"/>
  <c r="E5" i="33"/>
  <c r="E67" i="33" s="1"/>
  <c r="F5" i="33"/>
  <c r="G5" i="33"/>
  <c r="H5" i="33"/>
  <c r="I5" i="33"/>
  <c r="J5" i="33"/>
  <c r="N5" i="33" s="1"/>
  <c r="O5" i="33" s="1"/>
  <c r="K5" i="33"/>
  <c r="K67" i="33" s="1"/>
  <c r="L5" i="33"/>
  <c r="M5" i="33"/>
  <c r="D5" i="33"/>
  <c r="E64" i="33"/>
  <c r="F64" i="33"/>
  <c r="F67" i="33"/>
  <c r="G64" i="33"/>
  <c r="H64" i="33"/>
  <c r="I64" i="33"/>
  <c r="N64" i="33" s="1"/>
  <c r="O64" i="33" s="1"/>
  <c r="J64" i="33"/>
  <c r="K64" i="33"/>
  <c r="L64" i="33"/>
  <c r="M64" i="33"/>
  <c r="D64" i="33"/>
  <c r="N65" i="33"/>
  <c r="O65" i="33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 s="1"/>
  <c r="N62" i="33"/>
  <c r="O62" i="33"/>
  <c r="N63" i="33"/>
  <c r="O63" i="33"/>
  <c r="N55" i="33"/>
  <c r="O55" i="33" s="1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E48" i="33"/>
  <c r="F48" i="33"/>
  <c r="G48" i="33"/>
  <c r="H48" i="33"/>
  <c r="I48" i="33"/>
  <c r="J48" i="33"/>
  <c r="K48" i="33"/>
  <c r="L48" i="33"/>
  <c r="L67" i="33" s="1"/>
  <c r="M48" i="33"/>
  <c r="D48" i="33"/>
  <c r="D67" i="33" s="1"/>
  <c r="N50" i="33"/>
  <c r="O50" i="33"/>
  <c r="N51" i="33"/>
  <c r="O51" i="33"/>
  <c r="N52" i="33"/>
  <c r="O52" i="33"/>
  <c r="N53" i="33"/>
  <c r="O53" i="33" s="1"/>
  <c r="N49" i="33"/>
  <c r="O49" i="33"/>
  <c r="N21" i="33"/>
  <c r="O21" i="33"/>
  <c r="N47" i="33"/>
  <c r="O47" i="33"/>
  <c r="N18" i="33"/>
  <c r="O18" i="33" s="1"/>
  <c r="N19" i="33"/>
  <c r="O19" i="33"/>
  <c r="N20" i="33"/>
  <c r="O20" i="33"/>
  <c r="N22" i="33"/>
  <c r="O22" i="33" s="1"/>
  <c r="N23" i="33"/>
  <c r="O23" i="33" s="1"/>
  <c r="N7" i="33"/>
  <c r="O7" i="33" s="1"/>
  <c r="N10" i="33"/>
  <c r="O10" i="33" s="1"/>
  <c r="N11" i="33"/>
  <c r="O11" i="33"/>
  <c r="N12" i="33"/>
  <c r="O12" i="33"/>
  <c r="N13" i="33"/>
  <c r="O13" i="33" s="1"/>
  <c r="N14" i="33"/>
  <c r="O14" i="33" s="1"/>
  <c r="N15" i="33"/>
  <c r="O15" i="33" s="1"/>
  <c r="N6" i="33"/>
  <c r="O6" i="33" s="1"/>
  <c r="N17" i="33"/>
  <c r="O17" i="33"/>
  <c r="F63" i="34"/>
  <c r="H68" i="35"/>
  <c r="F72" i="36"/>
  <c r="N53" i="36"/>
  <c r="O53" i="36" s="1"/>
  <c r="N59" i="36"/>
  <c r="O59" i="36"/>
  <c r="N58" i="37"/>
  <c r="O58" i="37"/>
  <c r="G73" i="37"/>
  <c r="F73" i="37"/>
  <c r="M73" i="37"/>
  <c r="H73" i="37"/>
  <c r="N73" i="37" s="1"/>
  <c r="O73" i="37" s="1"/>
  <c r="E73" i="37"/>
  <c r="N69" i="37"/>
  <c r="O69" i="37" s="1"/>
  <c r="I73" i="37"/>
  <c r="N25" i="37"/>
  <c r="O25" i="37"/>
  <c r="N16" i="37"/>
  <c r="O16" i="37"/>
  <c r="M63" i="38"/>
  <c r="N60" i="38"/>
  <c r="O60" i="38"/>
  <c r="J63" i="38"/>
  <c r="I63" i="38"/>
  <c r="K63" i="38"/>
  <c r="G63" i="38"/>
  <c r="N16" i="38"/>
  <c r="O16" i="38" s="1"/>
  <c r="D63" i="38"/>
  <c r="L66" i="39"/>
  <c r="M66" i="39"/>
  <c r="F66" i="39"/>
  <c r="K66" i="39"/>
  <c r="H66" i="39"/>
  <c r="N26" i="39"/>
  <c r="O26" i="39"/>
  <c r="G66" i="39"/>
  <c r="N62" i="39"/>
  <c r="O62" i="39" s="1"/>
  <c r="N52" i="39"/>
  <c r="O52" i="39" s="1"/>
  <c r="E66" i="39"/>
  <c r="I66" i="39"/>
  <c r="N36" i="39"/>
  <c r="O36" i="39"/>
  <c r="N16" i="39"/>
  <c r="O16" i="39" s="1"/>
  <c r="D66" i="39"/>
  <c r="D73" i="37"/>
  <c r="N5" i="36"/>
  <c r="O5" i="36" s="1"/>
  <c r="D63" i="34"/>
  <c r="L63" i="34"/>
  <c r="N41" i="36"/>
  <c r="O41" i="36" s="1"/>
  <c r="K68" i="35"/>
  <c r="N26" i="36"/>
  <c r="O26" i="36" s="1"/>
  <c r="J64" i="40"/>
  <c r="G64" i="40"/>
  <c r="H64" i="40"/>
  <c r="N61" i="40"/>
  <c r="O61" i="40"/>
  <c r="N16" i="40"/>
  <c r="O16" i="40"/>
  <c r="K64" i="40"/>
  <c r="E64" i="40"/>
  <c r="L64" i="40"/>
  <c r="M64" i="40"/>
  <c r="N24" i="40"/>
  <c r="O24" i="40" s="1"/>
  <c r="N45" i="40"/>
  <c r="O45" i="40" s="1"/>
  <c r="N35" i="40"/>
  <c r="O35" i="40"/>
  <c r="I64" i="40"/>
  <c r="N50" i="40"/>
  <c r="O50" i="40"/>
  <c r="D64" i="40"/>
  <c r="N5" i="40"/>
  <c r="O5" i="40" s="1"/>
  <c r="N59" i="41"/>
  <c r="O59" i="41" s="1"/>
  <c r="N34" i="41"/>
  <c r="O34" i="41" s="1"/>
  <c r="M61" i="41"/>
  <c r="I61" i="41"/>
  <c r="N43" i="41"/>
  <c r="O43" i="41"/>
  <c r="K61" i="41"/>
  <c r="G61" i="41"/>
  <c r="N24" i="41"/>
  <c r="O24" i="41"/>
  <c r="F61" i="41"/>
  <c r="E61" i="41"/>
  <c r="N16" i="41"/>
  <c r="O16" i="41"/>
  <c r="D61" i="41"/>
  <c r="M66" i="42"/>
  <c r="J66" i="42"/>
  <c r="K66" i="42"/>
  <c r="N64" i="42"/>
  <c r="O64" i="42" s="1"/>
  <c r="G66" i="42"/>
  <c r="N53" i="42"/>
  <c r="O53" i="42"/>
  <c r="N38" i="42"/>
  <c r="O38" i="42" s="1"/>
  <c r="D66" i="42"/>
  <c r="N66" i="42" s="1"/>
  <c r="O66" i="42" s="1"/>
  <c r="E66" i="42"/>
  <c r="H66" i="42"/>
  <c r="N17" i="42"/>
  <c r="O17" i="42" s="1"/>
  <c r="F66" i="42"/>
  <c r="I66" i="42"/>
  <c r="L65" i="43"/>
  <c r="M65" i="43"/>
  <c r="N63" i="43"/>
  <c r="O63" i="43" s="1"/>
  <c r="K65" i="43"/>
  <c r="N51" i="43"/>
  <c r="O51" i="43"/>
  <c r="H65" i="43"/>
  <c r="J65" i="43"/>
  <c r="N37" i="43"/>
  <c r="O37" i="43" s="1"/>
  <c r="G65" i="43"/>
  <c r="N25" i="43"/>
  <c r="O25" i="43" s="1"/>
  <c r="F65" i="43"/>
  <c r="N17" i="43"/>
  <c r="O17" i="43"/>
  <c r="I65" i="43"/>
  <c r="E65" i="43"/>
  <c r="N5" i="43"/>
  <c r="O5" i="43"/>
  <c r="L66" i="44"/>
  <c r="M66" i="44"/>
  <c r="N63" i="44"/>
  <c r="O63" i="44" s="1"/>
  <c r="K66" i="44"/>
  <c r="E66" i="44"/>
  <c r="N38" i="44"/>
  <c r="O38" i="44" s="1"/>
  <c r="I66" i="44"/>
  <c r="N53" i="44"/>
  <c r="O53" i="44"/>
  <c r="J66" i="44"/>
  <c r="H66" i="44"/>
  <c r="N26" i="44"/>
  <c r="O26" i="44"/>
  <c r="G66" i="44"/>
  <c r="N17" i="44"/>
  <c r="O17" i="44" s="1"/>
  <c r="L67" i="45"/>
  <c r="M67" i="45"/>
  <c r="N49" i="45"/>
  <c r="O49" i="45"/>
  <c r="N63" i="45"/>
  <c r="O63" i="45" s="1"/>
  <c r="K67" i="45"/>
  <c r="N53" i="45"/>
  <c r="O53" i="45"/>
  <c r="H67" i="45"/>
  <c r="N39" i="45"/>
  <c r="O39" i="45"/>
  <c r="I67" i="45"/>
  <c r="F67" i="45"/>
  <c r="G67" i="45"/>
  <c r="N16" i="45"/>
  <c r="O16" i="45"/>
  <c r="E67" i="45"/>
  <c r="D67" i="45"/>
  <c r="N5" i="45"/>
  <c r="O5" i="45" s="1"/>
  <c r="O60" i="46"/>
  <c r="P60" i="46" s="1"/>
  <c r="O49" i="46"/>
  <c r="P49" i="46" s="1"/>
  <c r="O45" i="46"/>
  <c r="P45" i="46"/>
  <c r="O35" i="46"/>
  <c r="P35" i="46"/>
  <c r="O24" i="46"/>
  <c r="P24" i="46" s="1"/>
  <c r="H64" i="46"/>
  <c r="J64" i="46"/>
  <c r="K64" i="46"/>
  <c r="D64" i="46"/>
  <c r="G64" i="46"/>
  <c r="I64" i="46"/>
  <c r="O15" i="46"/>
  <c r="P15" i="46"/>
  <c r="L64" i="46"/>
  <c r="M64" i="46"/>
  <c r="N64" i="46"/>
  <c r="E64" i="46"/>
  <c r="O64" i="46" s="1"/>
  <c r="P64" i="46" s="1"/>
  <c r="F64" i="46"/>
  <c r="O5" i="46"/>
  <c r="P5" i="46"/>
  <c r="O65" i="47" l="1"/>
  <c r="P65" i="47" s="1"/>
  <c r="N67" i="33"/>
  <c r="O67" i="33" s="1"/>
  <c r="N66" i="44"/>
  <c r="O66" i="44" s="1"/>
  <c r="N66" i="39"/>
  <c r="O66" i="39" s="1"/>
  <c r="J67" i="45"/>
  <c r="N67" i="45" s="1"/>
  <c r="O67" i="45" s="1"/>
  <c r="J61" i="41"/>
  <c r="N61" i="41" s="1"/>
  <c r="O61" i="41" s="1"/>
  <c r="N5" i="38"/>
  <c r="O5" i="38" s="1"/>
  <c r="N48" i="33"/>
  <c r="O48" i="33" s="1"/>
  <c r="J67" i="33"/>
  <c r="D68" i="35"/>
  <c r="N68" i="35" s="1"/>
  <c r="O68" i="35" s="1"/>
  <c r="J72" i="36"/>
  <c r="N70" i="36"/>
  <c r="O70" i="36" s="1"/>
  <c r="N5" i="44"/>
  <c r="O5" i="44" s="1"/>
  <c r="N26" i="42"/>
  <c r="O26" i="42" s="1"/>
  <c r="N16" i="34"/>
  <c r="O16" i="34" s="1"/>
  <c r="N46" i="39"/>
  <c r="O46" i="39" s="1"/>
  <c r="G67" i="33"/>
  <c r="E63" i="34"/>
  <c r="N49" i="44"/>
  <c r="O49" i="44" s="1"/>
  <c r="N47" i="41"/>
  <c r="O47" i="41" s="1"/>
  <c r="J63" i="34"/>
  <c r="D72" i="36"/>
  <c r="N52" i="37"/>
  <c r="O52" i="37" s="1"/>
  <c r="L63" i="38"/>
  <c r="N63" i="38" s="1"/>
  <c r="O63" i="38" s="1"/>
  <c r="H72" i="36"/>
  <c r="N72" i="36" l="1"/>
  <c r="O72" i="36" s="1"/>
  <c r="N63" i="34"/>
  <c r="O63" i="34" s="1"/>
</calcChain>
</file>

<file path=xl/sharedStrings.xml><?xml version="1.0" encoding="utf-8"?>
<sst xmlns="http://schemas.openxmlformats.org/spreadsheetml/2006/main" count="1232" uniqueCount="179">
  <si>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</si>
  <si>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</si>
  <si>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</si>
  <si>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</si>
  <si>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</si>
  <si>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</si>
  <si>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</si>
  <si>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</si>
  <si>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</si>
  <si>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</si>
  <si>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</si>
  <si>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</si>
  <si>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</si>
  <si>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</si>
  <si>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</si>
  <si>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</si>
  <si>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</si>
  <si>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</si>
  <si>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</si>
  <si>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</si>
  <si>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</si>
  <si>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</si>
  <si>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</si>
  <si>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</si>
  <si>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Other Permits, Fees, and Special Assessments</t>
  </si>
  <si>
    <t>Intergovernmental Revenue</t>
  </si>
  <si>
    <t>Federal Grant - Other Federal Grants</t>
  </si>
  <si>
    <t>State Grant - Public Safety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</si>
  <si>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</si>
  <si>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</si>
  <si>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</si>
  <si>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</si>
  <si>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</si>
  <si>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</si>
  <si>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</si>
  <si>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</si>
  <si>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</si>
  <si>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</si>
  <si>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</si>
  <si>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</si>
  <si>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</si>
  <si>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</si>
  <si>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</si>
  <si>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</si>
  <si>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</si>
  <si>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</si>
  <si>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Emergency Management Service Fees / Charges</t>
  </si>
  <si>
    <t>Physical Environment - Sewer / Wastewater Utility</t>
  </si>
  <si>
    <t>Transportation (User Fees) - Parking Facilities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</si>
  <si>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</si>
  <si>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</si>
  <si>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</si>
  <si>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</si>
  <si>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</si>
  <si>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</si>
  <si>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</si>
  <si>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</si>
  <si>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</si>
  <si>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</si>
  <si>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</si>
  <si>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</si>
  <si>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</si>
  <si>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</si>
  <si>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</si>
  <si>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</si>
  <si>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</si>
  <si>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</si>
  <si>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</si>
  <si>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</si>
  <si>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</si>
  <si>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</si>
  <si>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</si>
  <si>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</si>
  <si>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</si>
  <si>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</si>
  <si>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</si>
  <si>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</si>
  <si>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</si>
  <si>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</si>
  <si>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</si>
  <si>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</si>
  <si>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St. Pete Beach Revenues Reported by Account Code and Fund Type</t>
  </si>
  <si>
    <t>Local Fiscal Year Ended September 30, 2010</t>
  </si>
  <si>
    <t>Fire Insurance Premium Tax for Firefighters' Pension</t>
  </si>
  <si>
    <t>Impact Fees - Residential - Transportation</t>
  </si>
  <si>
    <t>Federal Grant - Public Safety</t>
  </si>
  <si>
    <t>Federal Grant - Physical Environment - 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</si>
  <si>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</si>
  <si>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</si>
  <si>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</si>
  <si>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</si>
  <si>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General Gov't (Not Court-Related) - Recording Fees</t>
  </si>
  <si>
    <t>General Gov't (Not Court-Related) - Administrative Service Fees</t>
  </si>
  <si>
    <t>General Gov't (Not Court-Related) - Other General Gov't Charges and Fees</t>
  </si>
  <si>
    <t>Court-Ordered Judgments and Fines - As Decided by Circuit Court Criminal</t>
  </si>
  <si>
    <t>Disposition of Fixed Assets</t>
  </si>
  <si>
    <t>2011 Municipal Population:</t>
  </si>
  <si>
    <t>Local Fiscal Year Ended September 30, 2012</t>
  </si>
  <si>
    <t>Impact Fees - Commercial - Transportation</t>
  </si>
  <si>
    <t>Federal Grant - Human Services - Public Assistance</t>
  </si>
  <si>
    <t>Federal Grant - Culture / Recreation</t>
  </si>
  <si>
    <t>State Grant - Human Services - Public Welfare</t>
  </si>
  <si>
    <t>Fines - Library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</si>
  <si>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</si>
  <si>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</si>
  <si>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</si>
  <si>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</si>
  <si>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</si>
  <si>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</si>
  <si>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</si>
  <si>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</si>
  <si>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</si>
  <si>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</si>
  <si>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</si>
  <si>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</si>
  <si>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</si>
  <si>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</si>
  <si>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</si>
  <si>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</si>
  <si>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</si>
  <si>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Non-Operating Sources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</si>
  <si>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</si>
  <si>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</si>
  <si>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</si>
  <si>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</si>
  <si>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</si>
  <si>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Judgments and Fines - Other Court-Ordered</t>
  </si>
  <si>
    <t>Impact Fees - Physical Environment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</si>
  <si>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</si>
  <si>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</si>
  <si>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</si>
  <si>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</si>
  <si>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</si>
  <si>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Other</t>
  </si>
  <si>
    <t>2015 Municipal Population:</t>
  </si>
  <si>
    <t>Local Fiscal Year Ended September 30, 2016</t>
  </si>
  <si>
    <t>First Local Option Fuel Tax (1 to 6 Cents)</t>
  </si>
  <si>
    <t>Special Assessments - Charges for Public Services</t>
  </si>
  <si>
    <t>State Grant - Physical Environment - Stormwater Management</t>
  </si>
  <si>
    <t>Other Miscellaneous Revenues - Settlements</t>
  </si>
  <si>
    <t>2016 Municipal Population:</t>
  </si>
  <si>
    <t>Local Fiscal Year Ended September 30, 2017</t>
  </si>
  <si>
    <t>State Grant - Human Services - Health or Hospitals</t>
  </si>
  <si>
    <t>Economic Environment - Other Economic Environment Charges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</si>
  <si>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</si>
  <si>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</si>
  <si>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</si>
  <si>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</si>
  <si>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</si>
  <si>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Proprietary Non-Operating - State Grants and Donations</t>
  </si>
  <si>
    <t>2019 Municipal Population:</t>
  </si>
  <si>
    <t>Local Fiscal Year Ended September 30, 2020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</si>
  <si>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</si>
  <si>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</si>
  <si>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</si>
  <si>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</si>
  <si>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</si>
  <si>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</si>
  <si>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</si>
  <si>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</si>
  <si>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</si>
  <si>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</si>
  <si>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</si>
  <si>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</si>
  <si>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</si>
  <si>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</si>
  <si>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</si>
  <si>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</si>
  <si>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Proceeds - Installment Purchases and Capital Lease Proceeds</t>
  </si>
  <si>
    <t>Proprietary Non-Operating Sources - Special Items (Gain)</t>
  </si>
  <si>
    <t>2021 Municipal Population:</t>
  </si>
  <si>
    <t>Local Fiscal Year Ended September 30, 2022</t>
  </si>
  <si>
    <t>Permits - Other</t>
  </si>
  <si>
    <t>Inspection Fee</t>
  </si>
  <si>
    <t>Stormwater Fee</t>
  </si>
  <si>
    <t>Federal Grant - American Rescue Plan Act Funds</t>
  </si>
  <si>
    <t>Proprietary Non-Operating Sources - Interest</t>
  </si>
  <si>
    <t>Proprietary Non-Operating Sources - State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</si>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</sst>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1"/>
      <c r="M3" s="72"/>
      <c r="N3" s="36"/>
      <c r="O3" s="37"/>
      <c r="P3" s="73" t="s">
        <v>155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>SUM(D6:D14)</f>
        <v>13945105</v>
      </c>
      <c r="E5" s="27">
        <f>SUM(E6:E14)</f>
        <v>0</v>
      </c>
      <c r="F5" s="27">
        <f>SUM(F6:F14)</f>
        <v>0</v>
      </c>
      <c r="G5" s="27">
        <f>SUM(G6:G14)</f>
        <v>1386497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301048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15632650</v>
      </c>
      <c r="P5" s="33">
        <f>(O5/P$67)</f>
        <v>1760.8301419238567</v>
      </c>
      <c r="Q5" s="6"/>
    </row>
    <row r="6" spans="1:134">
      <c r="A6" s="12"/>
      <c r="B6" s="25">
        <v>311</v>
      </c>
      <c r="C6" s="20" t="s">
        <v>3</v>
      </c>
      <c r="D6" s="46">
        <v>10990637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10990637</v>
      </c>
      <c r="P6" s="47">
        <f>(O6/P$67)</f>
        <v>1237.9631673800407</v>
      </c>
      <c r="Q6" s="9"/>
    </row>
    <row r="7" spans="1:134">
      <c r="A7" s="12"/>
      <c r="B7" s="25">
        <v>312.41000000000003</v>
      </c>
      <c r="C7" s="20" t="s">
        <v>159</v>
      </c>
      <c r="D7" s="46">
        <v>126360</v>
      </c>
      <c r="E7" s="46">
        <v>0</v>
      </c>
      <c r="F7" s="46">
        <v>0</v>
      </c>
      <c r="G7" s="46">
        <v>1386497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1512857</v>
      </c>
      <c r="P7" s="47">
        <f>(O7/P$67)</f>
        <v>170.40515881955395</v>
      </c>
      <c r="Q7" s="9"/>
    </row>
    <row r="8" spans="1:134">
      <c r="A8" s="12"/>
      <c r="B8" s="25">
        <v>312.51</v>
      </c>
      <c r="C8" s="20" t="s">
        <v>79</v>
      </c>
      <c r="D8" s="46">
        <v>197870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197870</v>
      </c>
      <c r="L8" s="46">
        <v>0</v>
      </c>
      <c r="M8" s="46">
        <v>0</v>
      </c>
      <c r="N8" s="46">
        <v>0</v>
      </c>
      <c r="O8" s="46">
        <f t="shared" si="0"/>
        <v>395740</v>
      </c>
      <c r="P8" s="47">
        <f>(O8/P$67)</f>
        <v>44.575354809641809</v>
      </c>
      <c r="Q8" s="9"/>
    </row>
    <row r="9" spans="1:134">
      <c r="A9" s="12"/>
      <c r="B9" s="25">
        <v>312.52</v>
      </c>
      <c r="C9" s="20" t="s">
        <v>105</v>
      </c>
      <c r="D9" s="46">
        <v>103178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103178</v>
      </c>
      <c r="L9" s="46">
        <v>0</v>
      </c>
      <c r="M9" s="46">
        <v>0</v>
      </c>
      <c r="N9" s="46">
        <v>0</v>
      </c>
      <c r="O9" s="46">
        <f t="shared" si="0"/>
        <v>206356</v>
      </c>
      <c r="P9" s="47">
        <f>(O9/P$67)</f>
        <v>23.243523316062177</v>
      </c>
      <c r="Q9" s="9"/>
    </row>
    <row r="10" spans="1:134">
      <c r="A10" s="12"/>
      <c r="B10" s="25">
        <v>314.10000000000002</v>
      </c>
      <c r="C10" s="20" t="s">
        <v>13</v>
      </c>
      <c r="D10" s="46">
        <v>1587541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1587541</v>
      </c>
      <c r="P10" s="47">
        <f>(O10/P$67)</f>
        <v>178.81741383194412</v>
      </c>
      <c r="Q10" s="9"/>
    </row>
    <row r="11" spans="1:134">
      <c r="A11" s="12"/>
      <c r="B11" s="25">
        <v>314.3</v>
      </c>
      <c r="C11" s="20" t="s">
        <v>14</v>
      </c>
      <c r="D11" s="46">
        <v>299859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299859</v>
      </c>
      <c r="P11" s="47">
        <f>(O11/P$67)</f>
        <v>33.77551250281595</v>
      </c>
      <c r="Q11" s="9"/>
    </row>
    <row r="12" spans="1:134">
      <c r="A12" s="12"/>
      <c r="B12" s="25">
        <v>314.39999999999998</v>
      </c>
      <c r="C12" s="20" t="s">
        <v>16</v>
      </c>
      <c r="D12" s="46">
        <v>59772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59772</v>
      </c>
      <c r="P12" s="47">
        <f>(O12/P$67)</f>
        <v>6.7325974318540212</v>
      </c>
      <c r="Q12" s="9"/>
    </row>
    <row r="13" spans="1:134">
      <c r="A13" s="12"/>
      <c r="B13" s="25">
        <v>315.10000000000002</v>
      </c>
      <c r="C13" s="20" t="s">
        <v>160</v>
      </c>
      <c r="D13" s="46">
        <v>486094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486094</v>
      </c>
      <c r="P13" s="47">
        <f>(O13/P$67)</f>
        <v>54.752646992565893</v>
      </c>
      <c r="Q13" s="9"/>
    </row>
    <row r="14" spans="1:134">
      <c r="A14" s="12"/>
      <c r="B14" s="25">
        <v>316</v>
      </c>
      <c r="C14" s="20" t="s">
        <v>107</v>
      </c>
      <c r="D14" s="46">
        <v>93794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93794</v>
      </c>
      <c r="P14" s="47">
        <f>(O14/P$67)</f>
        <v>10.564766839378239</v>
      </c>
      <c r="Q14" s="9"/>
    </row>
    <row r="15" spans="1:134" ht="15.75">
      <c r="A15" s="29" t="s">
        <v>18</v>
      </c>
      <c r="B15" s="30"/>
      <c r="C15" s="31"/>
      <c r="D15" s="32">
        <f>SUM(D16:D23)</f>
        <v>2356602</v>
      </c>
      <c r="E15" s="32">
        <f>SUM(E16:E23)</f>
        <v>1250004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30912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3637518</v>
      </c>
      <c r="P15" s="45">
        <f>(O15/P$67)</f>
        <v>409.72268528947961</v>
      </c>
      <c r="Q15" s="10"/>
    </row>
    <row r="16" spans="1:134">
      <c r="A16" s="12"/>
      <c r="B16" s="25">
        <v>322</v>
      </c>
      <c r="C16" s="20" t="s">
        <v>161</v>
      </c>
      <c r="D16" s="46">
        <v>1067544</v>
      </c>
      <c r="E16" s="46">
        <v>1239287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2306831</v>
      </c>
      <c r="P16" s="47">
        <f>(O16/P$67)</f>
        <v>259.83678756476684</v>
      </c>
      <c r="Q16" s="9"/>
    </row>
    <row r="17" spans="1:17">
      <c r="A17" s="12"/>
      <c r="B17" s="25">
        <v>322.89999999999998</v>
      </c>
      <c r="C17" s="20" t="s">
        <v>172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25367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1">SUM(D17:N17)</f>
        <v>25367</v>
      </c>
      <c r="P17" s="47">
        <f>(O17/P$67)</f>
        <v>2.857287677404821</v>
      </c>
      <c r="Q17" s="9"/>
    </row>
    <row r="18" spans="1:17">
      <c r="A18" s="12"/>
      <c r="B18" s="25">
        <v>323.10000000000002</v>
      </c>
      <c r="C18" s="20" t="s">
        <v>19</v>
      </c>
      <c r="D18" s="46">
        <v>1246505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1246505</v>
      </c>
      <c r="P18" s="47">
        <f>(O18/P$67)</f>
        <v>140.40380716377564</v>
      </c>
      <c r="Q18" s="9"/>
    </row>
    <row r="19" spans="1:17">
      <c r="A19" s="12"/>
      <c r="B19" s="25">
        <v>323.39999999999998</v>
      </c>
      <c r="C19" s="20" t="s">
        <v>20</v>
      </c>
      <c r="D19" s="46">
        <v>20903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20903</v>
      </c>
      <c r="P19" s="47">
        <f>(O19/P$67)</f>
        <v>2.3544717278666365</v>
      </c>
      <c r="Q19" s="9"/>
    </row>
    <row r="20" spans="1:17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20000</v>
      </c>
      <c r="P20" s="47">
        <f>(O20/P$67)</f>
        <v>2.2527596305474207</v>
      </c>
      <c r="Q20" s="9"/>
    </row>
    <row r="21" spans="1:17">
      <c r="A21" s="12"/>
      <c r="B21" s="25">
        <v>325.2</v>
      </c>
      <c r="C21" s="20" t="s">
        <v>137</v>
      </c>
      <c r="D21" s="46">
        <v>0</v>
      </c>
      <c r="E21" s="46">
        <v>10717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10717</v>
      </c>
      <c r="P21" s="47">
        <f>(O21/P$67)</f>
        <v>1.2071412480288353</v>
      </c>
      <c r="Q21" s="9"/>
    </row>
    <row r="22" spans="1:17">
      <c r="A22" s="12"/>
      <c r="B22" s="25">
        <v>329.1</v>
      </c>
      <c r="C22" s="20" t="s">
        <v>173</v>
      </c>
      <c r="D22" s="46">
        <v>1650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1650</v>
      </c>
      <c r="P22" s="47">
        <f>(O22/P$67)</f>
        <v>0.18585266952016219</v>
      </c>
      <c r="Q22" s="9"/>
    </row>
    <row r="23" spans="1:17">
      <c r="A23" s="12"/>
      <c r="B23" s="25">
        <v>329.2</v>
      </c>
      <c r="C23" s="20" t="s">
        <v>174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5545</v>
      </c>
      <c r="P23" s="47">
        <f>(O23/P$67)</f>
        <v>0.62457760756927239</v>
      </c>
      <c r="Q23" s="9"/>
    </row>
    <row r="24" spans="1:17" ht="15.75">
      <c r="A24" s="29" t="s">
        <v>163</v>
      </c>
      <c r="B24" s="30"/>
      <c r="C24" s="31"/>
      <c r="D24" s="32">
        <f>SUM(D25:D34)</f>
        <v>1501758</v>
      </c>
      <c r="E24" s="32">
        <f>SUM(E25:E34)</f>
        <v>4801684</v>
      </c>
      <c r="F24" s="32">
        <f>SUM(F25:F34)</f>
        <v>0</v>
      </c>
      <c r="G24" s="32">
        <f>SUM(G25:G34)</f>
        <v>533926</v>
      </c>
      <c r="H24" s="32">
        <f>SUM(H25:H34)</f>
        <v>0</v>
      </c>
      <c r="I24" s="32">
        <f>SUM(I25:I34)</f>
        <v>0</v>
      </c>
      <c r="J24" s="32">
        <f>SUM(J25:J34)</f>
        <v>0</v>
      </c>
      <c r="K24" s="32">
        <f>SUM(K25:K34)</f>
        <v>0</v>
      </c>
      <c r="L24" s="32">
        <f>SUM(L25:L34)</f>
        <v>0</v>
      </c>
      <c r="M24" s="32">
        <f>SUM(M25:M34)</f>
        <v>0</v>
      </c>
      <c r="N24" s="32">
        <f>SUM(N25:N34)</f>
        <v>0</v>
      </c>
      <c r="O24" s="44">
        <f>SUM(D24:N24)</f>
        <v>6837368</v>
      </c>
      <c r="P24" s="45">
        <f>(O24/P$67)</f>
        <v>770.14733047983782</v>
      </c>
      <c r="Q24" s="10"/>
    </row>
    <row r="25" spans="1:17">
      <c r="A25" s="12"/>
      <c r="B25" s="25">
        <v>331.51</v>
      </c>
      <c r="C25" s="20" t="s">
        <v>175</v>
      </c>
      <c r="D25" s="46">
        <v>0</v>
      </c>
      <c r="E25" s="46">
        <v>4801684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2">SUM(D25:N25)</f>
        <v>4801684</v>
      </c>
      <c r="P25" s="47">
        <f>(O25/P$67)</f>
        <v>540.85199369227303</v>
      </c>
      <c r="Q25" s="9"/>
    </row>
    <row r="26" spans="1:17">
      <c r="A26" s="12"/>
      <c r="B26" s="25">
        <v>331.62</v>
      </c>
      <c r="C26" s="20" t="s">
        <v>99</v>
      </c>
      <c r="D26" s="46">
        <v>58913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58913</v>
      </c>
      <c r="P26" s="47">
        <f>(O26/P$67)</f>
        <v>6.6358414057220099</v>
      </c>
      <c r="Q26" s="9"/>
    </row>
    <row r="27" spans="1:17">
      <c r="A27" s="12"/>
      <c r="B27" s="25">
        <v>335.125</v>
      </c>
      <c r="C27" s="20" t="s">
        <v>164</v>
      </c>
      <c r="D27" s="46">
        <v>343272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343272</v>
      </c>
      <c r="P27" s="47">
        <f>(O27/P$67)</f>
        <v>38.665465194863707</v>
      </c>
      <c r="Q27" s="9"/>
    </row>
    <row r="28" spans="1:17">
      <c r="A28" s="12"/>
      <c r="B28" s="25">
        <v>335.15</v>
      </c>
      <c r="C28" s="20" t="s">
        <v>109</v>
      </c>
      <c r="D28" s="46">
        <v>47253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47253</v>
      </c>
      <c r="P28" s="47">
        <f>(O28/P$67)</f>
        <v>5.3224825411128629</v>
      </c>
      <c r="Q28" s="9"/>
    </row>
    <row r="29" spans="1:17">
      <c r="A29" s="12"/>
      <c r="B29" s="25">
        <v>335.18</v>
      </c>
      <c r="C29" s="20" t="s">
        <v>165</v>
      </c>
      <c r="D29" s="46">
        <v>765166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765166</v>
      </c>
      <c r="P29" s="47">
        <f>(O29/P$67)</f>
        <v>86.186753773372388</v>
      </c>
      <c r="Q29" s="9"/>
    </row>
    <row r="30" spans="1:17">
      <c r="A30" s="12"/>
      <c r="B30" s="25">
        <v>335.21</v>
      </c>
      <c r="C30" s="20" t="s">
        <v>33</v>
      </c>
      <c r="D30" s="46">
        <v>15475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15475</v>
      </c>
      <c r="P30" s="47">
        <f>(O30/P$67)</f>
        <v>1.7430727641360666</v>
      </c>
      <c r="Q30" s="9"/>
    </row>
    <row r="31" spans="1:17">
      <c r="A31" s="12"/>
      <c r="B31" s="25">
        <v>335.45</v>
      </c>
      <c r="C31" s="20" t="s">
        <v>166</v>
      </c>
      <c r="D31" s="46">
        <v>4110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4" si="3">SUM(D31:N31)</f>
        <v>4110</v>
      </c>
      <c r="P31" s="47">
        <f>(O31/P$67)</f>
        <v>0.46294210407749492</v>
      </c>
      <c r="Q31" s="9"/>
    </row>
    <row r="32" spans="1:17">
      <c r="A32" s="12"/>
      <c r="B32" s="25">
        <v>337.1</v>
      </c>
      <c r="C32" s="20" t="s">
        <v>35</v>
      </c>
      <c r="D32" s="46">
        <v>38076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38076</v>
      </c>
      <c r="P32" s="47">
        <f>(O32/P$67)</f>
        <v>4.2888037846361797</v>
      </c>
      <c r="Q32" s="9"/>
    </row>
    <row r="33" spans="1:17">
      <c r="A33" s="12"/>
      <c r="B33" s="25">
        <v>337.3</v>
      </c>
      <c r="C33" s="20" t="s">
        <v>36</v>
      </c>
      <c r="D33" s="46">
        <v>0</v>
      </c>
      <c r="E33" s="46">
        <v>0</v>
      </c>
      <c r="F33" s="46">
        <v>0</v>
      </c>
      <c r="G33" s="46">
        <v>533926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533926</v>
      </c>
      <c r="P33" s="47">
        <f>(O33/P$67)</f>
        <v>60.140346924983106</v>
      </c>
      <c r="Q33" s="9"/>
    </row>
    <row r="34" spans="1:17">
      <c r="A34" s="12"/>
      <c r="B34" s="25">
        <v>337.7</v>
      </c>
      <c r="C34" s="20" t="s">
        <v>37</v>
      </c>
      <c r="D34" s="46">
        <v>229493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229493</v>
      </c>
      <c r="P34" s="47">
        <f>(O34/P$67)</f>
        <v>25.84962829466096</v>
      </c>
      <c r="Q34" s="9"/>
    </row>
    <row r="35" spans="1:17" ht="15.75">
      <c r="A35" s="29" t="s">
        <v>42</v>
      </c>
      <c r="B35" s="30"/>
      <c r="C35" s="31"/>
      <c r="D35" s="32">
        <f>SUM(D36:D45)</f>
        <v>8066939</v>
      </c>
      <c r="E35" s="32">
        <f>SUM(E36:E45)</f>
        <v>0</v>
      </c>
      <c r="F35" s="32">
        <f>SUM(F36:F45)</f>
        <v>0</v>
      </c>
      <c r="G35" s="32">
        <f>SUM(G36:G45)</f>
        <v>0</v>
      </c>
      <c r="H35" s="32">
        <f>SUM(H36:H45)</f>
        <v>0</v>
      </c>
      <c r="I35" s="32">
        <f>SUM(I36:I45)</f>
        <v>9928584</v>
      </c>
      <c r="J35" s="32">
        <f>SUM(J36:J45)</f>
        <v>0</v>
      </c>
      <c r="K35" s="32">
        <f>SUM(K36:K45)</f>
        <v>0</v>
      </c>
      <c r="L35" s="32">
        <f>SUM(L36:L45)</f>
        <v>0</v>
      </c>
      <c r="M35" s="32">
        <f>SUM(M36:M45)</f>
        <v>0</v>
      </c>
      <c r="N35" s="32">
        <f>SUM(N36:N45)</f>
        <v>0</v>
      </c>
      <c r="O35" s="32">
        <f>SUM(D35:N35)</f>
        <v>17995523</v>
      </c>
      <c r="P35" s="45">
        <f>(O35/P$67)</f>
        <v>2026.9793872493806</v>
      </c>
      <c r="Q35" s="10"/>
    </row>
    <row r="36" spans="1:17">
      <c r="A36" s="12"/>
      <c r="B36" s="25">
        <v>341.3</v>
      </c>
      <c r="C36" s="20" t="s">
        <v>114</v>
      </c>
      <c r="D36" s="46">
        <v>725125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4">SUM(D36:N36)</f>
        <v>725125</v>
      </c>
      <c r="P36" s="47">
        <f>(O36/P$67)</f>
        <v>81.676616355034923</v>
      </c>
      <c r="Q36" s="9"/>
    </row>
    <row r="37" spans="1:17">
      <c r="A37" s="12"/>
      <c r="B37" s="25">
        <v>342.4</v>
      </c>
      <c r="C37" s="20" t="s">
        <v>46</v>
      </c>
      <c r="D37" s="46">
        <v>2136469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2136469</v>
      </c>
      <c r="P37" s="47">
        <f>(O37/P$67)</f>
        <v>240.64755575580085</v>
      </c>
      <c r="Q37" s="9"/>
    </row>
    <row r="38" spans="1:17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9928384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9928384</v>
      </c>
      <c r="P38" s="47">
        <f>(O38/P$67)</f>
        <v>1118.313133588646</v>
      </c>
      <c r="Q38" s="9"/>
    </row>
    <row r="39" spans="1:17">
      <c r="A39" s="12"/>
      <c r="B39" s="25">
        <v>344.5</v>
      </c>
      <c r="C39" s="20" t="s">
        <v>116</v>
      </c>
      <c r="D39" s="46">
        <v>4762619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4762619</v>
      </c>
      <c r="P39" s="47">
        <f>(O39/P$67)</f>
        <v>536.4517909439063</v>
      </c>
      <c r="Q39" s="9"/>
    </row>
    <row r="40" spans="1:17">
      <c r="A40" s="12"/>
      <c r="B40" s="25">
        <v>345.9</v>
      </c>
      <c r="C40" s="20" t="s">
        <v>143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200</v>
      </c>
      <c r="P40" s="47">
        <f>(O40/P$67)</f>
        <v>2.2527596305474205E-2</v>
      </c>
      <c r="Q40" s="9"/>
    </row>
    <row r="41" spans="1:17">
      <c r="A41" s="12"/>
      <c r="B41" s="25">
        <v>347.1</v>
      </c>
      <c r="C41" s="20" t="s">
        <v>49</v>
      </c>
      <c r="D41" s="46">
        <v>30030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30030</v>
      </c>
      <c r="P41" s="47">
        <f>(O41/P$67)</f>
        <v>3.3825185852669519</v>
      </c>
      <c r="Q41" s="9"/>
    </row>
    <row r="42" spans="1:17">
      <c r="A42" s="12"/>
      <c r="B42" s="25">
        <v>347.2</v>
      </c>
      <c r="C42" s="20" t="s">
        <v>50</v>
      </c>
      <c r="D42" s="46">
        <v>252615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252615</v>
      </c>
      <c r="P42" s="47">
        <f>(O42/P$67)</f>
        <v>28.454043703536833</v>
      </c>
      <c r="Q42" s="9"/>
    </row>
    <row r="43" spans="1:17">
      <c r="A43" s="12"/>
      <c r="B43" s="25">
        <v>347.4</v>
      </c>
      <c r="C43" s="20" t="s">
        <v>52</v>
      </c>
      <c r="D43" s="46">
        <v>71070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71070</v>
      </c>
      <c r="P43" s="47">
        <f>(O43/P$67)</f>
        <v>8.0051813471502591</v>
      </c>
      <c r="Q43" s="9"/>
    </row>
    <row r="44" spans="1:17">
      <c r="A44" s="12"/>
      <c r="B44" s="25">
        <v>347.5</v>
      </c>
      <c r="C44" s="20" t="s">
        <v>53</v>
      </c>
      <c r="D44" s="46">
        <v>89008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89008</v>
      </c>
      <c r="P44" s="47">
        <f>(O44/P$67)</f>
        <v>10.02568145978824</v>
      </c>
      <c r="Q44" s="9"/>
    </row>
    <row r="45" spans="1:17">
      <c r="A45" s="12"/>
      <c r="B45" s="25">
        <v>349</v>
      </c>
      <c r="C45" s="20" t="s">
        <v>167</v>
      </c>
      <c r="D45" s="46">
        <v>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</v>
      </c>
      <c r="P45" s="47">
        <f>(O45/P$67)</f>
        <v>3.3791394458211306E-4</v>
      </c>
      <c r="Q45" s="9"/>
    </row>
    <row r="46" spans="1:17" ht="15.75">
      <c r="A46" s="29" t="s">
        <v>43</v>
      </c>
      <c r="B46" s="30"/>
      <c r="C46" s="31"/>
      <c r="D46" s="32">
        <f>SUM(D47:D49)</f>
        <v>419948</v>
      </c>
      <c r="E46" s="32">
        <f>SUM(E47:E49)</f>
        <v>0</v>
      </c>
      <c r="F46" s="32">
        <f>SUM(F47:F49)</f>
        <v>0</v>
      </c>
      <c r="G46" s="32">
        <f>SUM(G47:G49)</f>
        <v>0</v>
      </c>
      <c r="H46" s="32">
        <f>SUM(H47:H49)</f>
        <v>0</v>
      </c>
      <c r="I46" s="32">
        <f>SUM(I47:I49)</f>
        <v>0</v>
      </c>
      <c r="J46" s="32">
        <f>SUM(J47:J49)</f>
        <v>0</v>
      </c>
      <c r="K46" s="32">
        <f>SUM(K47:K49)</f>
        <v>0</v>
      </c>
      <c r="L46" s="32">
        <f>SUM(L47:L49)</f>
        <v>0</v>
      </c>
      <c r="M46" s="32">
        <f>SUM(M47:M49)</f>
        <v>0</v>
      </c>
      <c r="N46" s="32">
        <f>SUM(N47:N49)</f>
        <v>0</v>
      </c>
      <c r="O46" s="32">
        <f>SUM(D46:N46)</f>
        <v>419948</v>
      </c>
      <c r="P46" s="45">
        <f>(O46/P$67)</f>
        <v>47.30209506645641</v>
      </c>
      <c r="Q46" s="10"/>
    </row>
    <row r="47" spans="1:17">
      <c r="A47" s="13"/>
      <c r="B47" s="39">
        <v>351.1</v>
      </c>
      <c r="C47" s="21" t="s">
        <v>56</v>
      </c>
      <c r="D47" s="46">
        <v>7709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7709</v>
      </c>
      <c r="P47" s="47">
        <f>(O47/P$67)</f>
        <v>0.8683261995945033</v>
      </c>
      <c r="Q47" s="9"/>
    </row>
    <row r="48" spans="1:17">
      <c r="A48" s="13"/>
      <c r="B48" s="39">
        <v>354</v>
      </c>
      <c r="C48" s="21" t="s">
        <v>58</v>
      </c>
      <c r="D48" s="46">
        <v>120624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49" si="5">SUM(D48:N48)</f>
        <v>120624</v>
      </c>
      <c r="P48" s="47">
        <f>(O48/P$67)</f>
        <v>13.586843883757602</v>
      </c>
      <c r="Q48" s="9"/>
    </row>
    <row r="49" spans="1:17">
      <c r="A49" s="13"/>
      <c r="B49" s="39">
        <v>359</v>
      </c>
      <c r="C49" s="21" t="s">
        <v>60</v>
      </c>
      <c r="D49" s="46">
        <v>291615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291615</v>
      </c>
      <c r="P49" s="47">
        <f>(O49/P$67)</f>
        <v>32.846924983104302</v>
      </c>
      <c r="Q49" s="9"/>
    </row>
    <row r="50" spans="1:17" ht="15.75">
      <c r="A50" s="29" t="s">
        <v>4</v>
      </c>
      <c r="B50" s="30"/>
      <c r="C50" s="31"/>
      <c r="D50" s="32">
        <f>SUM(D51:D60)</f>
        <v>896166</v>
      </c>
      <c r="E50" s="32">
        <f>SUM(E51:E60)</f>
        <v>24243</v>
      </c>
      <c r="F50" s="32">
        <f>SUM(F51:F60)</f>
        <v>0</v>
      </c>
      <c r="G50" s="32">
        <f>SUM(G51:G60)</f>
        <v>36692</v>
      </c>
      <c r="H50" s="32">
        <f>SUM(H51:H60)</f>
        <v>0</v>
      </c>
      <c r="I50" s="32">
        <f>SUM(I51:I60)</f>
        <v>83470</v>
      </c>
      <c r="J50" s="32">
        <f>SUM(J51:J60)</f>
        <v>0</v>
      </c>
      <c r="K50" s="32">
        <f>SUM(K51:K60)</f>
        <v>-7034870</v>
      </c>
      <c r="L50" s="32">
        <f>SUM(L51:L60)</f>
        <v>0</v>
      </c>
      <c r="M50" s="32">
        <f>SUM(M51:M60)</f>
        <v>0</v>
      </c>
      <c r="N50" s="32">
        <f>SUM(N51:N60)</f>
        <v>0</v>
      </c>
      <c r="O50" s="32">
        <f>SUM(D50:N50)</f>
        <v>-5994299</v>
      </c>
      <c r="P50" s="45">
        <f>(O50/P$67)</f>
        <v>-675.18574003153867</v>
      </c>
      <c r="Q50" s="10"/>
    </row>
    <row r="51" spans="1:17">
      <c r="A51" s="12"/>
      <c r="B51" s="25">
        <v>361.1</v>
      </c>
      <c r="C51" s="20" t="s">
        <v>61</v>
      </c>
      <c r="D51" s="46">
        <v>110044</v>
      </c>
      <c r="E51" s="46">
        <v>24243</v>
      </c>
      <c r="F51" s="46">
        <v>0</v>
      </c>
      <c r="G51" s="46">
        <v>26692</v>
      </c>
      <c r="H51" s="46">
        <v>0</v>
      </c>
      <c r="I51" s="46">
        <v>0</v>
      </c>
      <c r="J51" s="46">
        <v>0</v>
      </c>
      <c r="K51" s="46">
        <v>32532</v>
      </c>
      <c r="L51" s="46">
        <v>0</v>
      </c>
      <c r="M51" s="46">
        <v>0</v>
      </c>
      <c r="N51" s="46">
        <v>0</v>
      </c>
      <c r="O51" s="46">
        <f>SUM(D51:N51)</f>
        <v>193511</v>
      </c>
      <c r="P51" s="47">
        <f>(O51/P$67)</f>
        <v>21.796688443343097</v>
      </c>
      <c r="Q51" s="9"/>
    </row>
    <row r="52" spans="1:17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1268529</v>
      </c>
      <c r="L52" s="46">
        <v>0</v>
      </c>
      <c r="M52" s="46">
        <v>0</v>
      </c>
      <c r="N52" s="46">
        <v>0</v>
      </c>
      <c r="O52" s="46">
        <f t="shared" ref="O52:O64" si="6">SUM(D52:N52)</f>
        <v>1268529</v>
      </c>
      <c r="P52" s="47">
        <f>(O52/P$67)</f>
        <v>142.88454606893444</v>
      </c>
      <c r="Q52" s="9"/>
    </row>
    <row r="53" spans="1:17">
      <c r="A53" s="12"/>
      <c r="B53" s="25">
        <v>361.3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-10907678</v>
      </c>
      <c r="L53" s="46">
        <v>0</v>
      </c>
      <c r="M53" s="46">
        <v>0</v>
      </c>
      <c r="N53" s="46">
        <v>0</v>
      </c>
      <c r="O53" s="46">
        <f t="shared" si="6"/>
        <v>-10907678</v>
      </c>
      <c r="P53" s="47">
        <f>(O53/P$67)</f>
        <v>-1228.6188330705113</v>
      </c>
      <c r="Q53" s="9"/>
    </row>
    <row r="54" spans="1:17">
      <c r="A54" s="12"/>
      <c r="B54" s="25">
        <v>361.4</v>
      </c>
      <c r="C54" s="20" t="s">
        <v>117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810982</v>
      </c>
      <c r="L54" s="46">
        <v>0</v>
      </c>
      <c r="M54" s="46">
        <v>0</v>
      </c>
      <c r="N54" s="46">
        <v>0</v>
      </c>
      <c r="O54" s="46">
        <f t="shared" si="6"/>
        <v>810982</v>
      </c>
      <c r="P54" s="47">
        <f>(O54/P$67)</f>
        <v>91.347375535030409</v>
      </c>
      <c r="Q54" s="9"/>
    </row>
    <row r="55" spans="1:17">
      <c r="A55" s="12"/>
      <c r="B55" s="25">
        <v>362</v>
      </c>
      <c r="C55" s="20" t="s">
        <v>65</v>
      </c>
      <c r="D55" s="46">
        <v>563423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563423</v>
      </c>
      <c r="P55" s="47">
        <f>(O55/P$67)</f>
        <v>63.462829466095968</v>
      </c>
      <c r="Q55" s="9"/>
    </row>
    <row r="56" spans="1:17">
      <c r="A56" s="12"/>
      <c r="B56" s="25">
        <v>364</v>
      </c>
      <c r="C56" s="20" t="s">
        <v>118</v>
      </c>
      <c r="D56" s="46">
        <v>4281</v>
      </c>
      <c r="E56" s="46">
        <v>0</v>
      </c>
      <c r="F56" s="46">
        <v>0</v>
      </c>
      <c r="G56" s="46">
        <v>0</v>
      </c>
      <c r="H56" s="46">
        <v>0</v>
      </c>
      <c r="I56" s="46">
        <v>60338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64619</v>
      </c>
      <c r="P56" s="47">
        <f>(O56/P$67)</f>
        <v>7.2785537283171884</v>
      </c>
      <c r="Q56" s="9"/>
    </row>
    <row r="57" spans="1:17">
      <c r="A57" s="12"/>
      <c r="B57" s="25">
        <v>365</v>
      </c>
      <c r="C57" s="20" t="s">
        <v>119</v>
      </c>
      <c r="D57" s="46">
        <v>16555</v>
      </c>
      <c r="E57" s="46">
        <v>0</v>
      </c>
      <c r="F57" s="46">
        <v>0</v>
      </c>
      <c r="G57" s="46">
        <v>0</v>
      </c>
      <c r="H57" s="46">
        <v>0</v>
      </c>
      <c r="I57" s="46">
        <v>19373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35928</v>
      </c>
      <c r="P57" s="47">
        <f>(O57/P$67)</f>
        <v>4.0468574003153863</v>
      </c>
      <c r="Q57" s="9"/>
    </row>
    <row r="58" spans="1:17">
      <c r="A58" s="12"/>
      <c r="B58" s="25">
        <v>366</v>
      </c>
      <c r="C58" s="20" t="s">
        <v>67</v>
      </c>
      <c r="D58" s="46">
        <v>25793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25793</v>
      </c>
      <c r="P58" s="47">
        <f>(O58/P$67)</f>
        <v>2.905271457535481</v>
      </c>
      <c r="Q58" s="9"/>
    </row>
    <row r="59" spans="1:17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1760765</v>
      </c>
      <c r="L59" s="46">
        <v>0</v>
      </c>
      <c r="M59" s="46">
        <v>0</v>
      </c>
      <c r="N59" s="46">
        <v>0</v>
      </c>
      <c r="O59" s="46">
        <f t="shared" si="6"/>
        <v>1760765</v>
      </c>
      <c r="P59" s="47">
        <f>(O59/P$67)</f>
        <v>198.32901554404145</v>
      </c>
      <c r="Q59" s="9"/>
    </row>
    <row r="60" spans="1:17">
      <c r="A60" s="12"/>
      <c r="B60" s="25">
        <v>369.9</v>
      </c>
      <c r="C60" s="20" t="s">
        <v>69</v>
      </c>
      <c r="D60" s="46">
        <v>176070</v>
      </c>
      <c r="E60" s="46">
        <v>0</v>
      </c>
      <c r="F60" s="46">
        <v>0</v>
      </c>
      <c r="G60" s="46">
        <v>10000</v>
      </c>
      <c r="H60" s="46">
        <v>0</v>
      </c>
      <c r="I60" s="46">
        <v>3759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189829</v>
      </c>
      <c r="P60" s="47">
        <f>(O60/P$67)</f>
        <v>21.381955395359316</v>
      </c>
      <c r="Q60" s="9"/>
    </row>
    <row r="61" spans="1:17" ht="15.75">
      <c r="A61" s="29" t="s">
        <v>44</v>
      </c>
      <c r="B61" s="30"/>
      <c r="C61" s="31"/>
      <c r="D61" s="32">
        <f>SUM(D62:D64)</f>
        <v>0</v>
      </c>
      <c r="E61" s="32">
        <f>SUM(E62:E64)</f>
        <v>282190</v>
      </c>
      <c r="F61" s="32">
        <f>SUM(F62:F64)</f>
        <v>0</v>
      </c>
      <c r="G61" s="32">
        <f>SUM(G62:G64)</f>
        <v>5550189</v>
      </c>
      <c r="H61" s="32">
        <f>SUM(H62:H64)</f>
        <v>0</v>
      </c>
      <c r="I61" s="32">
        <f>SUM(I62:I64)</f>
        <v>-94734</v>
      </c>
      <c r="J61" s="32">
        <f>SUM(J62:J64)</f>
        <v>0</v>
      </c>
      <c r="K61" s="32">
        <f>SUM(K62:K64)</f>
        <v>0</v>
      </c>
      <c r="L61" s="32">
        <f>SUM(L62:L64)</f>
        <v>0</v>
      </c>
      <c r="M61" s="32">
        <f>SUM(M62:M64)</f>
        <v>0</v>
      </c>
      <c r="N61" s="32">
        <f>SUM(N62:N64)</f>
        <v>0</v>
      </c>
      <c r="O61" s="32">
        <f t="shared" si="6"/>
        <v>5737645</v>
      </c>
      <c r="P61" s="45">
        <f>(O61/P$67)</f>
        <v>646.27675152061272</v>
      </c>
      <c r="Q61" s="9"/>
    </row>
    <row r="62" spans="1:17">
      <c r="A62" s="12"/>
      <c r="B62" s="25">
        <v>381</v>
      </c>
      <c r="C62" s="20" t="s">
        <v>70</v>
      </c>
      <c r="D62" s="46">
        <v>0</v>
      </c>
      <c r="E62" s="46">
        <v>282190</v>
      </c>
      <c r="F62" s="46">
        <v>0</v>
      </c>
      <c r="G62" s="46">
        <v>5550189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5832379</v>
      </c>
      <c r="P62" s="47">
        <f>(O62/P$67)</f>
        <v>656.94739806262669</v>
      </c>
      <c r="Q62" s="9"/>
    </row>
    <row r="63" spans="1:17">
      <c r="A63" s="12"/>
      <c r="B63" s="25">
        <v>389.1</v>
      </c>
      <c r="C63" s="20" t="s">
        <v>176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32217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32217</v>
      </c>
      <c r="P63" s="47">
        <f>(O63/P$67)</f>
        <v>3.6288578508673126</v>
      </c>
      <c r="Q63" s="9"/>
    </row>
    <row r="64" spans="1:17" ht="15.75" thickBot="1">
      <c r="A64" s="12"/>
      <c r="B64" s="25">
        <v>389.3</v>
      </c>
      <c r="C64" s="20" t="s">
        <v>177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-126951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-126951</v>
      </c>
      <c r="P64" s="47">
        <f>(O64/P$67)</f>
        <v>-14.29950439288128</v>
      </c>
      <c r="Q64" s="9"/>
    </row>
    <row r="65" spans="1:120" ht="16.5" thickBot="1">
      <c r="A65" s="14" t="s">
        <v>54</v>
      </c>
      <c r="B65" s="23"/>
      <c r="C65" s="22"/>
      <c r="D65" s="15">
        <f>SUM(D5,D15,D24,D35,D46,D50,D61)</f>
        <v>27186518</v>
      </c>
      <c r="E65" s="15">
        <f>SUM(E5,E15,E24,E35,E46,E50,E61)</f>
        <v>6358121</v>
      </c>
      <c r="F65" s="15">
        <f>SUM(F5,F15,F24,F35,F46,F50,F61)</f>
        <v>0</v>
      </c>
      <c r="G65" s="15">
        <f>SUM(G5,G15,G24,G35,G46,G50,G61)</f>
        <v>7507304</v>
      </c>
      <c r="H65" s="15">
        <f>SUM(H5,H15,H24,H35,H46,H50,H61)</f>
        <v>0</v>
      </c>
      <c r="I65" s="15">
        <f>SUM(I5,I15,I24,I35,I46,I50,I61)</f>
        <v>9948232</v>
      </c>
      <c r="J65" s="15">
        <f>SUM(J5,J15,J24,J35,J46,J50,J61)</f>
        <v>0</v>
      </c>
      <c r="K65" s="15">
        <f>SUM(K5,K15,K24,K35,K46,K50,K61)</f>
        <v>-6733822</v>
      </c>
      <c r="L65" s="15">
        <f>SUM(L5,L15,L24,L35,L46,L50,L61)</f>
        <v>0</v>
      </c>
      <c r="M65" s="15">
        <f>SUM(M5,M15,M24,M35,M46,M50,M61)</f>
        <v>0</v>
      </c>
      <c r="N65" s="15">
        <f>SUM(N5,N15,N24,N35,N46,N50,N61)</f>
        <v>0</v>
      </c>
      <c r="O65" s="15">
        <f>SUM(D65:N65)</f>
        <v>44266353</v>
      </c>
      <c r="P65" s="38">
        <f>(O65/P$67)</f>
        <v>4986.0726514980852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51" t="s">
        <v>178</v>
      </c>
      <c r="N67" s="51"/>
      <c r="O67" s="51"/>
      <c r="P67" s="43">
        <v>8878</v>
      </c>
    </row>
    <row r="68" spans="1:120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  <row r="69" spans="1:120" ht="15.75" customHeight="1" thickBot="1">
      <c r="A69" s="55" t="s">
        <v>88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7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9060085</v>
      </c>
      <c r="E5" s="27">
        <f t="shared" si="0"/>
        <v>0</v>
      </c>
      <c r="F5" s="27">
        <f t="shared" si="0"/>
        <v>0</v>
      </c>
      <c r="G5" s="27">
        <f t="shared" si="0"/>
        <v>804221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277654</v>
      </c>
      <c r="L5" s="27">
        <f t="shared" si="0"/>
        <v>0</v>
      </c>
      <c r="M5" s="27">
        <f t="shared" si="0"/>
        <v>0</v>
      </c>
      <c r="N5" s="28">
        <f>SUM(D5:M5)</f>
        <v>10141960</v>
      </c>
      <c r="O5" s="33">
        <f t="shared" ref="O5:O36" si="1">(N5/O$75)</f>
        <v>1083.1955569796005</v>
      </c>
      <c r="P5" s="6"/>
    </row>
    <row r="6" spans="1:133">
      <c r="A6" s="12"/>
      <c r="B6" s="25">
        <v>311</v>
      </c>
      <c r="C6" s="20" t="s">
        <v>3</v>
      </c>
      <c r="D6" s="46">
        <v>6474606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6474606</v>
      </c>
      <c r="O6" s="47">
        <f t="shared" si="1"/>
        <v>691.50977250881124</v>
      </c>
      <c r="P6" s="9"/>
    </row>
    <row r="7" spans="1:133">
      <c r="A7" s="12"/>
      <c r="B7" s="25">
        <v>312.10000000000002</v>
      </c>
      <c r="C7" s="20" t="s">
        <v>11</v>
      </c>
      <c r="D7" s="46">
        <v>131214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131214</v>
      </c>
      <c r="O7" s="47">
        <f t="shared" si="1"/>
        <v>14.014098045498237</v>
      </c>
      <c r="P7" s="9"/>
    </row>
    <row r="8" spans="1:133">
      <c r="A8" s="12"/>
      <c r="B8" s="25">
        <v>312.51</v>
      </c>
      <c r="C8" s="20" t="s">
        <v>79</v>
      </c>
      <c r="D8" s="46">
        <v>196803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196803</v>
      </c>
      <c r="L8" s="46">
        <v>0</v>
      </c>
      <c r="M8" s="46">
        <v>0</v>
      </c>
      <c r="N8" s="46">
        <f>SUM(D8:M8)</f>
        <v>393606</v>
      </c>
      <c r="O8" s="47">
        <f t="shared" si="1"/>
        <v>42.038449214995197</v>
      </c>
      <c r="P8" s="9"/>
    </row>
    <row r="9" spans="1:133">
      <c r="A9" s="12"/>
      <c r="B9" s="25">
        <v>312.52</v>
      </c>
      <c r="C9" s="20" t="s">
        <v>105</v>
      </c>
      <c r="D9" s="46">
        <v>80851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80851</v>
      </c>
      <c r="L9" s="46">
        <v>0</v>
      </c>
      <c r="M9" s="46">
        <v>0</v>
      </c>
      <c r="N9" s="46">
        <f>SUM(D9:M9)</f>
        <v>161702</v>
      </c>
      <c r="O9" s="47">
        <f t="shared" si="1"/>
        <v>17.270319342091209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804221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804221</v>
      </c>
      <c r="O10" s="47">
        <f t="shared" si="1"/>
        <v>85.893517035138316</v>
      </c>
      <c r="P10" s="9"/>
    </row>
    <row r="11" spans="1:133">
      <c r="A11" s="12"/>
      <c r="B11" s="25">
        <v>314.10000000000002</v>
      </c>
      <c r="C11" s="20" t="s">
        <v>13</v>
      </c>
      <c r="D11" s="46">
        <v>1242465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1242465</v>
      </c>
      <c r="O11" s="47">
        <f t="shared" si="1"/>
        <v>132.69945530278756</v>
      </c>
      <c r="P11" s="9"/>
    </row>
    <row r="12" spans="1:133">
      <c r="A12" s="12"/>
      <c r="B12" s="25">
        <v>314.3</v>
      </c>
      <c r="C12" s="20" t="s">
        <v>14</v>
      </c>
      <c r="D12" s="46">
        <v>244529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244529</v>
      </c>
      <c r="O12" s="47">
        <f t="shared" si="1"/>
        <v>26.116522482110433</v>
      </c>
      <c r="P12" s="9"/>
    </row>
    <row r="13" spans="1:133">
      <c r="A13" s="12"/>
      <c r="B13" s="25">
        <v>314.39999999999998</v>
      </c>
      <c r="C13" s="20" t="s">
        <v>16</v>
      </c>
      <c r="D13" s="46">
        <v>40268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40268</v>
      </c>
      <c r="O13" s="47">
        <f t="shared" si="1"/>
        <v>4.3007583039624055</v>
      </c>
      <c r="P13" s="9"/>
    </row>
    <row r="14" spans="1:133">
      <c r="A14" s="12"/>
      <c r="B14" s="25">
        <v>315</v>
      </c>
      <c r="C14" s="20" t="s">
        <v>106</v>
      </c>
      <c r="D14" s="46">
        <v>554939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554939</v>
      </c>
      <c r="O14" s="47">
        <f t="shared" si="1"/>
        <v>59.269358111716329</v>
      </c>
      <c r="P14" s="9"/>
    </row>
    <row r="15" spans="1:133">
      <c r="A15" s="12"/>
      <c r="B15" s="25">
        <v>316</v>
      </c>
      <c r="C15" s="20" t="s">
        <v>107</v>
      </c>
      <c r="D15" s="46">
        <v>94410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94410</v>
      </c>
      <c r="O15" s="47">
        <f t="shared" si="1"/>
        <v>10.083306632489586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1551704</v>
      </c>
      <c r="E16" s="32">
        <f t="shared" si="3"/>
        <v>1074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1556498</v>
      </c>
      <c r="O16" s="45">
        <f t="shared" si="1"/>
        <v>166.23923955997009</v>
      </c>
      <c r="P16" s="10"/>
    </row>
    <row r="17" spans="1:16">
      <c r="A17" s="12"/>
      <c r="B17" s="25">
        <v>322</v>
      </c>
      <c r="C17" s="20" t="s">
        <v>0</v>
      </c>
      <c r="D17" s="46">
        <v>446289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446289</v>
      </c>
      <c r="O17" s="47">
        <f t="shared" si="1"/>
        <v>47.665171419416851</v>
      </c>
      <c r="P17" s="9"/>
    </row>
    <row r="18" spans="1:16">
      <c r="A18" s="12"/>
      <c r="B18" s="25">
        <v>323.10000000000002</v>
      </c>
      <c r="C18" s="20" t="s">
        <v>19</v>
      </c>
      <c r="D18" s="46">
        <v>1067548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1067548</v>
      </c>
      <c r="O18" s="47">
        <f t="shared" si="1"/>
        <v>114.01772936024778</v>
      </c>
      <c r="P18" s="9"/>
    </row>
    <row r="19" spans="1:16">
      <c r="A19" s="12"/>
      <c r="B19" s="25">
        <v>323.39999999999998</v>
      </c>
      <c r="C19" s="20" t="s">
        <v>20</v>
      </c>
      <c r="D19" s="46">
        <v>17867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17867</v>
      </c>
      <c r="O19" s="47">
        <f t="shared" si="1"/>
        <v>1.9082559008864679</v>
      </c>
      <c r="P19" s="9"/>
    </row>
    <row r="20" spans="1:16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2.1360674997329916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2310</v>
      </c>
      <c r="O21" s="47">
        <f t="shared" si="1"/>
        <v>0.24671579621916054</v>
      </c>
      <c r="P21" s="9"/>
    </row>
    <row r="22" spans="1:16">
      <c r="A22" s="12"/>
      <c r="B22" s="25">
        <v>324.31</v>
      </c>
      <c r="C22" s="20" t="s">
        <v>84</v>
      </c>
      <c r="D22" s="46">
        <v>0</v>
      </c>
      <c r="E22" s="46">
        <v>2066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2066</v>
      </c>
      <c r="O22" s="47">
        <f t="shared" si="1"/>
        <v>0.22065577272241804</v>
      </c>
      <c r="P22" s="9"/>
    </row>
    <row r="23" spans="1:16">
      <c r="A23" s="12"/>
      <c r="B23" s="25">
        <v>324.32</v>
      </c>
      <c r="C23" s="20" t="s">
        <v>98</v>
      </c>
      <c r="D23" s="46">
        <v>0</v>
      </c>
      <c r="E23" s="46">
        <v>-992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-992</v>
      </c>
      <c r="O23" s="47">
        <f t="shared" si="1"/>
        <v>-0.10594894798675639</v>
      </c>
      <c r="P23" s="9"/>
    </row>
    <row r="24" spans="1:16">
      <c r="A24" s="12"/>
      <c r="B24" s="25">
        <v>329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1410</v>
      </c>
      <c r="O24" s="47">
        <f t="shared" si="1"/>
        <v>0.15059275873117592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SUM(D26:D38)</f>
        <v>1185799</v>
      </c>
      <c r="E25" s="32">
        <f t="shared" si="5"/>
        <v>0</v>
      </c>
      <c r="F25" s="32">
        <f t="shared" si="5"/>
        <v>0</v>
      </c>
      <c r="G25" s="32">
        <f t="shared" si="5"/>
        <v>350501</v>
      </c>
      <c r="H25" s="32">
        <f t="shared" si="5"/>
        <v>0</v>
      </c>
      <c r="I25" s="32">
        <f t="shared" si="5"/>
        <v>118280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1654580</v>
      </c>
      <c r="O25" s="45">
        <f t="shared" si="1"/>
        <v>176.71472818541065</v>
      </c>
      <c r="P25" s="10"/>
    </row>
    <row r="26" spans="1:16">
      <c r="A26" s="12"/>
      <c r="B26" s="25">
        <v>331.2</v>
      </c>
      <c r="C26" s="20" t="s">
        <v>85</v>
      </c>
      <c r="D26" s="46">
        <v>19684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19684</v>
      </c>
      <c r="O26" s="47">
        <f t="shared" si="1"/>
        <v>2.1023176332372104</v>
      </c>
      <c r="P26" s="9"/>
    </row>
    <row r="27" spans="1:16">
      <c r="A27" s="12"/>
      <c r="B27" s="25">
        <v>331.62</v>
      </c>
      <c r="C27" s="20" t="s">
        <v>99</v>
      </c>
      <c r="D27" s="46">
        <v>88985</v>
      </c>
      <c r="E27" s="46">
        <v>0</v>
      </c>
      <c r="F27" s="46">
        <v>0</v>
      </c>
      <c r="G27" s="46">
        <v>0</v>
      </c>
      <c r="H27" s="46">
        <v>0</v>
      </c>
      <c r="I27" s="46">
        <v>101383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190368</v>
      </c>
      <c r="O27" s="47">
        <f t="shared" si="1"/>
        <v>20.331944889458509</v>
      </c>
      <c r="P27" s="9"/>
    </row>
    <row r="28" spans="1:16">
      <c r="A28" s="12"/>
      <c r="B28" s="25">
        <v>334.2</v>
      </c>
      <c r="C28" s="20" t="s">
        <v>27</v>
      </c>
      <c r="D28" s="46">
        <v>2508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2508</v>
      </c>
      <c r="O28" s="47">
        <f t="shared" si="1"/>
        <v>0.26786286446651714</v>
      </c>
      <c r="P28" s="9"/>
    </row>
    <row r="29" spans="1:16">
      <c r="A29" s="12"/>
      <c r="B29" s="25">
        <v>334.49</v>
      </c>
      <c r="C29" s="20" t="s">
        <v>28</v>
      </c>
      <c r="D29" s="46">
        <v>62118</v>
      </c>
      <c r="E29" s="46">
        <v>0</v>
      </c>
      <c r="F29" s="46">
        <v>0</v>
      </c>
      <c r="G29" s="46">
        <v>261228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323346</v>
      </c>
      <c r="O29" s="47">
        <f t="shared" si="1"/>
        <v>34.534444088433197</v>
      </c>
      <c r="P29" s="9"/>
    </row>
    <row r="30" spans="1:16">
      <c r="A30" s="12"/>
      <c r="B30" s="25">
        <v>334.62</v>
      </c>
      <c r="C30" s="20" t="s">
        <v>101</v>
      </c>
      <c r="D30" s="46">
        <v>14831</v>
      </c>
      <c r="E30" s="46">
        <v>0</v>
      </c>
      <c r="F30" s="46">
        <v>0</v>
      </c>
      <c r="G30" s="46">
        <v>0</v>
      </c>
      <c r="H30" s="46">
        <v>0</v>
      </c>
      <c r="I30" s="46">
        <v>16897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31728</v>
      </c>
      <c r="O30" s="47">
        <f t="shared" si="1"/>
        <v>3.3886574815764177</v>
      </c>
      <c r="P30" s="9"/>
    </row>
    <row r="31" spans="1:16">
      <c r="A31" s="12"/>
      <c r="B31" s="25">
        <v>335.12</v>
      </c>
      <c r="C31" s="20" t="s">
        <v>108</v>
      </c>
      <c r="D31" s="46">
        <v>267052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267052</v>
      </c>
      <c r="O31" s="47">
        <f t="shared" si="1"/>
        <v>28.522054896934744</v>
      </c>
      <c r="P31" s="9"/>
    </row>
    <row r="32" spans="1:16">
      <c r="A32" s="12"/>
      <c r="B32" s="25">
        <v>335.15</v>
      </c>
      <c r="C32" s="20" t="s">
        <v>109</v>
      </c>
      <c r="D32" s="46">
        <v>37099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37099</v>
      </c>
      <c r="O32" s="47">
        <f t="shared" si="1"/>
        <v>3.9622984086297128</v>
      </c>
      <c r="P32" s="9"/>
    </row>
    <row r="33" spans="1:16">
      <c r="A33" s="12"/>
      <c r="B33" s="25">
        <v>335.18</v>
      </c>
      <c r="C33" s="20" t="s">
        <v>110</v>
      </c>
      <c r="D33" s="46">
        <v>513577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513577</v>
      </c>
      <c r="O33" s="47">
        <f t="shared" si="1"/>
        <v>54.851756915518529</v>
      </c>
      <c r="P33" s="9"/>
    </row>
    <row r="34" spans="1:16">
      <c r="A34" s="12"/>
      <c r="B34" s="25">
        <v>335.21</v>
      </c>
      <c r="C34" s="20" t="s">
        <v>33</v>
      </c>
      <c r="D34" s="46">
        <v>7745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7745</v>
      </c>
      <c r="O34" s="47">
        <f t="shared" si="1"/>
        <v>0.82719213927160096</v>
      </c>
      <c r="P34" s="9"/>
    </row>
    <row r="35" spans="1:16">
      <c r="A35" s="12"/>
      <c r="B35" s="25">
        <v>335.49</v>
      </c>
      <c r="C35" s="20" t="s">
        <v>34</v>
      </c>
      <c r="D35" s="46">
        <v>2867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2867</v>
      </c>
      <c r="O35" s="47">
        <f t="shared" si="1"/>
        <v>0.30620527608672432</v>
      </c>
      <c r="P35" s="9"/>
    </row>
    <row r="36" spans="1:16">
      <c r="A36" s="12"/>
      <c r="B36" s="25">
        <v>337.3</v>
      </c>
      <c r="C36" s="20" t="s">
        <v>36</v>
      </c>
      <c r="D36" s="46">
        <v>7196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7196</v>
      </c>
      <c r="O36" s="47">
        <f t="shared" si="1"/>
        <v>0.76855708640393039</v>
      </c>
      <c r="P36" s="9"/>
    </row>
    <row r="37" spans="1:16">
      <c r="A37" s="12"/>
      <c r="B37" s="25">
        <v>337.4</v>
      </c>
      <c r="C37" s="20" t="s">
        <v>111</v>
      </c>
      <c r="D37" s="46">
        <v>0</v>
      </c>
      <c r="E37" s="46">
        <v>0</v>
      </c>
      <c r="F37" s="46">
        <v>0</v>
      </c>
      <c r="G37" s="46">
        <v>89273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89273</v>
      </c>
      <c r="O37" s="47">
        <f t="shared" ref="O37:O68" si="7">(N37/O$75)</f>
        <v>9.5346576951831672</v>
      </c>
      <c r="P37" s="9"/>
    </row>
    <row r="38" spans="1:16">
      <c r="A38" s="12"/>
      <c r="B38" s="25">
        <v>337.7</v>
      </c>
      <c r="C38" s="20" t="s">
        <v>37</v>
      </c>
      <c r="D38" s="46">
        <v>162137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162137</v>
      </c>
      <c r="O38" s="47">
        <f t="shared" si="7"/>
        <v>17.316778810210401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SUM(D40:D51)</f>
        <v>3662255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6092751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9755006</v>
      </c>
      <c r="O39" s="45">
        <f t="shared" si="7"/>
        <v>1041.8675638150166</v>
      </c>
      <c r="P39" s="10"/>
    </row>
    <row r="40" spans="1:16">
      <c r="A40" s="12"/>
      <c r="B40" s="25">
        <v>341.1</v>
      </c>
      <c r="C40" s="20" t="s">
        <v>112</v>
      </c>
      <c r="D40" s="46">
        <v>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</v>
      </c>
      <c r="O40" s="47">
        <f t="shared" si="7"/>
        <v>3.9517248745060346E-3</v>
      </c>
      <c r="P40" s="9"/>
    </row>
    <row r="41" spans="1:16">
      <c r="A41" s="12"/>
      <c r="B41" s="25">
        <v>341.2</v>
      </c>
      <c r="C41" s="20" t="s">
        <v>113</v>
      </c>
      <c r="D41" s="46">
        <v>23287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9">SUM(D41:M41)</f>
        <v>23287</v>
      </c>
      <c r="O41" s="47">
        <f t="shared" si="7"/>
        <v>2.4871301933141088</v>
      </c>
      <c r="P41" s="9"/>
    </row>
    <row r="42" spans="1:16">
      <c r="A42" s="12"/>
      <c r="B42" s="25">
        <v>341.3</v>
      </c>
      <c r="C42" s="20" t="s">
        <v>114</v>
      </c>
      <c r="D42" s="46">
        <v>354199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354199</v>
      </c>
      <c r="O42" s="47">
        <f t="shared" si="7"/>
        <v>37.829648616896293</v>
      </c>
      <c r="P42" s="9"/>
    </row>
    <row r="43" spans="1:16">
      <c r="A43" s="12"/>
      <c r="B43" s="25">
        <v>341.9</v>
      </c>
      <c r="C43" s="20" t="s">
        <v>115</v>
      </c>
      <c r="D43" s="46">
        <v>7846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7846</v>
      </c>
      <c r="O43" s="47">
        <f t="shared" si="7"/>
        <v>0.83797928014525258</v>
      </c>
      <c r="P43" s="9"/>
    </row>
    <row r="44" spans="1:16">
      <c r="A44" s="12"/>
      <c r="B44" s="25">
        <v>342.1</v>
      </c>
      <c r="C44" s="20" t="s">
        <v>45</v>
      </c>
      <c r="D44" s="46">
        <v>3035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3035</v>
      </c>
      <c r="O44" s="47">
        <f t="shared" si="7"/>
        <v>0.32414824308448148</v>
      </c>
      <c r="P44" s="9"/>
    </row>
    <row r="45" spans="1:16">
      <c r="A45" s="12"/>
      <c r="B45" s="25">
        <v>342.4</v>
      </c>
      <c r="C45" s="20" t="s">
        <v>46</v>
      </c>
      <c r="D45" s="46">
        <v>1445699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1445699</v>
      </c>
      <c r="O45" s="47">
        <f t="shared" si="7"/>
        <v>154.40553241482431</v>
      </c>
      <c r="P45" s="9"/>
    </row>
    <row r="46" spans="1:16">
      <c r="A46" s="12"/>
      <c r="B46" s="25">
        <v>343.5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6092751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6092751</v>
      </c>
      <c r="O46" s="47">
        <f t="shared" si="7"/>
        <v>650.72636975328419</v>
      </c>
      <c r="P46" s="9"/>
    </row>
    <row r="47" spans="1:16">
      <c r="A47" s="12"/>
      <c r="B47" s="25">
        <v>344.5</v>
      </c>
      <c r="C47" s="20" t="s">
        <v>116</v>
      </c>
      <c r="D47" s="46">
        <v>1350873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1350873</v>
      </c>
      <c r="O47" s="47">
        <f t="shared" si="7"/>
        <v>144.27779557834029</v>
      </c>
      <c r="P47" s="9"/>
    </row>
    <row r="48" spans="1:16">
      <c r="A48" s="12"/>
      <c r="B48" s="25">
        <v>347.2</v>
      </c>
      <c r="C48" s="20" t="s">
        <v>50</v>
      </c>
      <c r="D48" s="46">
        <v>297696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297696</v>
      </c>
      <c r="O48" s="47">
        <f t="shared" si="7"/>
        <v>31.794937520025634</v>
      </c>
      <c r="P48" s="9"/>
    </row>
    <row r="49" spans="1:16">
      <c r="A49" s="12"/>
      <c r="B49" s="25">
        <v>347.4</v>
      </c>
      <c r="C49" s="20" t="s">
        <v>52</v>
      </c>
      <c r="D49" s="46">
        <v>108810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108810</v>
      </c>
      <c r="O49" s="47">
        <f t="shared" si="7"/>
        <v>11.621275232297341</v>
      </c>
      <c r="P49" s="9"/>
    </row>
    <row r="50" spans="1:16">
      <c r="A50" s="12"/>
      <c r="B50" s="25">
        <v>347.5</v>
      </c>
      <c r="C50" s="20" t="s">
        <v>53</v>
      </c>
      <c r="D50" s="46">
        <v>70703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70703</v>
      </c>
      <c r="O50" s="47">
        <f t="shared" si="7"/>
        <v>7.5513190216810848</v>
      </c>
      <c r="P50" s="9"/>
    </row>
    <row r="51" spans="1:16">
      <c r="A51" s="12"/>
      <c r="B51" s="25">
        <v>349</v>
      </c>
      <c r="C51" s="20" t="s">
        <v>1</v>
      </c>
      <c r="D51" s="46">
        <v>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</v>
      </c>
      <c r="O51" s="47">
        <f t="shared" si="7"/>
        <v>7.4762362490654703E-3</v>
      </c>
      <c r="P51" s="9"/>
    </row>
    <row r="52" spans="1:16" ht="15.75">
      <c r="A52" s="29" t="s">
        <v>43</v>
      </c>
      <c r="B52" s="30"/>
      <c r="C52" s="31"/>
      <c r="D52" s="32">
        <f t="shared" ref="D52:M52" si="10">SUM(D53:D57)</f>
        <v>164184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164184</v>
      </c>
      <c r="O52" s="45">
        <f t="shared" si="7"/>
        <v>17.535405318808074</v>
      </c>
      <c r="P52" s="10"/>
    </row>
    <row r="53" spans="1:16">
      <c r="A53" s="13"/>
      <c r="B53" s="39">
        <v>351.1</v>
      </c>
      <c r="C53" s="21" t="s">
        <v>56</v>
      </c>
      <c r="D53" s="46">
        <v>20753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20753</v>
      </c>
      <c r="O53" s="47">
        <f t="shared" si="7"/>
        <v>2.2164904410979389</v>
      </c>
      <c r="P53" s="9"/>
    </row>
    <row r="54" spans="1:16">
      <c r="A54" s="13"/>
      <c r="B54" s="39">
        <v>351.3</v>
      </c>
      <c r="C54" s="21" t="s">
        <v>57</v>
      </c>
      <c r="D54" s="46">
        <v>1118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1118</v>
      </c>
      <c r="O54" s="47">
        <f t="shared" si="7"/>
        <v>0.11940617323507423</v>
      </c>
      <c r="P54" s="9"/>
    </row>
    <row r="55" spans="1:16">
      <c r="A55" s="13"/>
      <c r="B55" s="39">
        <v>352</v>
      </c>
      <c r="C55" s="21" t="s">
        <v>102</v>
      </c>
      <c r="D55" s="46">
        <v>26772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26772</v>
      </c>
      <c r="O55" s="47">
        <f t="shared" si="7"/>
        <v>2.8593399551425827</v>
      </c>
      <c r="P55" s="9"/>
    </row>
    <row r="56" spans="1:16">
      <c r="A56" s="13"/>
      <c r="B56" s="39">
        <v>354</v>
      </c>
      <c r="C56" s="21" t="s">
        <v>58</v>
      </c>
      <c r="D56" s="46">
        <v>4657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4657</v>
      </c>
      <c r="O56" s="47">
        <f t="shared" si="7"/>
        <v>0.49738331731282709</v>
      </c>
      <c r="P56" s="9"/>
    </row>
    <row r="57" spans="1:16">
      <c r="A57" s="13"/>
      <c r="B57" s="39">
        <v>359</v>
      </c>
      <c r="C57" s="21" t="s">
        <v>60</v>
      </c>
      <c r="D57" s="46">
        <v>110884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110884</v>
      </c>
      <c r="O57" s="47">
        <f t="shared" si="7"/>
        <v>11.842785432019651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366511</v>
      </c>
      <c r="E58" s="32">
        <f t="shared" si="12"/>
        <v>-39</v>
      </c>
      <c r="F58" s="32">
        <f t="shared" si="12"/>
        <v>0</v>
      </c>
      <c r="G58" s="32">
        <f t="shared" si="12"/>
        <v>-107</v>
      </c>
      <c r="H58" s="32">
        <f t="shared" si="12"/>
        <v>0</v>
      </c>
      <c r="I58" s="32">
        <f t="shared" si="12"/>
        <v>18651</v>
      </c>
      <c r="J58" s="32">
        <f t="shared" si="12"/>
        <v>0</v>
      </c>
      <c r="K58" s="32">
        <f t="shared" si="12"/>
        <v>6087683</v>
      </c>
      <c r="L58" s="32">
        <f t="shared" si="12"/>
        <v>0</v>
      </c>
      <c r="M58" s="32">
        <f t="shared" si="12"/>
        <v>0</v>
      </c>
      <c r="N58" s="32">
        <f t="shared" si="11"/>
        <v>6472699</v>
      </c>
      <c r="O58" s="45">
        <f t="shared" si="7"/>
        <v>691.30609847271171</v>
      </c>
      <c r="P58" s="10"/>
    </row>
    <row r="59" spans="1:16">
      <c r="A59" s="12"/>
      <c r="B59" s="25">
        <v>361.1</v>
      </c>
      <c r="C59" s="20" t="s">
        <v>61</v>
      </c>
      <c r="D59" s="46">
        <v>9365</v>
      </c>
      <c r="E59" s="46">
        <v>-39</v>
      </c>
      <c r="F59" s="46">
        <v>0</v>
      </c>
      <c r="G59" s="46">
        <v>-107</v>
      </c>
      <c r="H59" s="46">
        <v>0</v>
      </c>
      <c r="I59" s="46">
        <v>77666</v>
      </c>
      <c r="J59" s="46">
        <v>0</v>
      </c>
      <c r="K59" s="46">
        <v>310311</v>
      </c>
      <c r="L59" s="46">
        <v>0</v>
      </c>
      <c r="M59" s="46">
        <v>0</v>
      </c>
      <c r="N59" s="46">
        <f t="shared" si="11"/>
        <v>397196</v>
      </c>
      <c r="O59" s="47">
        <f t="shared" si="7"/>
        <v>42.421873331197268</v>
      </c>
      <c r="P59" s="9"/>
    </row>
    <row r="60" spans="1:16">
      <c r="A60" s="12"/>
      <c r="B60" s="25">
        <v>361.2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453006</v>
      </c>
      <c r="L60" s="46">
        <v>0</v>
      </c>
      <c r="M60" s="46">
        <v>0</v>
      </c>
      <c r="N60" s="46">
        <f t="shared" ref="N60:N68" si="13">SUM(D60:M60)</f>
        <v>453006</v>
      </c>
      <c r="O60" s="47">
        <f t="shared" si="7"/>
        <v>48.382569689202178</v>
      </c>
      <c r="P60" s="9"/>
    </row>
    <row r="61" spans="1:16">
      <c r="A61" s="12"/>
      <c r="B61" s="25">
        <v>361.3</v>
      </c>
      <c r="C61" s="20" t="s">
        <v>63</v>
      </c>
      <c r="D61" s="46">
        <v>479</v>
      </c>
      <c r="E61" s="46">
        <v>0</v>
      </c>
      <c r="F61" s="46">
        <v>0</v>
      </c>
      <c r="G61" s="46">
        <v>0</v>
      </c>
      <c r="H61" s="46">
        <v>0</v>
      </c>
      <c r="I61" s="46">
        <v>-73148</v>
      </c>
      <c r="J61" s="46">
        <v>0</v>
      </c>
      <c r="K61" s="46">
        <v>2744881</v>
      </c>
      <c r="L61" s="46">
        <v>0</v>
      </c>
      <c r="M61" s="46">
        <v>0</v>
      </c>
      <c r="N61" s="46">
        <f t="shared" si="13"/>
        <v>2672212</v>
      </c>
      <c r="O61" s="47">
        <f t="shared" si="7"/>
        <v>285.40126027982484</v>
      </c>
      <c r="P61" s="9"/>
    </row>
    <row r="62" spans="1:16">
      <c r="A62" s="12"/>
      <c r="B62" s="25">
        <v>361.4</v>
      </c>
      <c r="C62" s="20" t="s">
        <v>117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137207</v>
      </c>
      <c r="L62" s="46">
        <v>0</v>
      </c>
      <c r="M62" s="46">
        <v>0</v>
      </c>
      <c r="N62" s="46">
        <f t="shared" si="13"/>
        <v>137207</v>
      </c>
      <c r="O62" s="47">
        <f t="shared" si="7"/>
        <v>14.654170671793228</v>
      </c>
      <c r="P62" s="9"/>
    </row>
    <row r="63" spans="1:16">
      <c r="A63" s="12"/>
      <c r="B63" s="25">
        <v>362</v>
      </c>
      <c r="C63" s="20" t="s">
        <v>65</v>
      </c>
      <c r="D63" s="46">
        <v>300692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300692</v>
      </c>
      <c r="O63" s="47">
        <f t="shared" si="7"/>
        <v>32.114920431485636</v>
      </c>
      <c r="P63" s="9"/>
    </row>
    <row r="64" spans="1:16">
      <c r="A64" s="12"/>
      <c r="B64" s="25">
        <v>364</v>
      </c>
      <c r="C64" s="20" t="s">
        <v>118</v>
      </c>
      <c r="D64" s="46">
        <v>8008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8008</v>
      </c>
      <c r="O64" s="47">
        <f t="shared" si="7"/>
        <v>0.85528142689308984</v>
      </c>
      <c r="P64" s="9"/>
    </row>
    <row r="65" spans="1:119">
      <c r="A65" s="12"/>
      <c r="B65" s="25">
        <v>365</v>
      </c>
      <c r="C65" s="20" t="s">
        <v>119</v>
      </c>
      <c r="D65" s="46">
        <v>19056</v>
      </c>
      <c r="E65" s="46">
        <v>0</v>
      </c>
      <c r="F65" s="46">
        <v>0</v>
      </c>
      <c r="G65" s="46">
        <v>0</v>
      </c>
      <c r="H65" s="46">
        <v>0</v>
      </c>
      <c r="I65" s="46">
        <v>-7867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11189</v>
      </c>
      <c r="O65" s="47">
        <f t="shared" si="7"/>
        <v>1.1950229627256221</v>
      </c>
      <c r="P65" s="9"/>
    </row>
    <row r="66" spans="1:119">
      <c r="A66" s="12"/>
      <c r="B66" s="25">
        <v>366</v>
      </c>
      <c r="C66" s="20" t="s">
        <v>67</v>
      </c>
      <c r="D66" s="46">
        <v>9749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9749</v>
      </c>
      <c r="O66" s="47">
        <f t="shared" si="7"/>
        <v>1.0412261027448468</v>
      </c>
      <c r="P66" s="9"/>
    </row>
    <row r="67" spans="1:119">
      <c r="A67" s="12"/>
      <c r="B67" s="25">
        <v>368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2441813</v>
      </c>
      <c r="L67" s="46">
        <v>0</v>
      </c>
      <c r="M67" s="46">
        <v>0</v>
      </c>
      <c r="N67" s="46">
        <f t="shared" si="13"/>
        <v>2441813</v>
      </c>
      <c r="O67" s="47">
        <f t="shared" si="7"/>
        <v>260.79386948627575</v>
      </c>
      <c r="P67" s="9"/>
    </row>
    <row r="68" spans="1:119">
      <c r="A68" s="12"/>
      <c r="B68" s="25">
        <v>369.9</v>
      </c>
      <c r="C68" s="20" t="s">
        <v>69</v>
      </c>
      <c r="D68" s="46">
        <v>19162</v>
      </c>
      <c r="E68" s="46">
        <v>0</v>
      </c>
      <c r="F68" s="46">
        <v>0</v>
      </c>
      <c r="G68" s="46">
        <v>0</v>
      </c>
      <c r="H68" s="46">
        <v>0</v>
      </c>
      <c r="I68" s="46">
        <v>22000</v>
      </c>
      <c r="J68" s="46">
        <v>0</v>
      </c>
      <c r="K68" s="46">
        <v>465</v>
      </c>
      <c r="L68" s="46">
        <v>0</v>
      </c>
      <c r="M68" s="46">
        <v>0</v>
      </c>
      <c r="N68" s="46">
        <f t="shared" si="13"/>
        <v>41627</v>
      </c>
      <c r="O68" s="47">
        <f t="shared" si="7"/>
        <v>4.4459040905692619</v>
      </c>
      <c r="P68" s="9"/>
    </row>
    <row r="69" spans="1:119" ht="15.75">
      <c r="A69" s="29" t="s">
        <v>44</v>
      </c>
      <c r="B69" s="30"/>
      <c r="C69" s="31"/>
      <c r="D69" s="32">
        <f t="shared" ref="D69:M69" si="14">SUM(D70:D72)</f>
        <v>0</v>
      </c>
      <c r="E69" s="32">
        <f t="shared" si="14"/>
        <v>0</v>
      </c>
      <c r="F69" s="32">
        <f t="shared" si="14"/>
        <v>0</v>
      </c>
      <c r="G69" s="32">
        <f t="shared" si="14"/>
        <v>1384400</v>
      </c>
      <c r="H69" s="32">
        <f t="shared" si="14"/>
        <v>0</v>
      </c>
      <c r="I69" s="32">
        <f t="shared" si="14"/>
        <v>228246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1612646</v>
      </c>
      <c r="O69" s="45">
        <f>(N69/O$75)</f>
        <v>172.23603545872049</v>
      </c>
      <c r="P69" s="9"/>
    </row>
    <row r="70" spans="1:119">
      <c r="A70" s="12"/>
      <c r="B70" s="25">
        <v>381</v>
      </c>
      <c r="C70" s="20" t="s">
        <v>70</v>
      </c>
      <c r="D70" s="46">
        <v>0</v>
      </c>
      <c r="E70" s="46">
        <v>0</v>
      </c>
      <c r="F70" s="46">
        <v>0</v>
      </c>
      <c r="G70" s="46">
        <v>1384400</v>
      </c>
      <c r="H70" s="46">
        <v>0</v>
      </c>
      <c r="I70" s="46">
        <v>57077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1441477</v>
      </c>
      <c r="O70" s="47">
        <f>(N70/O$75)</f>
        <v>153.95460856563068</v>
      </c>
      <c r="P70" s="9"/>
    </row>
    <row r="71" spans="1:119">
      <c r="A71" s="12"/>
      <c r="B71" s="25">
        <v>389.9</v>
      </c>
      <c r="C71" s="20" t="s">
        <v>120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134818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134818</v>
      </c>
      <c r="O71" s="47">
        <f>(N71/O$75)</f>
        <v>14.399017408950122</v>
      </c>
      <c r="P71" s="9"/>
    </row>
    <row r="72" spans="1:119" ht="15.75" thickBot="1">
      <c r="A72" s="48"/>
      <c r="B72" s="49">
        <v>393</v>
      </c>
      <c r="C72" s="50" t="s">
        <v>121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36351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36351</v>
      </c>
      <c r="O72" s="47">
        <f>(N72/O$75)</f>
        <v>3.882409484139699</v>
      </c>
      <c r="P72" s="9"/>
    </row>
    <row r="73" spans="1:119" ht="16.5" thickBot="1">
      <c r="A73" s="14" t="s">
        <v>54</v>
      </c>
      <c r="B73" s="23"/>
      <c r="C73" s="22"/>
      <c r="D73" s="15">
        <f t="shared" ref="D73:M73" si="15">SUM(D5,D16,D25,D39,D52,D58,D69)</f>
        <v>15990538</v>
      </c>
      <c r="E73" s="15">
        <f t="shared" si="15"/>
        <v>1035</v>
      </c>
      <c r="F73" s="15">
        <f t="shared" si="15"/>
        <v>0</v>
      </c>
      <c r="G73" s="15">
        <f t="shared" si="15"/>
        <v>2539015</v>
      </c>
      <c r="H73" s="15">
        <f t="shared" si="15"/>
        <v>0</v>
      </c>
      <c r="I73" s="15">
        <f t="shared" si="15"/>
        <v>6461648</v>
      </c>
      <c r="J73" s="15">
        <f t="shared" si="15"/>
        <v>0</v>
      </c>
      <c r="K73" s="15">
        <f t="shared" si="15"/>
        <v>6365337</v>
      </c>
      <c r="L73" s="15">
        <f t="shared" si="15"/>
        <v>0</v>
      </c>
      <c r="M73" s="15">
        <f t="shared" si="15"/>
        <v>0</v>
      </c>
      <c r="N73" s="15">
        <f>SUM(D73:M73)</f>
        <v>31357573</v>
      </c>
      <c r="O73" s="38">
        <f>(N73/O$75)</f>
        <v>3349.0946277902381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122</v>
      </c>
      <c r="M75" s="51"/>
      <c r="N75" s="51"/>
      <c r="O75" s="43">
        <v>9363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88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8218275</v>
      </c>
      <c r="E5" s="27">
        <f t="shared" si="0"/>
        <v>0</v>
      </c>
      <c r="F5" s="27">
        <f t="shared" si="0"/>
        <v>0</v>
      </c>
      <c r="G5" s="27">
        <f t="shared" si="0"/>
        <v>761136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292403</v>
      </c>
      <c r="L5" s="27">
        <f t="shared" si="0"/>
        <v>0</v>
      </c>
      <c r="M5" s="27">
        <f t="shared" si="0"/>
        <v>0</v>
      </c>
      <c r="N5" s="28">
        <f>SUM(D5:M5)</f>
        <v>9271814</v>
      </c>
      <c r="O5" s="33">
        <f t="shared" ref="O5:O36" si="1">(N5/O$74)</f>
        <v>990.89601367959813</v>
      </c>
      <c r="P5" s="6"/>
    </row>
    <row r="6" spans="1:133">
      <c r="A6" s="12"/>
      <c r="B6" s="25">
        <v>311</v>
      </c>
      <c r="C6" s="20" t="s">
        <v>3</v>
      </c>
      <c r="D6" s="46">
        <v>5641473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5641473</v>
      </c>
      <c r="O6" s="47">
        <f t="shared" si="1"/>
        <v>602.91471625521001</v>
      </c>
      <c r="P6" s="9"/>
    </row>
    <row r="7" spans="1:133">
      <c r="A7" s="12"/>
      <c r="B7" s="25">
        <v>312.10000000000002</v>
      </c>
      <c r="C7" s="20" t="s">
        <v>11</v>
      </c>
      <c r="D7" s="46">
        <v>126619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126619</v>
      </c>
      <c r="O7" s="47">
        <f t="shared" si="1"/>
        <v>13.532008122261409</v>
      </c>
      <c r="P7" s="9"/>
    </row>
    <row r="8" spans="1:133">
      <c r="A8" s="12"/>
      <c r="B8" s="25">
        <v>312.51</v>
      </c>
      <c r="C8" s="20" t="s">
        <v>83</v>
      </c>
      <c r="D8" s="46">
        <v>199867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199867</v>
      </c>
      <c r="L8" s="46">
        <v>0</v>
      </c>
      <c r="M8" s="46">
        <v>0</v>
      </c>
      <c r="N8" s="46">
        <f>SUM(D8:M8)</f>
        <v>399734</v>
      </c>
      <c r="O8" s="47">
        <f t="shared" si="1"/>
        <v>42.720316340707491</v>
      </c>
      <c r="P8" s="9"/>
    </row>
    <row r="9" spans="1:133">
      <c r="A9" s="12"/>
      <c r="B9" s="25">
        <v>312.52</v>
      </c>
      <c r="C9" s="20" t="s">
        <v>80</v>
      </c>
      <c r="D9" s="46">
        <v>92536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92536</v>
      </c>
      <c r="L9" s="46">
        <v>0</v>
      </c>
      <c r="M9" s="46">
        <v>0</v>
      </c>
      <c r="N9" s="46">
        <f>SUM(D9:M9)</f>
        <v>185072</v>
      </c>
      <c r="O9" s="47">
        <f t="shared" si="1"/>
        <v>19.778988992198354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761136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761136</v>
      </c>
      <c r="O10" s="47">
        <f t="shared" si="1"/>
        <v>81.344020519397247</v>
      </c>
      <c r="P10" s="9"/>
    </row>
    <row r="11" spans="1:133">
      <c r="A11" s="12"/>
      <c r="B11" s="25">
        <v>314.10000000000002</v>
      </c>
      <c r="C11" s="20" t="s">
        <v>13</v>
      </c>
      <c r="D11" s="46">
        <v>1181426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1181426</v>
      </c>
      <c r="O11" s="47">
        <f t="shared" si="1"/>
        <v>126.26119482740195</v>
      </c>
      <c r="P11" s="9"/>
    </row>
    <row r="12" spans="1:133">
      <c r="A12" s="12"/>
      <c r="B12" s="25">
        <v>314.3</v>
      </c>
      <c r="C12" s="20" t="s">
        <v>14</v>
      </c>
      <c r="D12" s="46">
        <v>243904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243904</v>
      </c>
      <c r="O12" s="47">
        <f t="shared" si="1"/>
        <v>26.066474297317516</v>
      </c>
      <c r="P12" s="9"/>
    </row>
    <row r="13" spans="1:133">
      <c r="A13" s="12"/>
      <c r="B13" s="25">
        <v>314.39999999999998</v>
      </c>
      <c r="C13" s="20" t="s">
        <v>16</v>
      </c>
      <c r="D13" s="46">
        <v>48001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48001</v>
      </c>
      <c r="O13" s="47">
        <f t="shared" si="1"/>
        <v>5.1299561825371383</v>
      </c>
      <c r="P13" s="9"/>
    </row>
    <row r="14" spans="1:133">
      <c r="A14" s="12"/>
      <c r="B14" s="25">
        <v>315</v>
      </c>
      <c r="C14" s="20" t="s">
        <v>90</v>
      </c>
      <c r="D14" s="46">
        <v>578805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578805</v>
      </c>
      <c r="O14" s="47">
        <f t="shared" si="1"/>
        <v>61.857967297210642</v>
      </c>
      <c r="P14" s="9"/>
    </row>
    <row r="15" spans="1:133">
      <c r="A15" s="12"/>
      <c r="B15" s="25">
        <v>316</v>
      </c>
      <c r="C15" s="20" t="s">
        <v>17</v>
      </c>
      <c r="D15" s="46">
        <v>105644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105644</v>
      </c>
      <c r="O15" s="47">
        <f t="shared" si="1"/>
        <v>11.290370845356417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1568725</v>
      </c>
      <c r="E16" s="32">
        <f t="shared" si="3"/>
        <v>17745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6791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1593261</v>
      </c>
      <c r="O16" s="45">
        <f t="shared" si="1"/>
        <v>170.2747675537031</v>
      </c>
      <c r="P16" s="10"/>
    </row>
    <row r="17" spans="1:16">
      <c r="A17" s="12"/>
      <c r="B17" s="25">
        <v>322</v>
      </c>
      <c r="C17" s="20" t="s">
        <v>0</v>
      </c>
      <c r="D17" s="46">
        <v>410868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410868</v>
      </c>
      <c r="O17" s="47">
        <f t="shared" si="1"/>
        <v>43.910227637063159</v>
      </c>
      <c r="P17" s="9"/>
    </row>
    <row r="18" spans="1:16">
      <c r="A18" s="12"/>
      <c r="B18" s="25">
        <v>323.10000000000002</v>
      </c>
      <c r="C18" s="20" t="s">
        <v>19</v>
      </c>
      <c r="D18" s="46">
        <v>1128415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1128415</v>
      </c>
      <c r="O18" s="47">
        <f t="shared" si="1"/>
        <v>120.59581062306295</v>
      </c>
      <c r="P18" s="9"/>
    </row>
    <row r="19" spans="1:16">
      <c r="A19" s="12"/>
      <c r="B19" s="25">
        <v>323.39999999999998</v>
      </c>
      <c r="C19" s="20" t="s">
        <v>20</v>
      </c>
      <c r="D19" s="46">
        <v>19442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19442</v>
      </c>
      <c r="O19" s="47">
        <f t="shared" si="1"/>
        <v>2.0778027145452604</v>
      </c>
      <c r="P19" s="9"/>
    </row>
    <row r="20" spans="1:16">
      <c r="A20" s="12"/>
      <c r="B20" s="25">
        <v>323.7</v>
      </c>
      <c r="C20" s="20" t="s">
        <v>21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1.0687186063909373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5385</v>
      </c>
      <c r="O21" s="47">
        <f t="shared" si="1"/>
        <v>0.57550496954151975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</v>
      </c>
      <c r="O22" s="47">
        <f t="shared" si="1"/>
        <v>1.6672010259698621E-2</v>
      </c>
      <c r="P22" s="9"/>
    </row>
    <row r="23" spans="1:16">
      <c r="A23" s="12"/>
      <c r="B23" s="25">
        <v>324.31</v>
      </c>
      <c r="C23" s="20" t="s">
        <v>84</v>
      </c>
      <c r="D23" s="46">
        <v>0</v>
      </c>
      <c r="E23" s="46">
        <v>1074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1074</v>
      </c>
      <c r="O23" s="47">
        <f t="shared" si="1"/>
        <v>0.11478037832638666</v>
      </c>
      <c r="P23" s="9"/>
    </row>
    <row r="24" spans="1:16">
      <c r="A24" s="12"/>
      <c r="B24" s="25">
        <v>324.32</v>
      </c>
      <c r="C24" s="20" t="s">
        <v>98</v>
      </c>
      <c r="D24" s="46">
        <v>0</v>
      </c>
      <c r="E24" s="46">
        <v>16671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16671</v>
      </c>
      <c r="O24" s="47">
        <f t="shared" si="1"/>
        <v>1.7816607887143314</v>
      </c>
      <c r="P24" s="9"/>
    </row>
    <row r="25" spans="1:16">
      <c r="A25" s="12"/>
      <c r="B25" s="25">
        <v>329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1250</v>
      </c>
      <c r="O25" s="47">
        <f t="shared" si="1"/>
        <v>0.13358982579886716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SUM(D27:D40)</f>
        <v>1807823</v>
      </c>
      <c r="E26" s="32">
        <f t="shared" si="6"/>
        <v>0</v>
      </c>
      <c r="F26" s="32">
        <f t="shared" si="6"/>
        <v>0</v>
      </c>
      <c r="G26" s="32">
        <f t="shared" si="6"/>
        <v>447500</v>
      </c>
      <c r="H26" s="32">
        <f t="shared" si="6"/>
        <v>0</v>
      </c>
      <c r="I26" s="32">
        <f t="shared" si="6"/>
        <v>3176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2258499</v>
      </c>
      <c r="O26" s="45">
        <f t="shared" si="1"/>
        <v>241.36999038153255</v>
      </c>
      <c r="P26" s="10"/>
    </row>
    <row r="27" spans="1:16">
      <c r="A27" s="12"/>
      <c r="B27" s="25">
        <v>331.2</v>
      </c>
      <c r="C27" s="20" t="s">
        <v>85</v>
      </c>
      <c r="D27" s="46">
        <v>740289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740289</v>
      </c>
      <c r="O27" s="47">
        <f t="shared" si="1"/>
        <v>79.116062840654052</v>
      </c>
      <c r="P27" s="9"/>
    </row>
    <row r="28" spans="1:16">
      <c r="A28" s="12"/>
      <c r="B28" s="25">
        <v>331.62</v>
      </c>
      <c r="C28" s="20" t="s">
        <v>99</v>
      </c>
      <c r="D28" s="46">
        <v>2987</v>
      </c>
      <c r="E28" s="46">
        <v>0</v>
      </c>
      <c r="F28" s="46">
        <v>0</v>
      </c>
      <c r="G28" s="46">
        <v>0</v>
      </c>
      <c r="H28" s="46">
        <v>0</v>
      </c>
      <c r="I28" s="46">
        <v>2722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5709</v>
      </c>
      <c r="O28" s="47">
        <f t="shared" si="1"/>
        <v>0.61013145238858613</v>
      </c>
      <c r="P28" s="9"/>
    </row>
    <row r="29" spans="1:16">
      <c r="A29" s="12"/>
      <c r="B29" s="25">
        <v>331.7</v>
      </c>
      <c r="C29" s="20" t="s">
        <v>100</v>
      </c>
      <c r="D29" s="46">
        <v>0</v>
      </c>
      <c r="E29" s="46">
        <v>0</v>
      </c>
      <c r="F29" s="46">
        <v>0</v>
      </c>
      <c r="G29" s="46">
        <v>247500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247500</v>
      </c>
      <c r="O29" s="47">
        <f t="shared" si="1"/>
        <v>26.450785508175699</v>
      </c>
      <c r="P29" s="9"/>
    </row>
    <row r="30" spans="1:16">
      <c r="A30" s="12"/>
      <c r="B30" s="25">
        <v>334.2</v>
      </c>
      <c r="C30" s="20" t="s">
        <v>27</v>
      </c>
      <c r="D30" s="46">
        <v>25500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25500</v>
      </c>
      <c r="O30" s="47">
        <f t="shared" si="1"/>
        <v>2.7252324462968902</v>
      </c>
      <c r="P30" s="9"/>
    </row>
    <row r="31" spans="1:16">
      <c r="A31" s="12"/>
      <c r="B31" s="25">
        <v>334.49</v>
      </c>
      <c r="C31" s="20" t="s">
        <v>28</v>
      </c>
      <c r="D31" s="46">
        <v>58050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58050</v>
      </c>
      <c r="O31" s="47">
        <f t="shared" si="1"/>
        <v>6.2039115100993909</v>
      </c>
      <c r="P31" s="9"/>
    </row>
    <row r="32" spans="1:16">
      <c r="A32" s="12"/>
      <c r="B32" s="25">
        <v>334.62</v>
      </c>
      <c r="C32" s="20" t="s">
        <v>101</v>
      </c>
      <c r="D32" s="46">
        <v>498</v>
      </c>
      <c r="E32" s="46">
        <v>0</v>
      </c>
      <c r="F32" s="46">
        <v>0</v>
      </c>
      <c r="G32" s="46">
        <v>0</v>
      </c>
      <c r="H32" s="46">
        <v>0</v>
      </c>
      <c r="I32" s="46">
        <v>454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952</v>
      </c>
      <c r="O32" s="47">
        <f t="shared" si="1"/>
        <v>0.10174201132841723</v>
      </c>
      <c r="P32" s="9"/>
    </row>
    <row r="33" spans="1:16">
      <c r="A33" s="12"/>
      <c r="B33" s="25">
        <v>334.7</v>
      </c>
      <c r="C33" s="20" t="s">
        <v>29</v>
      </c>
      <c r="D33" s="46">
        <v>900</v>
      </c>
      <c r="E33" s="46">
        <v>0</v>
      </c>
      <c r="F33" s="46">
        <v>0</v>
      </c>
      <c r="G33" s="46">
        <v>200000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200900</v>
      </c>
      <c r="O33" s="47">
        <f t="shared" si="1"/>
        <v>21.470556802393929</v>
      </c>
      <c r="P33" s="9"/>
    </row>
    <row r="34" spans="1:16">
      <c r="A34" s="12"/>
      <c r="B34" s="25">
        <v>335.12</v>
      </c>
      <c r="C34" s="20" t="s">
        <v>30</v>
      </c>
      <c r="D34" s="46">
        <v>265814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265814</v>
      </c>
      <c r="O34" s="47">
        <f t="shared" si="1"/>
        <v>28.408036763920059</v>
      </c>
      <c r="P34" s="9"/>
    </row>
    <row r="35" spans="1:16">
      <c r="A35" s="12"/>
      <c r="B35" s="25">
        <v>335.15</v>
      </c>
      <c r="C35" s="20" t="s">
        <v>31</v>
      </c>
      <c r="D35" s="46">
        <v>33544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33544</v>
      </c>
      <c r="O35" s="47">
        <f t="shared" si="1"/>
        <v>3.5849096932777598</v>
      </c>
      <c r="P35" s="9"/>
    </row>
    <row r="36" spans="1:16">
      <c r="A36" s="12"/>
      <c r="B36" s="25">
        <v>335.18</v>
      </c>
      <c r="C36" s="20" t="s">
        <v>32</v>
      </c>
      <c r="D36" s="46">
        <v>491998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491998</v>
      </c>
      <c r="O36" s="47">
        <f t="shared" si="1"/>
        <v>52.580741690712834</v>
      </c>
      <c r="P36" s="9"/>
    </row>
    <row r="37" spans="1:16">
      <c r="A37" s="12"/>
      <c r="B37" s="25">
        <v>335.21</v>
      </c>
      <c r="C37" s="20" t="s">
        <v>33</v>
      </c>
      <c r="D37" s="46">
        <v>8850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8850</v>
      </c>
      <c r="O37" s="47">
        <f t="shared" ref="O37:O68" si="8">(N37/O$74)</f>
        <v>0.94581596665597945</v>
      </c>
      <c r="P37" s="9"/>
    </row>
    <row r="38" spans="1:16">
      <c r="A38" s="12"/>
      <c r="B38" s="25">
        <v>335.49</v>
      </c>
      <c r="C38" s="20" t="s">
        <v>34</v>
      </c>
      <c r="D38" s="46">
        <v>4399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4399</v>
      </c>
      <c r="O38" s="47">
        <f t="shared" si="8"/>
        <v>0.47012931495137328</v>
      </c>
      <c r="P38" s="9"/>
    </row>
    <row r="39" spans="1:16">
      <c r="A39" s="12"/>
      <c r="B39" s="25">
        <v>337.1</v>
      </c>
      <c r="C39" s="20" t="s">
        <v>35</v>
      </c>
      <c r="D39" s="46">
        <v>6660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6660</v>
      </c>
      <c r="O39" s="47">
        <f t="shared" si="8"/>
        <v>0.71176659185636426</v>
      </c>
      <c r="P39" s="9"/>
    </row>
    <row r="40" spans="1:16">
      <c r="A40" s="12"/>
      <c r="B40" s="25">
        <v>337.7</v>
      </c>
      <c r="C40" s="20" t="s">
        <v>37</v>
      </c>
      <c r="D40" s="46">
        <v>168334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168334</v>
      </c>
      <c r="O40" s="47">
        <f t="shared" si="8"/>
        <v>17.990167788821203</v>
      </c>
      <c r="P40" s="9"/>
    </row>
    <row r="41" spans="1:16" ht="15.75">
      <c r="A41" s="29" t="s">
        <v>42</v>
      </c>
      <c r="B41" s="30"/>
      <c r="C41" s="31"/>
      <c r="D41" s="32">
        <f t="shared" ref="D41:M41" si="9">SUM(D42:D52)</f>
        <v>3326146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6130387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9456533</v>
      </c>
      <c r="O41" s="45">
        <f t="shared" si="8"/>
        <v>1010.6372769049909</v>
      </c>
      <c r="P41" s="10"/>
    </row>
    <row r="42" spans="1:16">
      <c r="A42" s="12"/>
      <c r="B42" s="25">
        <v>341.1</v>
      </c>
      <c r="C42" s="20" t="s">
        <v>91</v>
      </c>
      <c r="D42" s="46">
        <v>120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120</v>
      </c>
      <c r="O42" s="47">
        <f t="shared" si="8"/>
        <v>1.2824623276691247E-2</v>
      </c>
      <c r="P42" s="9"/>
    </row>
    <row r="43" spans="1:16">
      <c r="A43" s="12"/>
      <c r="B43" s="25">
        <v>341.3</v>
      </c>
      <c r="C43" s="20" t="s">
        <v>92</v>
      </c>
      <c r="D43" s="46">
        <v>343883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0">SUM(D43:M43)</f>
        <v>343883</v>
      </c>
      <c r="O43" s="47">
        <f t="shared" si="8"/>
        <v>36.751416052153466</v>
      </c>
      <c r="P43" s="9"/>
    </row>
    <row r="44" spans="1:16">
      <c r="A44" s="12"/>
      <c r="B44" s="25">
        <v>341.9</v>
      </c>
      <c r="C44" s="20" t="s">
        <v>93</v>
      </c>
      <c r="D44" s="46">
        <v>28546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28546</v>
      </c>
      <c r="O44" s="47">
        <f t="shared" si="8"/>
        <v>3.0507641338035696</v>
      </c>
      <c r="P44" s="9"/>
    </row>
    <row r="45" spans="1:16">
      <c r="A45" s="12"/>
      <c r="B45" s="25">
        <v>342.1</v>
      </c>
      <c r="C45" s="20" t="s">
        <v>45</v>
      </c>
      <c r="D45" s="46">
        <v>80255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80255</v>
      </c>
      <c r="O45" s="47">
        <f t="shared" si="8"/>
        <v>8.5770011755904676</v>
      </c>
      <c r="P45" s="9"/>
    </row>
    <row r="46" spans="1:16">
      <c r="A46" s="12"/>
      <c r="B46" s="25">
        <v>342.4</v>
      </c>
      <c r="C46" s="20" t="s">
        <v>46</v>
      </c>
      <c r="D46" s="46">
        <v>1216072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1216072</v>
      </c>
      <c r="O46" s="47">
        <f t="shared" si="8"/>
        <v>129.963877311104</v>
      </c>
      <c r="P46" s="9"/>
    </row>
    <row r="47" spans="1:16">
      <c r="A47" s="12"/>
      <c r="B47" s="25">
        <v>343.5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6130387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6130387</v>
      </c>
      <c r="O47" s="47">
        <f t="shared" si="8"/>
        <v>655.16586512771187</v>
      </c>
      <c r="P47" s="9"/>
    </row>
    <row r="48" spans="1:16">
      <c r="A48" s="12"/>
      <c r="B48" s="25">
        <v>344.5</v>
      </c>
      <c r="C48" s="20" t="s">
        <v>48</v>
      </c>
      <c r="D48" s="46">
        <v>1326539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1326539</v>
      </c>
      <c r="O48" s="47">
        <f t="shared" si="8"/>
        <v>141.76969114032275</v>
      </c>
      <c r="P48" s="9"/>
    </row>
    <row r="49" spans="1:16">
      <c r="A49" s="12"/>
      <c r="B49" s="25">
        <v>347.2</v>
      </c>
      <c r="C49" s="20" t="s">
        <v>50</v>
      </c>
      <c r="D49" s="46">
        <v>207662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207662</v>
      </c>
      <c r="O49" s="47">
        <f t="shared" si="8"/>
        <v>22.19322432403548</v>
      </c>
      <c r="P49" s="9"/>
    </row>
    <row r="50" spans="1:16">
      <c r="A50" s="12"/>
      <c r="B50" s="25">
        <v>347.4</v>
      </c>
      <c r="C50" s="20" t="s">
        <v>52</v>
      </c>
      <c r="D50" s="46">
        <v>58011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58011</v>
      </c>
      <c r="O50" s="47">
        <f t="shared" si="8"/>
        <v>6.1997435075344658</v>
      </c>
      <c r="P50" s="9"/>
    </row>
    <row r="51" spans="1:16">
      <c r="A51" s="12"/>
      <c r="B51" s="25">
        <v>347.5</v>
      </c>
      <c r="C51" s="20" t="s">
        <v>53</v>
      </c>
      <c r="D51" s="46">
        <v>64293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64293</v>
      </c>
      <c r="O51" s="47">
        <f t="shared" si="8"/>
        <v>6.8711125360692531</v>
      </c>
      <c r="P51" s="9"/>
    </row>
    <row r="52" spans="1:16">
      <c r="A52" s="12"/>
      <c r="B52" s="25">
        <v>349</v>
      </c>
      <c r="C52" s="20" t="s">
        <v>1</v>
      </c>
      <c r="D52" s="46">
        <v>765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765</v>
      </c>
      <c r="O52" s="47">
        <f t="shared" si="8"/>
        <v>8.1756973388906695E-2</v>
      </c>
      <c r="P52" s="9"/>
    </row>
    <row r="53" spans="1:16" ht="15.75">
      <c r="A53" s="29" t="s">
        <v>43</v>
      </c>
      <c r="B53" s="30"/>
      <c r="C53" s="31"/>
      <c r="D53" s="32">
        <f t="shared" ref="D53:M53" si="11">SUM(D54:D58)</f>
        <v>173359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0" si="12">SUM(D53:M53)</f>
        <v>173359</v>
      </c>
      <c r="O53" s="45">
        <f t="shared" si="8"/>
        <v>18.527198888532649</v>
      </c>
      <c r="P53" s="10"/>
    </row>
    <row r="54" spans="1:16">
      <c r="A54" s="13"/>
      <c r="B54" s="39">
        <v>351.1</v>
      </c>
      <c r="C54" s="21" t="s">
        <v>56</v>
      </c>
      <c r="D54" s="46">
        <v>44969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44969</v>
      </c>
      <c r="O54" s="47">
        <f t="shared" si="8"/>
        <v>4.8059207010794056</v>
      </c>
      <c r="P54" s="9"/>
    </row>
    <row r="55" spans="1:16">
      <c r="A55" s="13"/>
      <c r="B55" s="39">
        <v>351.3</v>
      </c>
      <c r="C55" s="21" t="s">
        <v>57</v>
      </c>
      <c r="D55" s="46">
        <v>2332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2332</v>
      </c>
      <c r="O55" s="47">
        <f t="shared" si="8"/>
        <v>0.24922517901036656</v>
      </c>
      <c r="P55" s="9"/>
    </row>
    <row r="56" spans="1:16">
      <c r="A56" s="13"/>
      <c r="B56" s="39">
        <v>352</v>
      </c>
      <c r="C56" s="21" t="s">
        <v>102</v>
      </c>
      <c r="D56" s="46">
        <v>25356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25356</v>
      </c>
      <c r="O56" s="47">
        <f t="shared" si="8"/>
        <v>2.7098428983648604</v>
      </c>
      <c r="P56" s="9"/>
    </row>
    <row r="57" spans="1:16">
      <c r="A57" s="13"/>
      <c r="B57" s="39">
        <v>354</v>
      </c>
      <c r="C57" s="21" t="s">
        <v>58</v>
      </c>
      <c r="D57" s="46">
        <v>6788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6788</v>
      </c>
      <c r="O57" s="47">
        <f t="shared" si="8"/>
        <v>0.72544619001816824</v>
      </c>
      <c r="P57" s="9"/>
    </row>
    <row r="58" spans="1:16">
      <c r="A58" s="13"/>
      <c r="B58" s="39">
        <v>359</v>
      </c>
      <c r="C58" s="21" t="s">
        <v>60</v>
      </c>
      <c r="D58" s="46">
        <v>93914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93914</v>
      </c>
      <c r="O58" s="47">
        <f t="shared" si="8"/>
        <v>10.036763920059848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SUM(D60:D69)</f>
        <v>401925</v>
      </c>
      <c r="E59" s="32">
        <f t="shared" si="13"/>
        <v>-64</v>
      </c>
      <c r="F59" s="32">
        <f t="shared" si="13"/>
        <v>0</v>
      </c>
      <c r="G59" s="32">
        <f t="shared" si="13"/>
        <v>24925</v>
      </c>
      <c r="H59" s="32">
        <f t="shared" si="13"/>
        <v>0</v>
      </c>
      <c r="I59" s="32">
        <f t="shared" si="13"/>
        <v>34562</v>
      </c>
      <c r="J59" s="32">
        <f t="shared" si="13"/>
        <v>0</v>
      </c>
      <c r="K59" s="32">
        <f t="shared" si="13"/>
        <v>6890665</v>
      </c>
      <c r="L59" s="32">
        <f t="shared" si="13"/>
        <v>0</v>
      </c>
      <c r="M59" s="32">
        <f t="shared" si="13"/>
        <v>0</v>
      </c>
      <c r="N59" s="32">
        <f t="shared" si="12"/>
        <v>7352013</v>
      </c>
      <c r="O59" s="45">
        <f t="shared" si="8"/>
        <v>785.72330875280534</v>
      </c>
      <c r="P59" s="10"/>
    </row>
    <row r="60" spans="1:16">
      <c r="A60" s="12"/>
      <c r="B60" s="25">
        <v>361.1</v>
      </c>
      <c r="C60" s="20" t="s">
        <v>61</v>
      </c>
      <c r="D60" s="46">
        <v>12402</v>
      </c>
      <c r="E60" s="46">
        <v>0</v>
      </c>
      <c r="F60" s="46">
        <v>0</v>
      </c>
      <c r="G60" s="46">
        <v>0</v>
      </c>
      <c r="H60" s="46">
        <v>0</v>
      </c>
      <c r="I60" s="46">
        <v>108840</v>
      </c>
      <c r="J60" s="46">
        <v>0</v>
      </c>
      <c r="K60" s="46">
        <v>401496</v>
      </c>
      <c r="L60" s="46">
        <v>0</v>
      </c>
      <c r="M60" s="46">
        <v>0</v>
      </c>
      <c r="N60" s="46">
        <f t="shared" si="12"/>
        <v>522738</v>
      </c>
      <c r="O60" s="47">
        <f t="shared" si="8"/>
        <v>55.865982686758578</v>
      </c>
      <c r="P60" s="9"/>
    </row>
    <row r="61" spans="1:16">
      <c r="A61" s="12"/>
      <c r="B61" s="25">
        <v>361.2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374801</v>
      </c>
      <c r="L61" s="46">
        <v>0</v>
      </c>
      <c r="M61" s="46">
        <v>0</v>
      </c>
      <c r="N61" s="46">
        <f t="shared" ref="N61:N69" si="14">SUM(D61:M61)</f>
        <v>374801</v>
      </c>
      <c r="O61" s="47">
        <f t="shared" si="8"/>
        <v>40.05568023939297</v>
      </c>
      <c r="P61" s="9"/>
    </row>
    <row r="62" spans="1:16">
      <c r="A62" s="12"/>
      <c r="B62" s="25">
        <v>361.3</v>
      </c>
      <c r="C62" s="20" t="s">
        <v>63</v>
      </c>
      <c r="D62" s="46">
        <v>1151</v>
      </c>
      <c r="E62" s="46">
        <v>0</v>
      </c>
      <c r="F62" s="46">
        <v>0</v>
      </c>
      <c r="G62" s="46">
        <v>0</v>
      </c>
      <c r="H62" s="46">
        <v>0</v>
      </c>
      <c r="I62" s="46">
        <v>-99224</v>
      </c>
      <c r="J62" s="46">
        <v>0</v>
      </c>
      <c r="K62" s="46">
        <v>2205625</v>
      </c>
      <c r="L62" s="46">
        <v>0</v>
      </c>
      <c r="M62" s="46">
        <v>0</v>
      </c>
      <c r="N62" s="46">
        <f t="shared" si="14"/>
        <v>2107552</v>
      </c>
      <c r="O62" s="47">
        <f t="shared" si="8"/>
        <v>225.23800363364327</v>
      </c>
      <c r="P62" s="9"/>
    </row>
    <row r="63" spans="1:16">
      <c r="A63" s="12"/>
      <c r="B63" s="25">
        <v>361.4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1902595</v>
      </c>
      <c r="L63" s="46">
        <v>0</v>
      </c>
      <c r="M63" s="46">
        <v>0</v>
      </c>
      <c r="N63" s="46">
        <f t="shared" si="14"/>
        <v>1902595</v>
      </c>
      <c r="O63" s="47">
        <f t="shared" si="8"/>
        <v>203.33386769263652</v>
      </c>
      <c r="P63" s="9"/>
    </row>
    <row r="64" spans="1:16">
      <c r="A64" s="12"/>
      <c r="B64" s="25">
        <v>362</v>
      </c>
      <c r="C64" s="20" t="s">
        <v>65</v>
      </c>
      <c r="D64" s="46">
        <v>253437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253437</v>
      </c>
      <c r="O64" s="47">
        <f t="shared" si="8"/>
        <v>27.085283744789997</v>
      </c>
      <c r="P64" s="9"/>
    </row>
    <row r="65" spans="1:119">
      <c r="A65" s="12"/>
      <c r="B65" s="25">
        <v>364</v>
      </c>
      <c r="C65" s="20" t="s">
        <v>95</v>
      </c>
      <c r="D65" s="46">
        <v>34298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34298</v>
      </c>
      <c r="O65" s="47">
        <f t="shared" si="8"/>
        <v>3.6654910761996367</v>
      </c>
      <c r="P65" s="9"/>
    </row>
    <row r="66" spans="1:119">
      <c r="A66" s="12"/>
      <c r="B66" s="25">
        <v>365</v>
      </c>
      <c r="C66" s="20" t="s">
        <v>66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12313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12313</v>
      </c>
      <c r="O66" s="47">
        <f t="shared" si="8"/>
        <v>1.315913220049161</v>
      </c>
      <c r="P66" s="9"/>
    </row>
    <row r="67" spans="1:119">
      <c r="A67" s="12"/>
      <c r="B67" s="25">
        <v>366</v>
      </c>
      <c r="C67" s="20" t="s">
        <v>67</v>
      </c>
      <c r="D67" s="46">
        <v>34365</v>
      </c>
      <c r="E67" s="46">
        <v>0</v>
      </c>
      <c r="F67" s="46">
        <v>0</v>
      </c>
      <c r="G67" s="46">
        <v>25000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59365</v>
      </c>
      <c r="O67" s="47">
        <f t="shared" si="8"/>
        <v>6.3444480068397988</v>
      </c>
      <c r="P67" s="9"/>
    </row>
    <row r="68" spans="1:119">
      <c r="A68" s="12"/>
      <c r="B68" s="25">
        <v>368</v>
      </c>
      <c r="C68" s="20" t="s">
        <v>68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1990799</v>
      </c>
      <c r="L68" s="46">
        <v>0</v>
      </c>
      <c r="M68" s="46">
        <v>0</v>
      </c>
      <c r="N68" s="46">
        <f t="shared" si="14"/>
        <v>1990799</v>
      </c>
      <c r="O68" s="47">
        <f t="shared" si="8"/>
        <v>212.76039328844715</v>
      </c>
      <c r="P68" s="9"/>
    </row>
    <row r="69" spans="1:119">
      <c r="A69" s="12"/>
      <c r="B69" s="25">
        <v>369.9</v>
      </c>
      <c r="C69" s="20" t="s">
        <v>69</v>
      </c>
      <c r="D69" s="46">
        <v>66272</v>
      </c>
      <c r="E69" s="46">
        <v>-64</v>
      </c>
      <c r="F69" s="46">
        <v>0</v>
      </c>
      <c r="G69" s="46">
        <v>-75</v>
      </c>
      <c r="H69" s="46">
        <v>0</v>
      </c>
      <c r="I69" s="46">
        <v>12633</v>
      </c>
      <c r="J69" s="46">
        <v>0</v>
      </c>
      <c r="K69" s="46">
        <v>15349</v>
      </c>
      <c r="L69" s="46">
        <v>0</v>
      </c>
      <c r="M69" s="46">
        <v>0</v>
      </c>
      <c r="N69" s="46">
        <f t="shared" si="14"/>
        <v>94115</v>
      </c>
      <c r="O69" s="47">
        <f>(N69/O$74)</f>
        <v>10.058245164048307</v>
      </c>
      <c r="P69" s="9"/>
    </row>
    <row r="70" spans="1:119" ht="15.75">
      <c r="A70" s="29" t="s">
        <v>44</v>
      </c>
      <c r="B70" s="30"/>
      <c r="C70" s="31"/>
      <c r="D70" s="32">
        <f t="shared" ref="D70:M70" si="15">SUM(D71:D71)</f>
        <v>0</v>
      </c>
      <c r="E70" s="32">
        <f t="shared" si="15"/>
        <v>0</v>
      </c>
      <c r="F70" s="32">
        <f t="shared" si="15"/>
        <v>0</v>
      </c>
      <c r="G70" s="32">
        <f t="shared" si="15"/>
        <v>925000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925000</v>
      </c>
      <c r="O70" s="45">
        <f>(N70/O$74)</f>
        <v>98.856471091161694</v>
      </c>
      <c r="P70" s="9"/>
    </row>
    <row r="71" spans="1:119" ht="15.75" thickBot="1">
      <c r="A71" s="12"/>
      <c r="B71" s="25">
        <v>381</v>
      </c>
      <c r="C71" s="20" t="s">
        <v>70</v>
      </c>
      <c r="D71" s="46">
        <v>0</v>
      </c>
      <c r="E71" s="46">
        <v>0</v>
      </c>
      <c r="F71" s="46">
        <v>0</v>
      </c>
      <c r="G71" s="46">
        <v>925000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925000</v>
      </c>
      <c r="O71" s="47">
        <f>(N71/O$74)</f>
        <v>98.856471091161694</v>
      </c>
      <c r="P71" s="9"/>
    </row>
    <row r="72" spans="1:119" ht="16.5" thickBot="1">
      <c r="A72" s="14" t="s">
        <v>54</v>
      </c>
      <c r="B72" s="23"/>
      <c r="C72" s="22"/>
      <c r="D72" s="15">
        <f t="shared" ref="D72:M72" si="16">SUM(D5,D16,D26,D41,D53,D59,D70)</f>
        <v>15496253</v>
      </c>
      <c r="E72" s="15">
        <f t="shared" si="16"/>
        <v>17681</v>
      </c>
      <c r="F72" s="15">
        <f t="shared" si="16"/>
        <v>0</v>
      </c>
      <c r="G72" s="15">
        <f t="shared" si="16"/>
        <v>2158561</v>
      </c>
      <c r="H72" s="15">
        <f t="shared" si="16"/>
        <v>0</v>
      </c>
      <c r="I72" s="15">
        <f t="shared" si="16"/>
        <v>6174916</v>
      </c>
      <c r="J72" s="15">
        <f t="shared" si="16"/>
        <v>0</v>
      </c>
      <c r="K72" s="15">
        <f t="shared" si="16"/>
        <v>7183068</v>
      </c>
      <c r="L72" s="15">
        <f t="shared" si="16"/>
        <v>0</v>
      </c>
      <c r="M72" s="15">
        <f t="shared" si="16"/>
        <v>0</v>
      </c>
      <c r="N72" s="15">
        <f>SUM(D72:M72)</f>
        <v>31030479</v>
      </c>
      <c r="O72" s="38">
        <f>(N72/O$74)</f>
        <v>3316.2850272523247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103</v>
      </c>
      <c r="M74" s="51"/>
      <c r="N74" s="51"/>
      <c r="O74" s="43">
        <v>9357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88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8258033</v>
      </c>
      <c r="E5" s="27">
        <f t="shared" si="0"/>
        <v>0</v>
      </c>
      <c r="F5" s="27">
        <f t="shared" si="0"/>
        <v>0</v>
      </c>
      <c r="G5" s="27">
        <f t="shared" si="0"/>
        <v>719060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244087</v>
      </c>
      <c r="L5" s="27">
        <f t="shared" si="0"/>
        <v>0</v>
      </c>
      <c r="M5" s="27">
        <f t="shared" si="0"/>
        <v>0</v>
      </c>
      <c r="N5" s="28">
        <f>SUM(D5:M5)</f>
        <v>9221180</v>
      </c>
      <c r="O5" s="33">
        <f t="shared" ref="O5:O36" si="1">(N5/O$70)</f>
        <v>987.91300621384187</v>
      </c>
      <c r="P5" s="6"/>
    </row>
    <row r="6" spans="1:133">
      <c r="A6" s="12"/>
      <c r="B6" s="25">
        <v>311</v>
      </c>
      <c r="C6" s="20" t="s">
        <v>3</v>
      </c>
      <c r="D6" s="46">
        <v>5659946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5659946</v>
      </c>
      <c r="O6" s="47">
        <f t="shared" si="1"/>
        <v>606.37947289479325</v>
      </c>
      <c r="P6" s="9"/>
    </row>
    <row r="7" spans="1:133">
      <c r="A7" s="12"/>
      <c r="B7" s="25">
        <v>312.10000000000002</v>
      </c>
      <c r="C7" s="20" t="s">
        <v>11</v>
      </c>
      <c r="D7" s="46">
        <v>126339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126339</v>
      </c>
      <c r="O7" s="47">
        <f t="shared" si="1"/>
        <v>13.53535461752732</v>
      </c>
      <c r="P7" s="9"/>
    </row>
    <row r="8" spans="1:133">
      <c r="A8" s="12"/>
      <c r="B8" s="25">
        <v>312.51</v>
      </c>
      <c r="C8" s="20" t="s">
        <v>83</v>
      </c>
      <c r="D8" s="46">
        <v>171912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171912</v>
      </c>
      <c r="L8" s="46">
        <v>0</v>
      </c>
      <c r="M8" s="46">
        <v>0</v>
      </c>
      <c r="N8" s="46">
        <f>SUM(D8:M8)</f>
        <v>343824</v>
      </c>
      <c r="O8" s="47">
        <f t="shared" si="1"/>
        <v>36.835654596100277</v>
      </c>
      <c r="P8" s="9"/>
    </row>
    <row r="9" spans="1:133">
      <c r="A9" s="12"/>
      <c r="B9" s="25">
        <v>312.52</v>
      </c>
      <c r="C9" s="20" t="s">
        <v>80</v>
      </c>
      <c r="D9" s="46">
        <v>72175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72175</v>
      </c>
      <c r="L9" s="46">
        <v>0</v>
      </c>
      <c r="M9" s="46">
        <v>0</v>
      </c>
      <c r="N9" s="46">
        <f>SUM(D9:M9)</f>
        <v>144350</v>
      </c>
      <c r="O9" s="47">
        <f t="shared" si="1"/>
        <v>15.464966788086565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719060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719060</v>
      </c>
      <c r="O10" s="47">
        <f t="shared" si="1"/>
        <v>77.036640239982859</v>
      </c>
      <c r="P10" s="9"/>
    </row>
    <row r="11" spans="1:133">
      <c r="A11" s="12"/>
      <c r="B11" s="25">
        <v>314.10000000000002</v>
      </c>
      <c r="C11" s="20" t="s">
        <v>13</v>
      </c>
      <c r="D11" s="46">
        <v>1256642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1256642</v>
      </c>
      <c r="O11" s="47">
        <f t="shared" si="1"/>
        <v>134.63059781444181</v>
      </c>
      <c r="P11" s="9"/>
    </row>
    <row r="12" spans="1:133">
      <c r="A12" s="12"/>
      <c r="B12" s="25">
        <v>314.3</v>
      </c>
      <c r="C12" s="20" t="s">
        <v>14</v>
      </c>
      <c r="D12" s="46">
        <v>237844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237844</v>
      </c>
      <c r="O12" s="47">
        <f t="shared" si="1"/>
        <v>25.481465609599315</v>
      </c>
      <c r="P12" s="9"/>
    </row>
    <row r="13" spans="1:133">
      <c r="A13" s="12"/>
      <c r="B13" s="25">
        <v>314.39999999999998</v>
      </c>
      <c r="C13" s="20" t="s">
        <v>16</v>
      </c>
      <c r="D13" s="46">
        <v>47814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47814</v>
      </c>
      <c r="O13" s="47">
        <f t="shared" si="1"/>
        <v>5.1225626740947074</v>
      </c>
      <c r="P13" s="9"/>
    </row>
    <row r="14" spans="1:133">
      <c r="A14" s="12"/>
      <c r="B14" s="25">
        <v>315</v>
      </c>
      <c r="C14" s="20" t="s">
        <v>90</v>
      </c>
      <c r="D14" s="46">
        <v>582627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582627</v>
      </c>
      <c r="O14" s="47">
        <f t="shared" si="1"/>
        <v>62.419862866938075</v>
      </c>
      <c r="P14" s="9"/>
    </row>
    <row r="15" spans="1:133">
      <c r="A15" s="12"/>
      <c r="B15" s="25">
        <v>316</v>
      </c>
      <c r="C15" s="20" t="s">
        <v>17</v>
      </c>
      <c r="D15" s="46">
        <v>102734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102734</v>
      </c>
      <c r="O15" s="47">
        <f t="shared" si="1"/>
        <v>11.006428112277694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1555522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11574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1567096</v>
      </c>
      <c r="O16" s="45">
        <f t="shared" si="1"/>
        <v>167.89115063209772</v>
      </c>
      <c r="P16" s="10"/>
    </row>
    <row r="17" spans="1:16">
      <c r="A17" s="12"/>
      <c r="B17" s="25">
        <v>322</v>
      </c>
      <c r="C17" s="20" t="s">
        <v>0</v>
      </c>
      <c r="D17" s="46">
        <v>357115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357115</v>
      </c>
      <c r="O17" s="47">
        <f t="shared" si="1"/>
        <v>38.259588600814226</v>
      </c>
      <c r="P17" s="9"/>
    </row>
    <row r="18" spans="1:16">
      <c r="A18" s="12"/>
      <c r="B18" s="25">
        <v>323.10000000000002</v>
      </c>
      <c r="C18" s="20" t="s">
        <v>19</v>
      </c>
      <c r="D18" s="46">
        <v>1168407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1168407</v>
      </c>
      <c r="O18" s="47">
        <f t="shared" si="1"/>
        <v>125.177523034069</v>
      </c>
      <c r="P18" s="9"/>
    </row>
    <row r="19" spans="1:16">
      <c r="A19" s="12"/>
      <c r="B19" s="25">
        <v>323.39999999999998</v>
      </c>
      <c r="C19" s="20" t="s">
        <v>20</v>
      </c>
      <c r="D19" s="46">
        <v>20000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20000</v>
      </c>
      <c r="O19" s="47">
        <f t="shared" si="1"/>
        <v>2.1427040925648169</v>
      </c>
      <c r="P19" s="9"/>
    </row>
    <row r="20" spans="1:16">
      <c r="A20" s="12"/>
      <c r="B20" s="25">
        <v>323.7</v>
      </c>
      <c r="C20" s="20" t="s">
        <v>21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1.0713520462824084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5350</v>
      </c>
      <c r="O21" s="47">
        <f t="shared" si="1"/>
        <v>0.5731733447610885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4589</v>
      </c>
      <c r="O22" s="47">
        <f t="shared" si="1"/>
        <v>0.49164345403899723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1635</v>
      </c>
      <c r="O23" s="47">
        <f t="shared" si="1"/>
        <v>0.17516605956717377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SUM(D25:D35)</f>
        <v>1112294</v>
      </c>
      <c r="E24" s="32">
        <f t="shared" si="5"/>
        <v>0</v>
      </c>
      <c r="F24" s="32">
        <f t="shared" si="5"/>
        <v>0</v>
      </c>
      <c r="G24" s="32">
        <f t="shared" si="5"/>
        <v>276297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1388591</v>
      </c>
      <c r="O24" s="45">
        <f t="shared" si="1"/>
        <v>148.76698092993357</v>
      </c>
      <c r="P24" s="10"/>
    </row>
    <row r="25" spans="1:16">
      <c r="A25" s="12"/>
      <c r="B25" s="25">
        <v>331.2</v>
      </c>
      <c r="C25" s="20" t="s">
        <v>85</v>
      </c>
      <c r="D25" s="46">
        <v>73541</v>
      </c>
      <c r="E25" s="46">
        <v>0</v>
      </c>
      <c r="F25" s="46">
        <v>0</v>
      </c>
      <c r="G25" s="46">
        <v>26297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99838</v>
      </c>
      <c r="O25" s="47">
        <f t="shared" si="1"/>
        <v>10.696164559674308</v>
      </c>
      <c r="P25" s="9"/>
    </row>
    <row r="26" spans="1:16">
      <c r="A26" s="12"/>
      <c r="B26" s="25">
        <v>331.9</v>
      </c>
      <c r="C26" s="20" t="s">
        <v>26</v>
      </c>
      <c r="D26" s="46">
        <v>0</v>
      </c>
      <c r="E26" s="46">
        <v>0</v>
      </c>
      <c r="F26" s="46">
        <v>0</v>
      </c>
      <c r="G26" s="46">
        <v>250000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250000</v>
      </c>
      <c r="O26" s="47">
        <f t="shared" si="1"/>
        <v>26.783801157060211</v>
      </c>
      <c r="P26" s="9"/>
    </row>
    <row r="27" spans="1:16">
      <c r="A27" s="12"/>
      <c r="B27" s="25">
        <v>334.2</v>
      </c>
      <c r="C27" s="20" t="s">
        <v>27</v>
      </c>
      <c r="D27" s="46">
        <v>9751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9751</v>
      </c>
      <c r="O27" s="47">
        <f t="shared" si="1"/>
        <v>1.0446753803299764</v>
      </c>
      <c r="P27" s="9"/>
    </row>
    <row r="28" spans="1:16">
      <c r="A28" s="12"/>
      <c r="B28" s="25">
        <v>334.49</v>
      </c>
      <c r="C28" s="20" t="s">
        <v>28</v>
      </c>
      <c r="D28" s="46">
        <v>53995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53995</v>
      </c>
      <c r="O28" s="47">
        <f t="shared" si="1"/>
        <v>5.7847653739018643</v>
      </c>
      <c r="P28" s="9"/>
    </row>
    <row r="29" spans="1:16">
      <c r="A29" s="12"/>
      <c r="B29" s="25">
        <v>335.12</v>
      </c>
      <c r="C29" s="20" t="s">
        <v>30</v>
      </c>
      <c r="D29" s="46">
        <v>264996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264996</v>
      </c>
      <c r="O29" s="47">
        <f t="shared" si="1"/>
        <v>28.390400685665309</v>
      </c>
      <c r="P29" s="9"/>
    </row>
    <row r="30" spans="1:16">
      <c r="A30" s="12"/>
      <c r="B30" s="25">
        <v>335.15</v>
      </c>
      <c r="C30" s="20" t="s">
        <v>31</v>
      </c>
      <c r="D30" s="46">
        <v>33482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33482</v>
      </c>
      <c r="O30" s="47">
        <f t="shared" si="1"/>
        <v>3.5871009213627598</v>
      </c>
      <c r="P30" s="9"/>
    </row>
    <row r="31" spans="1:16">
      <c r="A31" s="12"/>
      <c r="B31" s="25">
        <v>335.18</v>
      </c>
      <c r="C31" s="20" t="s">
        <v>32</v>
      </c>
      <c r="D31" s="46">
        <v>485227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485227</v>
      </c>
      <c r="O31" s="47">
        <f t="shared" si="1"/>
        <v>51.984893936147415</v>
      </c>
      <c r="P31" s="9"/>
    </row>
    <row r="32" spans="1:16">
      <c r="A32" s="12"/>
      <c r="B32" s="25">
        <v>335.21</v>
      </c>
      <c r="C32" s="20" t="s">
        <v>33</v>
      </c>
      <c r="D32" s="46">
        <v>6729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6729</v>
      </c>
      <c r="O32" s="47">
        <f t="shared" si="1"/>
        <v>0.72091279194343261</v>
      </c>
      <c r="P32" s="9"/>
    </row>
    <row r="33" spans="1:16">
      <c r="A33" s="12"/>
      <c r="B33" s="25">
        <v>335.49</v>
      </c>
      <c r="C33" s="20" t="s">
        <v>34</v>
      </c>
      <c r="D33" s="46">
        <v>5491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5491</v>
      </c>
      <c r="O33" s="47">
        <f t="shared" si="1"/>
        <v>0.58827940861367045</v>
      </c>
      <c r="P33" s="9"/>
    </row>
    <row r="34" spans="1:16">
      <c r="A34" s="12"/>
      <c r="B34" s="25">
        <v>337.1</v>
      </c>
      <c r="C34" s="20" t="s">
        <v>35</v>
      </c>
      <c r="D34" s="46">
        <v>5476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5476</v>
      </c>
      <c r="O34" s="47">
        <f t="shared" si="1"/>
        <v>0.58667238054424686</v>
      </c>
      <c r="P34" s="9"/>
    </row>
    <row r="35" spans="1:16">
      <c r="A35" s="12"/>
      <c r="B35" s="25">
        <v>337.7</v>
      </c>
      <c r="C35" s="20" t="s">
        <v>37</v>
      </c>
      <c r="D35" s="46">
        <v>173606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173606</v>
      </c>
      <c r="O35" s="47">
        <f t="shared" si="1"/>
        <v>18.59931433469038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SUM(D37:D48)</f>
        <v>2855745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5544318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8400063</v>
      </c>
      <c r="O36" s="45">
        <f t="shared" si="1"/>
        <v>899.94246839511459</v>
      </c>
      <c r="P36" s="10"/>
    </row>
    <row r="37" spans="1:16">
      <c r="A37" s="12"/>
      <c r="B37" s="25">
        <v>341.1</v>
      </c>
      <c r="C37" s="20" t="s">
        <v>91</v>
      </c>
      <c r="D37" s="46">
        <v>211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211</v>
      </c>
      <c r="O37" s="47">
        <f t="shared" ref="O37:O68" si="8">(N37/O$70)</f>
        <v>2.2605528176558816E-2</v>
      </c>
      <c r="P37" s="9"/>
    </row>
    <row r="38" spans="1:16">
      <c r="A38" s="12"/>
      <c r="B38" s="25">
        <v>341.3</v>
      </c>
      <c r="C38" s="20" t="s">
        <v>92</v>
      </c>
      <c r="D38" s="46">
        <v>332165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9">SUM(D38:M38)</f>
        <v>332165</v>
      </c>
      <c r="O38" s="47">
        <f t="shared" si="8"/>
        <v>35.586565245339621</v>
      </c>
      <c r="P38" s="9"/>
    </row>
    <row r="39" spans="1:16">
      <c r="A39" s="12"/>
      <c r="B39" s="25">
        <v>341.9</v>
      </c>
      <c r="C39" s="20" t="s">
        <v>93</v>
      </c>
      <c r="D39" s="46">
        <v>13423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13423</v>
      </c>
      <c r="O39" s="47">
        <f t="shared" si="8"/>
        <v>1.4380758517248768</v>
      </c>
      <c r="P39" s="9"/>
    </row>
    <row r="40" spans="1:16">
      <c r="A40" s="12"/>
      <c r="B40" s="25">
        <v>342.1</v>
      </c>
      <c r="C40" s="20" t="s">
        <v>45</v>
      </c>
      <c r="D40" s="46">
        <v>46057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46057</v>
      </c>
      <c r="O40" s="47">
        <f t="shared" si="8"/>
        <v>4.934326119562888</v>
      </c>
      <c r="P40" s="9"/>
    </row>
    <row r="41" spans="1:16">
      <c r="A41" s="12"/>
      <c r="B41" s="25">
        <v>342.4</v>
      </c>
      <c r="C41" s="20" t="s">
        <v>46</v>
      </c>
      <c r="D41" s="46">
        <v>1101575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1101575</v>
      </c>
      <c r="O41" s="47">
        <f t="shared" si="8"/>
        <v>118.01746303835441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5544318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5544318</v>
      </c>
      <c r="O42" s="47">
        <f t="shared" si="8"/>
        <v>593.99164345403904</v>
      </c>
      <c r="P42" s="9"/>
    </row>
    <row r="43" spans="1:16">
      <c r="A43" s="12"/>
      <c r="B43" s="25">
        <v>344.5</v>
      </c>
      <c r="C43" s="20" t="s">
        <v>48</v>
      </c>
      <c r="D43" s="46">
        <v>1045658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1045658</v>
      </c>
      <c r="O43" s="47">
        <f t="shared" si="8"/>
        <v>112.02678380115707</v>
      </c>
      <c r="P43" s="9"/>
    </row>
    <row r="44" spans="1:16">
      <c r="A44" s="12"/>
      <c r="B44" s="25">
        <v>347.1</v>
      </c>
      <c r="C44" s="20" t="s">
        <v>49</v>
      </c>
      <c r="D44" s="46">
        <v>25048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25048</v>
      </c>
      <c r="O44" s="47">
        <f t="shared" si="8"/>
        <v>2.6835226055281765</v>
      </c>
      <c r="P44" s="9"/>
    </row>
    <row r="45" spans="1:16">
      <c r="A45" s="12"/>
      <c r="B45" s="25">
        <v>347.2</v>
      </c>
      <c r="C45" s="20" t="s">
        <v>50</v>
      </c>
      <c r="D45" s="46">
        <v>166633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166633</v>
      </c>
      <c r="O45" s="47">
        <f t="shared" si="8"/>
        <v>17.852260552817654</v>
      </c>
      <c r="P45" s="9"/>
    </row>
    <row r="46" spans="1:16">
      <c r="A46" s="12"/>
      <c r="B46" s="25">
        <v>347.4</v>
      </c>
      <c r="C46" s="20" t="s">
        <v>52</v>
      </c>
      <c r="D46" s="46">
        <v>50626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50626</v>
      </c>
      <c r="O46" s="47">
        <f t="shared" si="8"/>
        <v>5.4238268695093206</v>
      </c>
      <c r="P46" s="9"/>
    </row>
    <row r="47" spans="1:16">
      <c r="A47" s="12"/>
      <c r="B47" s="25">
        <v>347.5</v>
      </c>
      <c r="C47" s="20" t="s">
        <v>53</v>
      </c>
      <c r="D47" s="46">
        <v>73244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73244</v>
      </c>
      <c r="O47" s="47">
        <f t="shared" si="8"/>
        <v>7.8470109277908717</v>
      </c>
      <c r="P47" s="9"/>
    </row>
    <row r="48" spans="1:16">
      <c r="A48" s="12"/>
      <c r="B48" s="25">
        <v>349</v>
      </c>
      <c r="C48" s="20" t="s">
        <v>1</v>
      </c>
      <c r="D48" s="46">
        <v>1105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1105</v>
      </c>
      <c r="O48" s="47">
        <f t="shared" si="8"/>
        <v>0.11838440111420613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SUM(D50:D54)</f>
        <v>225655</v>
      </c>
      <c r="E49" s="32">
        <f t="shared" si="10"/>
        <v>4798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230453</v>
      </c>
      <c r="O49" s="45">
        <f t="shared" si="8"/>
        <v>24.689629312191986</v>
      </c>
      <c r="P49" s="10"/>
    </row>
    <row r="50" spans="1:16">
      <c r="A50" s="13"/>
      <c r="B50" s="39">
        <v>351.1</v>
      </c>
      <c r="C50" s="21" t="s">
        <v>56</v>
      </c>
      <c r="D50" s="46">
        <v>46772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46772</v>
      </c>
      <c r="O50" s="47">
        <f t="shared" si="8"/>
        <v>5.0109277908720804</v>
      </c>
      <c r="P50" s="9"/>
    </row>
    <row r="51" spans="1:16">
      <c r="A51" s="13"/>
      <c r="B51" s="39">
        <v>351.2</v>
      </c>
      <c r="C51" s="21" t="s">
        <v>94</v>
      </c>
      <c r="D51" s="46">
        <v>0</v>
      </c>
      <c r="E51" s="46">
        <v>4798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4798</v>
      </c>
      <c r="O51" s="47">
        <f t="shared" si="8"/>
        <v>0.51403471180629956</v>
      </c>
      <c r="P51" s="9"/>
    </row>
    <row r="52" spans="1:16">
      <c r="A52" s="13"/>
      <c r="B52" s="39">
        <v>351.3</v>
      </c>
      <c r="C52" s="21" t="s">
        <v>57</v>
      </c>
      <c r="D52" s="46">
        <v>2806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2806</v>
      </c>
      <c r="O52" s="47">
        <f t="shared" si="8"/>
        <v>0.30062138418684381</v>
      </c>
      <c r="P52" s="9"/>
    </row>
    <row r="53" spans="1:16">
      <c r="A53" s="13"/>
      <c r="B53" s="39">
        <v>354</v>
      </c>
      <c r="C53" s="21" t="s">
        <v>58</v>
      </c>
      <c r="D53" s="46">
        <v>4125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4125</v>
      </c>
      <c r="O53" s="47">
        <f t="shared" si="8"/>
        <v>0.44193271909149345</v>
      </c>
      <c r="P53" s="9"/>
    </row>
    <row r="54" spans="1:16">
      <c r="A54" s="13"/>
      <c r="B54" s="39">
        <v>359</v>
      </c>
      <c r="C54" s="21" t="s">
        <v>60</v>
      </c>
      <c r="D54" s="46">
        <v>171952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171952</v>
      </c>
      <c r="O54" s="47">
        <f t="shared" si="8"/>
        <v>18.422112706235268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SUM(D56:D65)</f>
        <v>338382</v>
      </c>
      <c r="E55" s="32">
        <f t="shared" si="12"/>
        <v>-39</v>
      </c>
      <c r="F55" s="32">
        <f t="shared" si="12"/>
        <v>0</v>
      </c>
      <c r="G55" s="32">
        <f t="shared" si="12"/>
        <v>34682</v>
      </c>
      <c r="H55" s="32">
        <f t="shared" si="12"/>
        <v>0</v>
      </c>
      <c r="I55" s="32">
        <f t="shared" si="12"/>
        <v>39299</v>
      </c>
      <c r="J55" s="32">
        <f t="shared" si="12"/>
        <v>0</v>
      </c>
      <c r="K55" s="32">
        <f t="shared" si="12"/>
        <v>2012207</v>
      </c>
      <c r="L55" s="32">
        <f t="shared" si="12"/>
        <v>0</v>
      </c>
      <c r="M55" s="32">
        <f t="shared" si="12"/>
        <v>0</v>
      </c>
      <c r="N55" s="32">
        <f t="shared" si="11"/>
        <v>2424531</v>
      </c>
      <c r="O55" s="45">
        <f t="shared" si="8"/>
        <v>259.75262481251337</v>
      </c>
      <c r="P55" s="10"/>
    </row>
    <row r="56" spans="1:16">
      <c r="A56" s="12"/>
      <c r="B56" s="25">
        <v>361.1</v>
      </c>
      <c r="C56" s="20" t="s">
        <v>61</v>
      </c>
      <c r="D56" s="46">
        <v>2536</v>
      </c>
      <c r="E56" s="46">
        <v>0</v>
      </c>
      <c r="F56" s="46">
        <v>0</v>
      </c>
      <c r="G56" s="46">
        <v>0</v>
      </c>
      <c r="H56" s="46">
        <v>0</v>
      </c>
      <c r="I56" s="46">
        <v>137940</v>
      </c>
      <c r="J56" s="46">
        <v>0</v>
      </c>
      <c r="K56" s="46">
        <v>468865</v>
      </c>
      <c r="L56" s="46">
        <v>0</v>
      </c>
      <c r="M56" s="46">
        <v>0</v>
      </c>
      <c r="N56" s="46">
        <f t="shared" si="11"/>
        <v>609341</v>
      </c>
      <c r="O56" s="47">
        <f t="shared" si="8"/>
        <v>65.281872723376907</v>
      </c>
      <c r="P56" s="9"/>
    </row>
    <row r="57" spans="1:16">
      <c r="A57" s="12"/>
      <c r="B57" s="25">
        <v>361.2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342619</v>
      </c>
      <c r="L57" s="46">
        <v>0</v>
      </c>
      <c r="M57" s="46">
        <v>0</v>
      </c>
      <c r="N57" s="46">
        <f t="shared" ref="N57:N65" si="13">SUM(D57:M57)</f>
        <v>342619</v>
      </c>
      <c r="O57" s="47">
        <f t="shared" si="8"/>
        <v>36.706556674523249</v>
      </c>
      <c r="P57" s="9"/>
    </row>
    <row r="58" spans="1:16">
      <c r="A58" s="12"/>
      <c r="B58" s="25">
        <v>361.3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-111506</v>
      </c>
      <c r="J58" s="46">
        <v>0</v>
      </c>
      <c r="K58" s="46">
        <v>-2176259</v>
      </c>
      <c r="L58" s="46">
        <v>0</v>
      </c>
      <c r="M58" s="46">
        <v>0</v>
      </c>
      <c r="N58" s="46">
        <f t="shared" si="13"/>
        <v>-2287765</v>
      </c>
      <c r="O58" s="47">
        <f t="shared" si="8"/>
        <v>-245.10017141632741</v>
      </c>
      <c r="P58" s="9"/>
    </row>
    <row r="59" spans="1:16">
      <c r="A59" s="12"/>
      <c r="B59" s="25">
        <v>361.4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1730606</v>
      </c>
      <c r="L59" s="46">
        <v>0</v>
      </c>
      <c r="M59" s="46">
        <v>0</v>
      </c>
      <c r="N59" s="46">
        <f t="shared" si="13"/>
        <v>1730606</v>
      </c>
      <c r="O59" s="47">
        <f t="shared" si="8"/>
        <v>185.40882794086136</v>
      </c>
      <c r="P59" s="9"/>
    </row>
    <row r="60" spans="1:16">
      <c r="A60" s="12"/>
      <c r="B60" s="25">
        <v>362</v>
      </c>
      <c r="C60" s="20" t="s">
        <v>65</v>
      </c>
      <c r="D60" s="46">
        <v>247156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247156</v>
      </c>
      <c r="O60" s="47">
        <f t="shared" si="8"/>
        <v>26.479108635097493</v>
      </c>
      <c r="P60" s="9"/>
    </row>
    <row r="61" spans="1:16">
      <c r="A61" s="12"/>
      <c r="B61" s="25">
        <v>364</v>
      </c>
      <c r="C61" s="20" t="s">
        <v>95</v>
      </c>
      <c r="D61" s="46">
        <v>3800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3800</v>
      </c>
      <c r="O61" s="47">
        <f t="shared" si="8"/>
        <v>0.40711377758731521</v>
      </c>
      <c r="P61" s="9"/>
    </row>
    <row r="62" spans="1:16">
      <c r="A62" s="12"/>
      <c r="B62" s="25">
        <v>365</v>
      </c>
      <c r="C62" s="20" t="s">
        <v>66</v>
      </c>
      <c r="D62" s="46">
        <v>16296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16296</v>
      </c>
      <c r="O62" s="47">
        <f t="shared" si="8"/>
        <v>1.7458752946218128</v>
      </c>
      <c r="P62" s="9"/>
    </row>
    <row r="63" spans="1:16">
      <c r="A63" s="12"/>
      <c r="B63" s="25">
        <v>366</v>
      </c>
      <c r="C63" s="20" t="s">
        <v>67</v>
      </c>
      <c r="D63" s="46">
        <v>45719</v>
      </c>
      <c r="E63" s="46">
        <v>0</v>
      </c>
      <c r="F63" s="46">
        <v>0</v>
      </c>
      <c r="G63" s="46">
        <v>34682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80401</v>
      </c>
      <c r="O63" s="47">
        <f t="shared" si="8"/>
        <v>8.6137775873151909</v>
      </c>
      <c r="P63" s="9"/>
    </row>
    <row r="64" spans="1:16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1621962</v>
      </c>
      <c r="L64" s="46">
        <v>0</v>
      </c>
      <c r="M64" s="46">
        <v>0</v>
      </c>
      <c r="N64" s="46">
        <f t="shared" si="13"/>
        <v>1621962</v>
      </c>
      <c r="O64" s="47">
        <f t="shared" si="8"/>
        <v>173.76923076923077</v>
      </c>
      <c r="P64" s="9"/>
    </row>
    <row r="65" spans="1:119">
      <c r="A65" s="12"/>
      <c r="B65" s="25">
        <v>369.9</v>
      </c>
      <c r="C65" s="20" t="s">
        <v>69</v>
      </c>
      <c r="D65" s="46">
        <v>22875</v>
      </c>
      <c r="E65" s="46">
        <v>-39</v>
      </c>
      <c r="F65" s="46">
        <v>0</v>
      </c>
      <c r="G65" s="46">
        <v>0</v>
      </c>
      <c r="H65" s="46">
        <v>0</v>
      </c>
      <c r="I65" s="46">
        <v>12865</v>
      </c>
      <c r="J65" s="46">
        <v>0</v>
      </c>
      <c r="K65" s="46">
        <v>24414</v>
      </c>
      <c r="L65" s="46">
        <v>0</v>
      </c>
      <c r="M65" s="46">
        <v>0</v>
      </c>
      <c r="N65" s="46">
        <f t="shared" si="13"/>
        <v>60115</v>
      </c>
      <c r="O65" s="47">
        <f t="shared" si="8"/>
        <v>6.4404328262266981</v>
      </c>
      <c r="P65" s="9"/>
    </row>
    <row r="66" spans="1:119" ht="15.75">
      <c r="A66" s="29" t="s">
        <v>44</v>
      </c>
      <c r="B66" s="30"/>
      <c r="C66" s="31"/>
      <c r="D66" s="32">
        <f t="shared" ref="D66:M66" si="14">SUM(D67:D67)</f>
        <v>17000</v>
      </c>
      <c r="E66" s="32">
        <f t="shared" si="14"/>
        <v>0</v>
      </c>
      <c r="F66" s="32">
        <f t="shared" si="14"/>
        <v>0</v>
      </c>
      <c r="G66" s="32">
        <f t="shared" si="14"/>
        <v>475000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492000</v>
      </c>
      <c r="O66" s="45">
        <f t="shared" si="8"/>
        <v>52.710520677094493</v>
      </c>
      <c r="P66" s="9"/>
    </row>
    <row r="67" spans="1:119" ht="15.75" thickBot="1">
      <c r="A67" s="12"/>
      <c r="B67" s="25">
        <v>381</v>
      </c>
      <c r="C67" s="20" t="s">
        <v>70</v>
      </c>
      <c r="D67" s="46">
        <v>17000</v>
      </c>
      <c r="E67" s="46">
        <v>0</v>
      </c>
      <c r="F67" s="46">
        <v>0</v>
      </c>
      <c r="G67" s="46">
        <v>475000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492000</v>
      </c>
      <c r="O67" s="47">
        <f t="shared" si="8"/>
        <v>52.710520677094493</v>
      </c>
      <c r="P67" s="9"/>
    </row>
    <row r="68" spans="1:119" ht="16.5" thickBot="1">
      <c r="A68" s="14" t="s">
        <v>54</v>
      </c>
      <c r="B68" s="23"/>
      <c r="C68" s="22"/>
      <c r="D68" s="15">
        <f t="shared" ref="D68:M68" si="15">SUM(D5,D16,D24,D36,D49,D55,D66)</f>
        <v>14362631</v>
      </c>
      <c r="E68" s="15">
        <f t="shared" si="15"/>
        <v>4759</v>
      </c>
      <c r="F68" s="15">
        <f t="shared" si="15"/>
        <v>0</v>
      </c>
      <c r="G68" s="15">
        <f t="shared" si="15"/>
        <v>1505039</v>
      </c>
      <c r="H68" s="15">
        <f t="shared" si="15"/>
        <v>0</v>
      </c>
      <c r="I68" s="15">
        <f t="shared" si="15"/>
        <v>5595191</v>
      </c>
      <c r="J68" s="15">
        <f t="shared" si="15"/>
        <v>0</v>
      </c>
      <c r="K68" s="15">
        <f t="shared" si="15"/>
        <v>2256294</v>
      </c>
      <c r="L68" s="15">
        <f t="shared" si="15"/>
        <v>0</v>
      </c>
      <c r="M68" s="15">
        <f t="shared" si="15"/>
        <v>0</v>
      </c>
      <c r="N68" s="15">
        <f>SUM(D68:M68)</f>
        <v>23723914</v>
      </c>
      <c r="O68" s="38">
        <f t="shared" si="8"/>
        <v>2541.6663809727875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96</v>
      </c>
      <c r="M70" s="51"/>
      <c r="N70" s="51"/>
      <c r="O70" s="43">
        <v>9334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customHeight="1" thickBot="1">
      <c r="A72" s="55" t="s">
        <v>88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8390796</v>
      </c>
      <c r="E5" s="27">
        <f t="shared" si="0"/>
        <v>0</v>
      </c>
      <c r="F5" s="27">
        <f t="shared" si="0"/>
        <v>0</v>
      </c>
      <c r="G5" s="27">
        <f t="shared" si="0"/>
        <v>805652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252317</v>
      </c>
      <c r="L5" s="27">
        <f t="shared" si="0"/>
        <v>0</v>
      </c>
      <c r="M5" s="27">
        <f t="shared" si="0"/>
        <v>0</v>
      </c>
      <c r="N5" s="28">
        <f>SUM(D5:M5)</f>
        <v>9448765</v>
      </c>
      <c r="O5" s="33">
        <f t="shared" ref="O5:O36" si="1">(N5/O$65)</f>
        <v>1010.9956130965119</v>
      </c>
      <c r="P5" s="6"/>
    </row>
    <row r="6" spans="1:133">
      <c r="A6" s="12"/>
      <c r="B6" s="25">
        <v>311</v>
      </c>
      <c r="C6" s="20" t="s">
        <v>3</v>
      </c>
      <c r="D6" s="46">
        <v>5655614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5655614</v>
      </c>
      <c r="O6" s="47">
        <f t="shared" si="1"/>
        <v>605.13738497753047</v>
      </c>
      <c r="P6" s="9"/>
    </row>
    <row r="7" spans="1:133">
      <c r="A7" s="12"/>
      <c r="B7" s="25">
        <v>312.10000000000002</v>
      </c>
      <c r="C7" s="20" t="s">
        <v>11</v>
      </c>
      <c r="D7" s="46">
        <v>139354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139354</v>
      </c>
      <c r="O7" s="47">
        <f t="shared" si="1"/>
        <v>14.910549967900707</v>
      </c>
      <c r="P7" s="9"/>
    </row>
    <row r="8" spans="1:133">
      <c r="A8" s="12"/>
      <c r="B8" s="25">
        <v>312.51</v>
      </c>
      <c r="C8" s="20" t="s">
        <v>83</v>
      </c>
      <c r="D8" s="46">
        <v>178259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178259</v>
      </c>
      <c r="L8" s="46">
        <v>0</v>
      </c>
      <c r="M8" s="46">
        <v>0</v>
      </c>
      <c r="N8" s="46">
        <f>SUM(D8:M8)</f>
        <v>356518</v>
      </c>
      <c r="O8" s="47">
        <f t="shared" si="1"/>
        <v>38.146586775090945</v>
      </c>
      <c r="P8" s="9"/>
    </row>
    <row r="9" spans="1:133">
      <c r="A9" s="12"/>
      <c r="B9" s="25">
        <v>312.52</v>
      </c>
      <c r="C9" s="20" t="s">
        <v>80</v>
      </c>
      <c r="D9" s="46">
        <v>74058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74058</v>
      </c>
      <c r="L9" s="46">
        <v>0</v>
      </c>
      <c r="M9" s="46">
        <v>0</v>
      </c>
      <c r="N9" s="46">
        <f>SUM(D9:M9)</f>
        <v>148116</v>
      </c>
      <c r="O9" s="47">
        <f t="shared" si="1"/>
        <v>15.848063342606462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805652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805652</v>
      </c>
      <c r="O10" s="47">
        <f t="shared" si="1"/>
        <v>86.202867536914184</v>
      </c>
      <c r="P10" s="9"/>
    </row>
    <row r="11" spans="1:133">
      <c r="A11" s="12"/>
      <c r="B11" s="25">
        <v>314.10000000000002</v>
      </c>
      <c r="C11" s="20" t="s">
        <v>13</v>
      </c>
      <c r="D11" s="46">
        <v>1336815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1336815</v>
      </c>
      <c r="O11" s="47">
        <f t="shared" si="1"/>
        <v>143.03605820671945</v>
      </c>
      <c r="P11" s="9"/>
    </row>
    <row r="12" spans="1:133">
      <c r="A12" s="12"/>
      <c r="B12" s="25">
        <v>314.2</v>
      </c>
      <c r="C12" s="20" t="s">
        <v>15</v>
      </c>
      <c r="D12" s="46">
        <v>602344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602344</v>
      </c>
      <c r="O12" s="47">
        <f t="shared" si="1"/>
        <v>64.449390113417508</v>
      </c>
      <c r="P12" s="9"/>
    </row>
    <row r="13" spans="1:133">
      <c r="A13" s="12"/>
      <c r="B13" s="25">
        <v>314.3</v>
      </c>
      <c r="C13" s="20" t="s">
        <v>14</v>
      </c>
      <c r="D13" s="46">
        <v>245870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245870</v>
      </c>
      <c r="O13" s="47">
        <f t="shared" si="1"/>
        <v>26.307511234752834</v>
      </c>
      <c r="P13" s="9"/>
    </row>
    <row r="14" spans="1:133">
      <c r="A14" s="12"/>
      <c r="B14" s="25">
        <v>314.39999999999998</v>
      </c>
      <c r="C14" s="20" t="s">
        <v>16</v>
      </c>
      <c r="D14" s="46">
        <v>53013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53013</v>
      </c>
      <c r="O14" s="47">
        <f t="shared" si="1"/>
        <v>5.672266210143377</v>
      </c>
      <c r="P14" s="9"/>
    </row>
    <row r="15" spans="1:133">
      <c r="A15" s="12"/>
      <c r="B15" s="25">
        <v>316</v>
      </c>
      <c r="C15" s="20" t="s">
        <v>17</v>
      </c>
      <c r="D15" s="46">
        <v>105469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105469</v>
      </c>
      <c r="O15" s="47">
        <f t="shared" si="1"/>
        <v>11.284934731435909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1681033</v>
      </c>
      <c r="E16" s="32">
        <f t="shared" si="3"/>
        <v>1074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18048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1700155</v>
      </c>
      <c r="O16" s="45">
        <f t="shared" si="1"/>
        <v>181.91258292317568</v>
      </c>
      <c r="P16" s="10"/>
    </row>
    <row r="17" spans="1:16">
      <c r="A17" s="12"/>
      <c r="B17" s="25">
        <v>322</v>
      </c>
      <c r="C17" s="20" t="s">
        <v>0</v>
      </c>
      <c r="D17" s="46">
        <v>279293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279293</v>
      </c>
      <c r="O17" s="47">
        <f t="shared" si="1"/>
        <v>29.883693558741708</v>
      </c>
      <c r="P17" s="9"/>
    </row>
    <row r="18" spans="1:16">
      <c r="A18" s="12"/>
      <c r="B18" s="25">
        <v>323.10000000000002</v>
      </c>
      <c r="C18" s="20" t="s">
        <v>19</v>
      </c>
      <c r="D18" s="46">
        <v>1260830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1260830</v>
      </c>
      <c r="O18" s="47">
        <f t="shared" si="1"/>
        <v>134.90584207147444</v>
      </c>
      <c r="P18" s="9"/>
    </row>
    <row r="19" spans="1:16">
      <c r="A19" s="12"/>
      <c r="B19" s="25">
        <v>323.39999999999998</v>
      </c>
      <c r="C19" s="20" t="s">
        <v>20</v>
      </c>
      <c r="D19" s="46">
        <v>21038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21038</v>
      </c>
      <c r="O19" s="47">
        <f t="shared" si="1"/>
        <v>2.2510164776374921</v>
      </c>
      <c r="P19" s="9"/>
    </row>
    <row r="20" spans="1:16">
      <c r="A20" s="12"/>
      <c r="B20" s="25">
        <v>323.7</v>
      </c>
      <c r="C20" s="20" t="s">
        <v>21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</v>
      </c>
      <c r="O20" s="47">
        <f t="shared" si="1"/>
        <v>1.0699764605178685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8230</v>
      </c>
      <c r="O21" s="47">
        <f t="shared" si="1"/>
        <v>0.88059062700620583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9668</v>
      </c>
      <c r="O22" s="47">
        <f t="shared" si="1"/>
        <v>1.0344532420286754</v>
      </c>
      <c r="P22" s="9"/>
    </row>
    <row r="23" spans="1:16">
      <c r="A23" s="12"/>
      <c r="B23" s="25">
        <v>324.31</v>
      </c>
      <c r="C23" s="20" t="s">
        <v>84</v>
      </c>
      <c r="D23" s="46">
        <v>0</v>
      </c>
      <c r="E23" s="46">
        <v>1074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1074</v>
      </c>
      <c r="O23" s="47">
        <f t="shared" si="1"/>
        <v>0.11491547185961909</v>
      </c>
      <c r="P23" s="9"/>
    </row>
    <row r="24" spans="1:16">
      <c r="A24" s="12"/>
      <c r="B24" s="25">
        <v>329</v>
      </c>
      <c r="C24" s="20" t="s">
        <v>24</v>
      </c>
      <c r="D24" s="46">
        <v>109872</v>
      </c>
      <c r="E24" s="46">
        <v>0</v>
      </c>
      <c r="F24" s="46">
        <v>0</v>
      </c>
      <c r="G24" s="46">
        <v>0</v>
      </c>
      <c r="H24" s="46">
        <v>0</v>
      </c>
      <c r="I24" s="46">
        <v>150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110022</v>
      </c>
      <c r="O24" s="47">
        <f t="shared" si="1"/>
        <v>11.772095013909693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SUM(D26:D35)</f>
        <v>1194037</v>
      </c>
      <c r="E25" s="32">
        <f t="shared" si="5"/>
        <v>0</v>
      </c>
      <c r="F25" s="32">
        <f t="shared" si="5"/>
        <v>0</v>
      </c>
      <c r="G25" s="32">
        <f t="shared" si="5"/>
        <v>178045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1372082</v>
      </c>
      <c r="O25" s="45">
        <f t="shared" si="1"/>
        <v>146.80954419002782</v>
      </c>
      <c r="P25" s="10"/>
    </row>
    <row r="26" spans="1:16">
      <c r="A26" s="12"/>
      <c r="B26" s="25">
        <v>331.2</v>
      </c>
      <c r="C26" s="20" t="s">
        <v>85</v>
      </c>
      <c r="D26" s="46">
        <v>130805</v>
      </c>
      <c r="E26" s="46">
        <v>0</v>
      </c>
      <c r="F26" s="46">
        <v>0</v>
      </c>
      <c r="G26" s="46">
        <v>160490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291295</v>
      </c>
      <c r="O26" s="47">
        <f t="shared" si="1"/>
        <v>31.167879306655255</v>
      </c>
      <c r="P26" s="9"/>
    </row>
    <row r="27" spans="1:16">
      <c r="A27" s="12"/>
      <c r="B27" s="25">
        <v>331.39</v>
      </c>
      <c r="C27" s="20" t="s">
        <v>86</v>
      </c>
      <c r="D27" s="46">
        <v>0</v>
      </c>
      <c r="E27" s="46">
        <v>0</v>
      </c>
      <c r="F27" s="46">
        <v>0</v>
      </c>
      <c r="G27" s="46">
        <v>17555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17555</v>
      </c>
      <c r="O27" s="47">
        <f t="shared" si="1"/>
        <v>1.8783436764391184</v>
      </c>
      <c r="P27" s="9"/>
    </row>
    <row r="28" spans="1:16">
      <c r="A28" s="12"/>
      <c r="B28" s="25">
        <v>334.49</v>
      </c>
      <c r="C28" s="20" t="s">
        <v>28</v>
      </c>
      <c r="D28" s="46">
        <v>52095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52095</v>
      </c>
      <c r="O28" s="47">
        <f t="shared" si="1"/>
        <v>5.5740423710678364</v>
      </c>
      <c r="P28" s="9"/>
    </row>
    <row r="29" spans="1:16">
      <c r="A29" s="12"/>
      <c r="B29" s="25">
        <v>335.12</v>
      </c>
      <c r="C29" s="20" t="s">
        <v>30</v>
      </c>
      <c r="D29" s="46">
        <v>263617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263617</v>
      </c>
      <c r="O29" s="47">
        <f t="shared" si="1"/>
        <v>28.206398459233895</v>
      </c>
      <c r="P29" s="9"/>
    </row>
    <row r="30" spans="1:16">
      <c r="A30" s="12"/>
      <c r="B30" s="25">
        <v>335.15</v>
      </c>
      <c r="C30" s="20" t="s">
        <v>31</v>
      </c>
      <c r="D30" s="46">
        <v>33839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33839</v>
      </c>
      <c r="O30" s="47">
        <f t="shared" si="1"/>
        <v>3.6206933447464156</v>
      </c>
      <c r="P30" s="9"/>
    </row>
    <row r="31" spans="1:16">
      <c r="A31" s="12"/>
      <c r="B31" s="25">
        <v>335.18</v>
      </c>
      <c r="C31" s="20" t="s">
        <v>32</v>
      </c>
      <c r="D31" s="46">
        <v>480771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480771</v>
      </c>
      <c r="O31" s="47">
        <f t="shared" si="1"/>
        <v>51.44136528996362</v>
      </c>
      <c r="P31" s="9"/>
    </row>
    <row r="32" spans="1:16">
      <c r="A32" s="12"/>
      <c r="B32" s="25">
        <v>335.21</v>
      </c>
      <c r="C32" s="20" t="s">
        <v>33</v>
      </c>
      <c r="D32" s="46">
        <v>7330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7330</v>
      </c>
      <c r="O32" s="47">
        <f t="shared" si="1"/>
        <v>0.78429274555959771</v>
      </c>
      <c r="P32" s="9"/>
    </row>
    <row r="33" spans="1:16">
      <c r="A33" s="12"/>
      <c r="B33" s="25">
        <v>335.49</v>
      </c>
      <c r="C33" s="20" t="s">
        <v>34</v>
      </c>
      <c r="D33" s="46">
        <v>3891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3891</v>
      </c>
      <c r="O33" s="47">
        <f t="shared" si="1"/>
        <v>0.41632784078750268</v>
      </c>
      <c r="P33" s="9"/>
    </row>
    <row r="34" spans="1:16">
      <c r="A34" s="12"/>
      <c r="B34" s="25">
        <v>337.3</v>
      </c>
      <c r="C34" s="20" t="s">
        <v>36</v>
      </c>
      <c r="D34" s="46">
        <v>31930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31930</v>
      </c>
      <c r="O34" s="47">
        <f t="shared" si="1"/>
        <v>3.4164348384335543</v>
      </c>
      <c r="P34" s="9"/>
    </row>
    <row r="35" spans="1:16">
      <c r="A35" s="12"/>
      <c r="B35" s="25">
        <v>337.7</v>
      </c>
      <c r="C35" s="20" t="s">
        <v>37</v>
      </c>
      <c r="D35" s="46">
        <v>189759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189759</v>
      </c>
      <c r="O35" s="47">
        <f t="shared" si="1"/>
        <v>20.303766317141022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SUM(D37:D43)</f>
        <v>2619665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5132878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7752543</v>
      </c>
      <c r="O36" s="45">
        <f t="shared" si="1"/>
        <v>829.50385191525788</v>
      </c>
      <c r="P36" s="10"/>
    </row>
    <row r="37" spans="1:16">
      <c r="A37" s="12"/>
      <c r="B37" s="25">
        <v>342.1</v>
      </c>
      <c r="C37" s="20" t="s">
        <v>45</v>
      </c>
      <c r="D37" s="46">
        <v>57217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57217</v>
      </c>
      <c r="O37" s="47">
        <f t="shared" ref="O37:O63" si="9">(N37/O$65)</f>
        <v>6.1220843141450887</v>
      </c>
      <c r="P37" s="9"/>
    </row>
    <row r="38" spans="1:16">
      <c r="A38" s="12"/>
      <c r="B38" s="25">
        <v>342.4</v>
      </c>
      <c r="C38" s="20" t="s">
        <v>46</v>
      </c>
      <c r="D38" s="46">
        <v>1108691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1108691</v>
      </c>
      <c r="O38" s="47">
        <f t="shared" si="9"/>
        <v>118.62732719880162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5132878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5132878</v>
      </c>
      <c r="O39" s="47">
        <f t="shared" si="9"/>
        <v>549.20586347100368</v>
      </c>
      <c r="P39" s="9"/>
    </row>
    <row r="40" spans="1:16">
      <c r="A40" s="12"/>
      <c r="B40" s="25">
        <v>344.5</v>
      </c>
      <c r="C40" s="20" t="s">
        <v>48</v>
      </c>
      <c r="D40" s="46">
        <v>865226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865226</v>
      </c>
      <c r="O40" s="47">
        <f t="shared" si="9"/>
        <v>92.577145302803345</v>
      </c>
      <c r="P40" s="9"/>
    </row>
    <row r="41" spans="1:16">
      <c r="A41" s="12"/>
      <c r="B41" s="25">
        <v>347.1</v>
      </c>
      <c r="C41" s="20" t="s">
        <v>49</v>
      </c>
      <c r="D41" s="46">
        <v>27427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27427</v>
      </c>
      <c r="O41" s="47">
        <f t="shared" si="9"/>
        <v>2.9346244382623583</v>
      </c>
      <c r="P41" s="9"/>
    </row>
    <row r="42" spans="1:16">
      <c r="A42" s="12"/>
      <c r="B42" s="25">
        <v>347.2</v>
      </c>
      <c r="C42" s="20" t="s">
        <v>50</v>
      </c>
      <c r="D42" s="46">
        <v>220478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220478</v>
      </c>
      <c r="O42" s="47">
        <f t="shared" si="9"/>
        <v>23.590627006205864</v>
      </c>
      <c r="P42" s="9"/>
    </row>
    <row r="43" spans="1:16">
      <c r="A43" s="12"/>
      <c r="B43" s="25">
        <v>349</v>
      </c>
      <c r="C43" s="20" t="s">
        <v>1</v>
      </c>
      <c r="D43" s="46">
        <v>340626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340626</v>
      </c>
      <c r="O43" s="47">
        <f t="shared" si="9"/>
        <v>36.446180184035953</v>
      </c>
      <c r="P43" s="9"/>
    </row>
    <row r="44" spans="1:16" ht="15.75">
      <c r="A44" s="29" t="s">
        <v>43</v>
      </c>
      <c r="B44" s="30"/>
      <c r="C44" s="31"/>
      <c r="D44" s="32">
        <f>SUM(D45:D49)</f>
        <v>149556</v>
      </c>
      <c r="E44" s="32">
        <f t="shared" ref="E44:M44" si="10">SUM(E45:E49)</f>
        <v>2060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1" si="11">SUM(D44:M44)</f>
        <v>151616</v>
      </c>
      <c r="O44" s="45">
        <f t="shared" si="9"/>
        <v>16.222555103787716</v>
      </c>
      <c r="P44" s="10"/>
    </row>
    <row r="45" spans="1:16">
      <c r="A45" s="13"/>
      <c r="B45" s="39">
        <v>351.1</v>
      </c>
      <c r="C45" s="21" t="s">
        <v>56</v>
      </c>
      <c r="D45" s="46">
        <v>65725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65725</v>
      </c>
      <c r="O45" s="47">
        <f t="shared" si="9"/>
        <v>7.0324202867536911</v>
      </c>
      <c r="P45" s="9"/>
    </row>
    <row r="46" spans="1:16">
      <c r="A46" s="13"/>
      <c r="B46" s="39">
        <v>351.3</v>
      </c>
      <c r="C46" s="21" t="s">
        <v>57</v>
      </c>
      <c r="D46" s="46">
        <v>3769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3769</v>
      </c>
      <c r="O46" s="47">
        <f t="shared" si="9"/>
        <v>0.40327412796918466</v>
      </c>
      <c r="P46" s="9"/>
    </row>
    <row r="47" spans="1:16">
      <c r="A47" s="13"/>
      <c r="B47" s="39">
        <v>354</v>
      </c>
      <c r="C47" s="21" t="s">
        <v>58</v>
      </c>
      <c r="D47" s="46">
        <v>1425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1425</v>
      </c>
      <c r="O47" s="47">
        <f t="shared" si="9"/>
        <v>0.15247164562379628</v>
      </c>
      <c r="P47" s="9"/>
    </row>
    <row r="48" spans="1:16">
      <c r="A48" s="13"/>
      <c r="B48" s="39">
        <v>358.2</v>
      </c>
      <c r="C48" s="21" t="s">
        <v>59</v>
      </c>
      <c r="D48" s="46">
        <v>0</v>
      </c>
      <c r="E48" s="46">
        <v>2060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2060</v>
      </c>
      <c r="O48" s="47">
        <f t="shared" si="9"/>
        <v>0.22041515086668093</v>
      </c>
      <c r="P48" s="9"/>
    </row>
    <row r="49" spans="1:119">
      <c r="A49" s="13"/>
      <c r="B49" s="39">
        <v>359</v>
      </c>
      <c r="C49" s="21" t="s">
        <v>60</v>
      </c>
      <c r="D49" s="46">
        <v>78637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78637</v>
      </c>
      <c r="O49" s="47">
        <f t="shared" si="9"/>
        <v>8.4139738925743632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SUM(D51:D59)</f>
        <v>315376</v>
      </c>
      <c r="E50" s="32">
        <f t="shared" si="12"/>
        <v>108</v>
      </c>
      <c r="F50" s="32">
        <f t="shared" si="12"/>
        <v>0</v>
      </c>
      <c r="G50" s="32">
        <f t="shared" si="12"/>
        <v>124751</v>
      </c>
      <c r="H50" s="32">
        <f t="shared" si="12"/>
        <v>0</v>
      </c>
      <c r="I50" s="32">
        <f t="shared" si="12"/>
        <v>109723</v>
      </c>
      <c r="J50" s="32">
        <f t="shared" si="12"/>
        <v>0</v>
      </c>
      <c r="K50" s="32">
        <f t="shared" si="12"/>
        <v>4506547</v>
      </c>
      <c r="L50" s="32">
        <f t="shared" si="12"/>
        <v>0</v>
      </c>
      <c r="M50" s="32">
        <f t="shared" si="12"/>
        <v>0</v>
      </c>
      <c r="N50" s="32">
        <f t="shared" si="11"/>
        <v>5056505</v>
      </c>
      <c r="O50" s="45">
        <f t="shared" si="9"/>
        <v>541.03413224909048</v>
      </c>
      <c r="P50" s="10"/>
    </row>
    <row r="51" spans="1:119">
      <c r="A51" s="12"/>
      <c r="B51" s="25">
        <v>361.1</v>
      </c>
      <c r="C51" s="20" t="s">
        <v>61</v>
      </c>
      <c r="D51" s="46">
        <v>4172</v>
      </c>
      <c r="E51" s="46">
        <v>108</v>
      </c>
      <c r="F51" s="46">
        <v>0</v>
      </c>
      <c r="G51" s="46">
        <v>524</v>
      </c>
      <c r="H51" s="46">
        <v>0</v>
      </c>
      <c r="I51" s="46">
        <v>165533</v>
      </c>
      <c r="J51" s="46">
        <v>0</v>
      </c>
      <c r="K51" s="46">
        <v>552062</v>
      </c>
      <c r="L51" s="46">
        <v>0</v>
      </c>
      <c r="M51" s="46">
        <v>0</v>
      </c>
      <c r="N51" s="46">
        <f t="shared" si="11"/>
        <v>722399</v>
      </c>
      <c r="O51" s="47">
        <f t="shared" si="9"/>
        <v>77.294992510164775</v>
      </c>
      <c r="P51" s="9"/>
    </row>
    <row r="52" spans="1:119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268824</v>
      </c>
      <c r="L52" s="46">
        <v>0</v>
      </c>
      <c r="M52" s="46">
        <v>0</v>
      </c>
      <c r="N52" s="46">
        <f t="shared" ref="N52:N59" si="13">SUM(D52:M52)</f>
        <v>268824</v>
      </c>
      <c r="O52" s="47">
        <f t="shared" si="9"/>
        <v>28.763535202225551</v>
      </c>
      <c r="P52" s="9"/>
    </row>
    <row r="53" spans="1:119">
      <c r="A53" s="12"/>
      <c r="B53" s="25">
        <v>361.3</v>
      </c>
      <c r="C53" s="20" t="s">
        <v>63</v>
      </c>
      <c r="D53" s="46">
        <v>2088</v>
      </c>
      <c r="E53" s="46">
        <v>0</v>
      </c>
      <c r="F53" s="46">
        <v>0</v>
      </c>
      <c r="G53" s="46">
        <v>0</v>
      </c>
      <c r="H53" s="46">
        <v>0</v>
      </c>
      <c r="I53" s="46">
        <v>-65381</v>
      </c>
      <c r="J53" s="46">
        <v>0</v>
      </c>
      <c r="K53" s="46">
        <v>1172330</v>
      </c>
      <c r="L53" s="46">
        <v>0</v>
      </c>
      <c r="M53" s="46">
        <v>0</v>
      </c>
      <c r="N53" s="46">
        <f t="shared" si="13"/>
        <v>1109037</v>
      </c>
      <c r="O53" s="47">
        <f t="shared" si="9"/>
        <v>118.66434838433554</v>
      </c>
      <c r="P53" s="9"/>
    </row>
    <row r="54" spans="1:119">
      <c r="A54" s="12"/>
      <c r="B54" s="25">
        <v>361.4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893895</v>
      </c>
      <c r="L54" s="46">
        <v>0</v>
      </c>
      <c r="M54" s="46">
        <v>0</v>
      </c>
      <c r="N54" s="46">
        <f t="shared" si="13"/>
        <v>893895</v>
      </c>
      <c r="O54" s="47">
        <f t="shared" si="9"/>
        <v>95.644660817462011</v>
      </c>
      <c r="P54" s="9"/>
    </row>
    <row r="55" spans="1:119">
      <c r="A55" s="12"/>
      <c r="B55" s="25">
        <v>362</v>
      </c>
      <c r="C55" s="20" t="s">
        <v>65</v>
      </c>
      <c r="D55" s="46">
        <v>210320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210320</v>
      </c>
      <c r="O55" s="47">
        <f t="shared" si="9"/>
        <v>22.503744917611812</v>
      </c>
      <c r="P55" s="9"/>
    </row>
    <row r="56" spans="1:119">
      <c r="A56" s="12"/>
      <c r="B56" s="25">
        <v>365</v>
      </c>
      <c r="C56" s="20" t="s">
        <v>66</v>
      </c>
      <c r="D56" s="46">
        <v>52231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52231</v>
      </c>
      <c r="O56" s="47">
        <f t="shared" si="9"/>
        <v>5.5885940509308796</v>
      </c>
      <c r="P56" s="9"/>
    </row>
    <row r="57" spans="1:119">
      <c r="A57" s="12"/>
      <c r="B57" s="25">
        <v>366</v>
      </c>
      <c r="C57" s="20" t="s">
        <v>67</v>
      </c>
      <c r="D57" s="46">
        <v>12912</v>
      </c>
      <c r="E57" s="46">
        <v>0</v>
      </c>
      <c r="F57" s="46">
        <v>0</v>
      </c>
      <c r="G57" s="46">
        <v>124227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137139</v>
      </c>
      <c r="O57" s="47">
        <f t="shared" si="9"/>
        <v>14.673550181895997</v>
      </c>
      <c r="P57" s="9"/>
    </row>
    <row r="58" spans="1:119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1593761</v>
      </c>
      <c r="L58" s="46">
        <v>0</v>
      </c>
      <c r="M58" s="46">
        <v>0</v>
      </c>
      <c r="N58" s="46">
        <f t="shared" si="13"/>
        <v>1593761</v>
      </c>
      <c r="O58" s="47">
        <f t="shared" si="9"/>
        <v>170.52867536914187</v>
      </c>
      <c r="P58" s="9"/>
    </row>
    <row r="59" spans="1:119">
      <c r="A59" s="12"/>
      <c r="B59" s="25">
        <v>369.9</v>
      </c>
      <c r="C59" s="20" t="s">
        <v>69</v>
      </c>
      <c r="D59" s="46">
        <v>33653</v>
      </c>
      <c r="E59" s="46">
        <v>0</v>
      </c>
      <c r="F59" s="46">
        <v>0</v>
      </c>
      <c r="G59" s="46">
        <v>0</v>
      </c>
      <c r="H59" s="46">
        <v>0</v>
      </c>
      <c r="I59" s="46">
        <v>9571</v>
      </c>
      <c r="J59" s="46">
        <v>0</v>
      </c>
      <c r="K59" s="46">
        <v>25675</v>
      </c>
      <c r="L59" s="46">
        <v>0</v>
      </c>
      <c r="M59" s="46">
        <v>0</v>
      </c>
      <c r="N59" s="46">
        <f t="shared" si="13"/>
        <v>68899</v>
      </c>
      <c r="O59" s="47">
        <f t="shared" si="9"/>
        <v>7.3720308153220628</v>
      </c>
      <c r="P59" s="9"/>
    </row>
    <row r="60" spans="1:119" ht="15.75">
      <c r="A60" s="29" t="s">
        <v>44</v>
      </c>
      <c r="B60" s="30"/>
      <c r="C60" s="31"/>
      <c r="D60" s="32">
        <f t="shared" ref="D60:M60" si="14">SUM(D61:D62)</f>
        <v>0</v>
      </c>
      <c r="E60" s="32">
        <f t="shared" si="14"/>
        <v>0</v>
      </c>
      <c r="F60" s="32">
        <f t="shared" si="14"/>
        <v>0</v>
      </c>
      <c r="G60" s="32">
        <f t="shared" si="14"/>
        <v>1350000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1350000</v>
      </c>
      <c r="O60" s="45">
        <f t="shared" si="9"/>
        <v>144.44682216991225</v>
      </c>
      <c r="P60" s="9"/>
    </row>
    <row r="61" spans="1:119">
      <c r="A61" s="12"/>
      <c r="B61" s="25">
        <v>381</v>
      </c>
      <c r="C61" s="20" t="s">
        <v>70</v>
      </c>
      <c r="D61" s="46">
        <v>0</v>
      </c>
      <c r="E61" s="46">
        <v>0</v>
      </c>
      <c r="F61" s="46">
        <v>0</v>
      </c>
      <c r="G61" s="46">
        <v>475000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475000</v>
      </c>
      <c r="O61" s="47">
        <f t="shared" si="9"/>
        <v>50.823881874598761</v>
      </c>
      <c r="P61" s="9"/>
    </row>
    <row r="62" spans="1:119" ht="15.75" thickBot="1">
      <c r="A62" s="12"/>
      <c r="B62" s="25">
        <v>384</v>
      </c>
      <c r="C62" s="20" t="s">
        <v>71</v>
      </c>
      <c r="D62" s="46">
        <v>0</v>
      </c>
      <c r="E62" s="46">
        <v>0</v>
      </c>
      <c r="F62" s="46">
        <v>0</v>
      </c>
      <c r="G62" s="46">
        <v>875000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875000</v>
      </c>
      <c r="O62" s="47">
        <f t="shared" si="9"/>
        <v>93.622940295313498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5">SUM(D5,D16,D25,D36,D44,D50,D60)</f>
        <v>14350463</v>
      </c>
      <c r="E63" s="15">
        <f t="shared" si="15"/>
        <v>3242</v>
      </c>
      <c r="F63" s="15">
        <f t="shared" si="15"/>
        <v>0</v>
      </c>
      <c r="G63" s="15">
        <f t="shared" si="15"/>
        <v>2458448</v>
      </c>
      <c r="H63" s="15">
        <f t="shared" si="15"/>
        <v>0</v>
      </c>
      <c r="I63" s="15">
        <f t="shared" si="15"/>
        <v>5260649</v>
      </c>
      <c r="J63" s="15">
        <f t="shared" si="15"/>
        <v>0</v>
      </c>
      <c r="K63" s="15">
        <f t="shared" si="15"/>
        <v>4758864</v>
      </c>
      <c r="L63" s="15">
        <f t="shared" si="15"/>
        <v>0</v>
      </c>
      <c r="M63" s="15">
        <f t="shared" si="15"/>
        <v>0</v>
      </c>
      <c r="N63" s="15">
        <f>SUM(D63:M63)</f>
        <v>26831666</v>
      </c>
      <c r="O63" s="38">
        <f t="shared" si="9"/>
        <v>2870.9251016477638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87</v>
      </c>
      <c r="M65" s="51"/>
      <c r="N65" s="51"/>
      <c r="O65" s="43">
        <v>9346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thickBot="1">
      <c r="A67" s="55" t="s">
        <v>88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8407211</v>
      </c>
      <c r="E5" s="27">
        <f t="shared" si="0"/>
        <v>0</v>
      </c>
      <c r="F5" s="27">
        <f t="shared" si="0"/>
        <v>169133</v>
      </c>
      <c r="G5" s="27">
        <f t="shared" si="0"/>
        <v>808949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224860</v>
      </c>
      <c r="L5" s="27">
        <f t="shared" si="0"/>
        <v>0</v>
      </c>
      <c r="M5" s="27">
        <f t="shared" si="0"/>
        <v>0</v>
      </c>
      <c r="N5" s="28">
        <f>SUM(D5:M5)</f>
        <v>9610153</v>
      </c>
      <c r="O5" s="33">
        <f t="shared" ref="O5:O36" si="1">(N5/O$69)</f>
        <v>978.431378537976</v>
      </c>
      <c r="P5" s="6"/>
    </row>
    <row r="6" spans="1:133">
      <c r="A6" s="12"/>
      <c r="B6" s="25">
        <v>311</v>
      </c>
      <c r="C6" s="20" t="s">
        <v>3</v>
      </c>
      <c r="D6" s="46">
        <v>5888489</v>
      </c>
      <c r="E6" s="46">
        <v>0</v>
      </c>
      <c r="F6" s="46">
        <v>169133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6057622</v>
      </c>
      <c r="O6" s="47">
        <f t="shared" si="1"/>
        <v>616.74017511708405</v>
      </c>
      <c r="P6" s="9"/>
    </row>
    <row r="7" spans="1:133">
      <c r="A7" s="12"/>
      <c r="B7" s="25">
        <v>312.10000000000002</v>
      </c>
      <c r="C7" s="20" t="s">
        <v>11</v>
      </c>
      <c r="D7" s="46">
        <v>128949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128949</v>
      </c>
      <c r="O7" s="47">
        <f t="shared" si="1"/>
        <v>13.128588882101406</v>
      </c>
      <c r="P7" s="9"/>
    </row>
    <row r="8" spans="1:133">
      <c r="A8" s="12"/>
      <c r="B8" s="25">
        <v>312.51</v>
      </c>
      <c r="C8" s="20" t="s">
        <v>79</v>
      </c>
      <c r="D8" s="46">
        <v>148341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148341</v>
      </c>
      <c r="L8" s="46">
        <v>0</v>
      </c>
      <c r="M8" s="46">
        <v>0</v>
      </c>
      <c r="N8" s="46">
        <f>SUM(D8:M8)</f>
        <v>296682</v>
      </c>
      <c r="O8" s="47">
        <f t="shared" si="1"/>
        <v>30.205864386072083</v>
      </c>
      <c r="P8" s="9"/>
    </row>
    <row r="9" spans="1:133">
      <c r="A9" s="12"/>
      <c r="B9" s="25">
        <v>312.52</v>
      </c>
      <c r="C9" s="20" t="s">
        <v>80</v>
      </c>
      <c r="D9" s="46">
        <v>76519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76519</v>
      </c>
      <c r="L9" s="46">
        <v>0</v>
      </c>
      <c r="M9" s="46">
        <v>0</v>
      </c>
      <c r="N9" s="46">
        <f>SUM(D9:M9)</f>
        <v>153038</v>
      </c>
      <c r="O9" s="47">
        <f t="shared" si="1"/>
        <v>15.581144369782121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808949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808949</v>
      </c>
      <c r="O10" s="47">
        <f t="shared" si="1"/>
        <v>82.360924455304414</v>
      </c>
      <c r="P10" s="9"/>
    </row>
    <row r="11" spans="1:133">
      <c r="A11" s="12"/>
      <c r="B11" s="25">
        <v>314.10000000000002</v>
      </c>
      <c r="C11" s="20" t="s">
        <v>13</v>
      </c>
      <c r="D11" s="46">
        <v>1135150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1135150</v>
      </c>
      <c r="O11" s="47">
        <f t="shared" si="1"/>
        <v>115.57218489106089</v>
      </c>
      <c r="P11" s="9"/>
    </row>
    <row r="12" spans="1:133">
      <c r="A12" s="12"/>
      <c r="B12" s="25">
        <v>314.2</v>
      </c>
      <c r="C12" s="20" t="s">
        <v>15</v>
      </c>
      <c r="D12" s="46">
        <v>655803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655803</v>
      </c>
      <c r="O12" s="47">
        <f t="shared" si="1"/>
        <v>66.768784361637145</v>
      </c>
      <c r="P12" s="9"/>
    </row>
    <row r="13" spans="1:133">
      <c r="A13" s="12"/>
      <c r="B13" s="25">
        <v>314.3</v>
      </c>
      <c r="C13" s="20" t="s">
        <v>14</v>
      </c>
      <c r="D13" s="46">
        <v>211437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211437</v>
      </c>
      <c r="O13" s="47">
        <f t="shared" si="1"/>
        <v>21.526878436163713</v>
      </c>
      <c r="P13" s="9"/>
    </row>
    <row r="14" spans="1:133">
      <c r="A14" s="12"/>
      <c r="B14" s="25">
        <v>314.39999999999998</v>
      </c>
      <c r="C14" s="20" t="s">
        <v>16</v>
      </c>
      <c r="D14" s="46">
        <v>55173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55173</v>
      </c>
      <c r="O14" s="47">
        <f t="shared" si="1"/>
        <v>5.6172877214416612</v>
      </c>
      <c r="P14" s="9"/>
    </row>
    <row r="15" spans="1:133">
      <c r="A15" s="12"/>
      <c r="B15" s="25">
        <v>316</v>
      </c>
      <c r="C15" s="20" t="s">
        <v>17</v>
      </c>
      <c r="D15" s="46">
        <v>107350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107350</v>
      </c>
      <c r="O15" s="47">
        <f t="shared" si="1"/>
        <v>10.929545917328447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1572376</v>
      </c>
      <c r="E16" s="32">
        <f t="shared" si="3"/>
        <v>36300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1608676</v>
      </c>
      <c r="O16" s="45">
        <f t="shared" si="1"/>
        <v>163.78293626552636</v>
      </c>
      <c r="P16" s="10"/>
    </row>
    <row r="17" spans="1:16">
      <c r="A17" s="12"/>
      <c r="B17" s="25">
        <v>322</v>
      </c>
      <c r="C17" s="20" t="s">
        <v>0</v>
      </c>
      <c r="D17" s="46">
        <v>247600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247600</v>
      </c>
      <c r="O17" s="47">
        <f t="shared" si="1"/>
        <v>25.208715129301567</v>
      </c>
      <c r="P17" s="9"/>
    </row>
    <row r="18" spans="1:16">
      <c r="A18" s="12"/>
      <c r="B18" s="25">
        <v>323.10000000000002</v>
      </c>
      <c r="C18" s="20" t="s">
        <v>19</v>
      </c>
      <c r="D18" s="46">
        <v>1185052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1185052</v>
      </c>
      <c r="O18" s="47">
        <f t="shared" si="1"/>
        <v>120.65282019955202</v>
      </c>
      <c r="P18" s="9"/>
    </row>
    <row r="19" spans="1:16">
      <c r="A19" s="12"/>
      <c r="B19" s="25">
        <v>323.39999999999998</v>
      </c>
      <c r="C19" s="20" t="s">
        <v>20</v>
      </c>
      <c r="D19" s="46">
        <v>29274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29274</v>
      </c>
      <c r="O19" s="47">
        <f t="shared" si="1"/>
        <v>2.9804520464263899</v>
      </c>
      <c r="P19" s="9"/>
    </row>
    <row r="20" spans="1:16">
      <c r="A20" s="12"/>
      <c r="B20" s="25">
        <v>323.7</v>
      </c>
      <c r="C20" s="20" t="s">
        <v>21</v>
      </c>
      <c r="D20" s="46">
        <v>10006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10006</v>
      </c>
      <c r="O20" s="47">
        <f t="shared" si="1"/>
        <v>1.0187334555080432</v>
      </c>
      <c r="P20" s="9"/>
    </row>
    <row r="21" spans="1:16">
      <c r="A21" s="12"/>
      <c r="B21" s="25">
        <v>324.03100000000001</v>
      </c>
      <c r="C21" s="20" t="s">
        <v>23</v>
      </c>
      <c r="D21" s="46">
        <v>0</v>
      </c>
      <c r="E21" s="46">
        <v>34020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34020</v>
      </c>
      <c r="O21" s="47">
        <f t="shared" si="1"/>
        <v>3.4636530238240684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2100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2100</v>
      </c>
      <c r="O22" s="47">
        <f t="shared" si="1"/>
        <v>0.21380574221136225</v>
      </c>
      <c r="P22" s="9"/>
    </row>
    <row r="23" spans="1:16">
      <c r="A23" s="12"/>
      <c r="B23" s="25">
        <v>329</v>
      </c>
      <c r="C23" s="20" t="s">
        <v>24</v>
      </c>
      <c r="D23" s="46">
        <v>100444</v>
      </c>
      <c r="E23" s="46">
        <v>180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100624</v>
      </c>
      <c r="O23" s="47">
        <f t="shared" si="1"/>
        <v>10.244756668702912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SUM(D25:D36)</f>
        <v>1149846</v>
      </c>
      <c r="E24" s="32">
        <f t="shared" si="5"/>
        <v>0</v>
      </c>
      <c r="F24" s="32">
        <f t="shared" si="5"/>
        <v>0</v>
      </c>
      <c r="G24" s="32">
        <f t="shared" si="5"/>
        <v>139701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1289547</v>
      </c>
      <c r="O24" s="45">
        <f t="shared" si="1"/>
        <v>131.29169211973121</v>
      </c>
      <c r="P24" s="10"/>
    </row>
    <row r="25" spans="1:16">
      <c r="A25" s="12"/>
      <c r="B25" s="25">
        <v>331.9</v>
      </c>
      <c r="C25" s="20" t="s">
        <v>26</v>
      </c>
      <c r="D25" s="46">
        <v>0</v>
      </c>
      <c r="E25" s="46">
        <v>0</v>
      </c>
      <c r="F25" s="46">
        <v>0</v>
      </c>
      <c r="G25" s="46">
        <v>89701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89701</v>
      </c>
      <c r="O25" s="47">
        <f t="shared" si="1"/>
        <v>9.13266137242924</v>
      </c>
      <c r="P25" s="9"/>
    </row>
    <row r="26" spans="1:16">
      <c r="A26" s="12"/>
      <c r="B26" s="25">
        <v>334.2</v>
      </c>
      <c r="C26" s="20" t="s">
        <v>27</v>
      </c>
      <c r="D26" s="46">
        <v>75897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75897</v>
      </c>
      <c r="O26" s="47">
        <f t="shared" si="1"/>
        <v>7.7272449602932189</v>
      </c>
      <c r="P26" s="9"/>
    </row>
    <row r="27" spans="1:16">
      <c r="A27" s="12"/>
      <c r="B27" s="25">
        <v>334.49</v>
      </c>
      <c r="C27" s="20" t="s">
        <v>28</v>
      </c>
      <c r="D27" s="46">
        <v>49532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49532</v>
      </c>
      <c r="O27" s="47">
        <f t="shared" si="1"/>
        <v>5.0429647729586646</v>
      </c>
      <c r="P27" s="9"/>
    </row>
    <row r="28" spans="1:16">
      <c r="A28" s="12"/>
      <c r="B28" s="25">
        <v>334.7</v>
      </c>
      <c r="C28" s="20" t="s">
        <v>29</v>
      </c>
      <c r="D28" s="46">
        <v>785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785</v>
      </c>
      <c r="O28" s="47">
        <f t="shared" si="1"/>
        <v>7.9922622683771122E-2</v>
      </c>
      <c r="P28" s="9"/>
    </row>
    <row r="29" spans="1:16">
      <c r="A29" s="12"/>
      <c r="B29" s="25">
        <v>335.12</v>
      </c>
      <c r="C29" s="20" t="s">
        <v>30</v>
      </c>
      <c r="D29" s="46">
        <v>262715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262715</v>
      </c>
      <c r="O29" s="47">
        <f t="shared" si="1"/>
        <v>26.747607411932396</v>
      </c>
      <c r="P29" s="9"/>
    </row>
    <row r="30" spans="1:16">
      <c r="A30" s="12"/>
      <c r="B30" s="25">
        <v>335.15</v>
      </c>
      <c r="C30" s="20" t="s">
        <v>31</v>
      </c>
      <c r="D30" s="46">
        <v>43051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43051</v>
      </c>
      <c r="O30" s="47">
        <f t="shared" si="1"/>
        <v>4.3831195275911217</v>
      </c>
      <c r="P30" s="9"/>
    </row>
    <row r="31" spans="1:16">
      <c r="A31" s="12"/>
      <c r="B31" s="25">
        <v>335.18</v>
      </c>
      <c r="C31" s="20" t="s">
        <v>32</v>
      </c>
      <c r="D31" s="46">
        <v>484524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484524</v>
      </c>
      <c r="O31" s="47">
        <f t="shared" si="1"/>
        <v>49.330482590103848</v>
      </c>
      <c r="P31" s="9"/>
    </row>
    <row r="32" spans="1:16">
      <c r="A32" s="12"/>
      <c r="B32" s="25">
        <v>335.21</v>
      </c>
      <c r="C32" s="20" t="s">
        <v>33</v>
      </c>
      <c r="D32" s="46">
        <v>6240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6240</v>
      </c>
      <c r="O32" s="47">
        <f t="shared" si="1"/>
        <v>0.63530849114233356</v>
      </c>
      <c r="P32" s="9"/>
    </row>
    <row r="33" spans="1:16">
      <c r="A33" s="12"/>
      <c r="B33" s="25">
        <v>335.49</v>
      </c>
      <c r="C33" s="20" t="s">
        <v>34</v>
      </c>
      <c r="D33" s="46">
        <v>3326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3326</v>
      </c>
      <c r="O33" s="47">
        <f t="shared" si="1"/>
        <v>0.33862757075951944</v>
      </c>
      <c r="P33" s="9"/>
    </row>
    <row r="34" spans="1:16">
      <c r="A34" s="12"/>
      <c r="B34" s="25">
        <v>337.1</v>
      </c>
      <c r="C34" s="20" t="s">
        <v>35</v>
      </c>
      <c r="D34" s="46">
        <v>7591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7591</v>
      </c>
      <c r="O34" s="47">
        <f t="shared" si="1"/>
        <v>0.77285685196497655</v>
      </c>
      <c r="P34" s="9"/>
    </row>
    <row r="35" spans="1:16">
      <c r="A35" s="12"/>
      <c r="B35" s="25">
        <v>337.3</v>
      </c>
      <c r="C35" s="20" t="s">
        <v>36</v>
      </c>
      <c r="D35" s="46">
        <v>0</v>
      </c>
      <c r="E35" s="46">
        <v>0</v>
      </c>
      <c r="F35" s="46">
        <v>0</v>
      </c>
      <c r="G35" s="46">
        <v>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50000</v>
      </c>
      <c r="O35" s="47">
        <f t="shared" si="1"/>
        <v>5.0906129097943396</v>
      </c>
      <c r="P35" s="9"/>
    </row>
    <row r="36" spans="1:16">
      <c r="A36" s="12"/>
      <c r="B36" s="25">
        <v>337.7</v>
      </c>
      <c r="C36" s="20" t="s">
        <v>37</v>
      </c>
      <c r="D36" s="46">
        <v>216185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216185</v>
      </c>
      <c r="O36" s="47">
        <f t="shared" si="1"/>
        <v>22.010283038077784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SUM(D38:D47)</f>
        <v>2804011</v>
      </c>
      <c r="E37" s="32">
        <f t="shared" si="7"/>
        <v>4244354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7048365</v>
      </c>
      <c r="O37" s="45">
        <f t="shared" ref="O37:O67" si="8">(N37/O$69)</f>
        <v>717.60995723885151</v>
      </c>
      <c r="P37" s="10"/>
    </row>
    <row r="38" spans="1:16">
      <c r="A38" s="12"/>
      <c r="B38" s="25">
        <v>342.1</v>
      </c>
      <c r="C38" s="20" t="s">
        <v>45</v>
      </c>
      <c r="D38" s="46">
        <v>42461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42461</v>
      </c>
      <c r="O38" s="47">
        <f t="shared" si="8"/>
        <v>4.3230502952555492</v>
      </c>
      <c r="P38" s="9"/>
    </row>
    <row r="39" spans="1:16">
      <c r="A39" s="12"/>
      <c r="B39" s="25">
        <v>342.4</v>
      </c>
      <c r="C39" s="20" t="s">
        <v>46</v>
      </c>
      <c r="D39" s="46">
        <v>1236947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1236947</v>
      </c>
      <c r="O39" s="47">
        <f t="shared" si="8"/>
        <v>125.93636733862758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4244354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4244354</v>
      </c>
      <c r="O40" s="47">
        <f t="shared" si="8"/>
        <v>432.12726532274485</v>
      </c>
      <c r="P40" s="9"/>
    </row>
    <row r="41" spans="1:16">
      <c r="A41" s="12"/>
      <c r="B41" s="25">
        <v>344.5</v>
      </c>
      <c r="C41" s="20" t="s">
        <v>48</v>
      </c>
      <c r="D41" s="46">
        <v>941658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941658</v>
      </c>
      <c r="O41" s="47">
        <f t="shared" si="8"/>
        <v>95.872327428222363</v>
      </c>
      <c r="P41" s="9"/>
    </row>
    <row r="42" spans="1:16">
      <c r="A42" s="12"/>
      <c r="B42" s="25">
        <v>347.1</v>
      </c>
      <c r="C42" s="20" t="s">
        <v>49</v>
      </c>
      <c r="D42" s="46">
        <v>30183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30183</v>
      </c>
      <c r="O42" s="47">
        <f t="shared" si="8"/>
        <v>3.0729993891264509</v>
      </c>
      <c r="P42" s="9"/>
    </row>
    <row r="43" spans="1:16">
      <c r="A43" s="12"/>
      <c r="B43" s="25">
        <v>347.2</v>
      </c>
      <c r="C43" s="20" t="s">
        <v>50</v>
      </c>
      <c r="D43" s="46">
        <v>199269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199269</v>
      </c>
      <c r="O43" s="47">
        <f t="shared" si="8"/>
        <v>20.288026878436163</v>
      </c>
      <c r="P43" s="9"/>
    </row>
    <row r="44" spans="1:16">
      <c r="A44" s="12"/>
      <c r="B44" s="25">
        <v>347.3</v>
      </c>
      <c r="C44" s="20" t="s">
        <v>51</v>
      </c>
      <c r="D44" s="46">
        <v>1736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1736</v>
      </c>
      <c r="O44" s="47">
        <f t="shared" si="8"/>
        <v>0.17674608022805946</v>
      </c>
      <c r="P44" s="9"/>
    </row>
    <row r="45" spans="1:16">
      <c r="A45" s="12"/>
      <c r="B45" s="25">
        <v>347.4</v>
      </c>
      <c r="C45" s="20" t="s">
        <v>52</v>
      </c>
      <c r="D45" s="46">
        <v>7552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7552</v>
      </c>
      <c r="O45" s="47">
        <f t="shared" si="8"/>
        <v>0.76888617389533698</v>
      </c>
      <c r="P45" s="9"/>
    </row>
    <row r="46" spans="1:16">
      <c r="A46" s="12"/>
      <c r="B46" s="25">
        <v>347.5</v>
      </c>
      <c r="C46" s="20" t="s">
        <v>53</v>
      </c>
      <c r="D46" s="46">
        <v>20556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20556</v>
      </c>
      <c r="O46" s="47">
        <f t="shared" si="8"/>
        <v>2.0928527794746485</v>
      </c>
      <c r="P46" s="9"/>
    </row>
    <row r="47" spans="1:16">
      <c r="A47" s="12"/>
      <c r="B47" s="25">
        <v>349</v>
      </c>
      <c r="C47" s="20" t="s">
        <v>1</v>
      </c>
      <c r="D47" s="46">
        <v>323649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0">SUM(D47:M47)</f>
        <v>323649</v>
      </c>
      <c r="O47" s="47">
        <f t="shared" si="8"/>
        <v>32.951435552840564</v>
      </c>
      <c r="P47" s="9"/>
    </row>
    <row r="48" spans="1:16" ht="15.75">
      <c r="A48" s="29" t="s">
        <v>43</v>
      </c>
      <c r="B48" s="30"/>
      <c r="C48" s="31"/>
      <c r="D48" s="32">
        <f>SUM(D49:D53)</f>
        <v>164002</v>
      </c>
      <c r="E48" s="32">
        <f t="shared" ref="E48:M48" si="11">SUM(E49:E53)</f>
        <v>250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164252</v>
      </c>
      <c r="O48" s="45">
        <f t="shared" si="8"/>
        <v>16.722867033190795</v>
      </c>
      <c r="P48" s="10"/>
    </row>
    <row r="49" spans="1:16">
      <c r="A49" s="13"/>
      <c r="B49" s="39">
        <v>351.1</v>
      </c>
      <c r="C49" s="21" t="s">
        <v>56</v>
      </c>
      <c r="D49" s="46">
        <v>76936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76936</v>
      </c>
      <c r="O49" s="47">
        <f t="shared" si="8"/>
        <v>7.8330278965587459</v>
      </c>
      <c r="P49" s="9"/>
    </row>
    <row r="50" spans="1:16">
      <c r="A50" s="13"/>
      <c r="B50" s="39">
        <v>351.3</v>
      </c>
      <c r="C50" s="21" t="s">
        <v>57</v>
      </c>
      <c r="D50" s="46">
        <v>4340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4340</v>
      </c>
      <c r="O50" s="47">
        <f t="shared" si="8"/>
        <v>0.44186520057014866</v>
      </c>
      <c r="P50" s="9"/>
    </row>
    <row r="51" spans="1:16">
      <c r="A51" s="13"/>
      <c r="B51" s="39">
        <v>354</v>
      </c>
      <c r="C51" s="21" t="s">
        <v>58</v>
      </c>
      <c r="D51" s="46">
        <v>300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300</v>
      </c>
      <c r="O51" s="47">
        <f t="shared" si="8"/>
        <v>3.0543677458766034E-2</v>
      </c>
      <c r="P51" s="9"/>
    </row>
    <row r="52" spans="1:16">
      <c r="A52" s="13"/>
      <c r="B52" s="39">
        <v>358.2</v>
      </c>
      <c r="C52" s="21" t="s">
        <v>59</v>
      </c>
      <c r="D52" s="46">
        <v>0</v>
      </c>
      <c r="E52" s="46">
        <v>250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</v>
      </c>
      <c r="O52" s="47">
        <f t="shared" si="8"/>
        <v>2.5453064548971695E-2</v>
      </c>
      <c r="P52" s="9"/>
    </row>
    <row r="53" spans="1:16">
      <c r="A53" s="13"/>
      <c r="B53" s="39">
        <v>359</v>
      </c>
      <c r="C53" s="21" t="s">
        <v>60</v>
      </c>
      <c r="D53" s="46">
        <v>82426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82426</v>
      </c>
      <c r="O53" s="47">
        <f t="shared" si="8"/>
        <v>8.3919771940541636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SUM(D55:D63)</f>
        <v>272017</v>
      </c>
      <c r="E54" s="32">
        <f t="shared" si="12"/>
        <v>22786</v>
      </c>
      <c r="F54" s="32">
        <f t="shared" si="12"/>
        <v>147468</v>
      </c>
      <c r="G54" s="32">
        <f t="shared" si="12"/>
        <v>124920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2067303</v>
      </c>
      <c r="L54" s="32">
        <f t="shared" si="12"/>
        <v>0</v>
      </c>
      <c r="M54" s="32">
        <f t="shared" si="12"/>
        <v>0</v>
      </c>
      <c r="N54" s="32">
        <f t="shared" si="10"/>
        <v>2634494</v>
      </c>
      <c r="O54" s="45">
        <f t="shared" si="8"/>
        <v>268.22378334351458</v>
      </c>
      <c r="P54" s="10"/>
    </row>
    <row r="55" spans="1:16">
      <c r="A55" s="12"/>
      <c r="B55" s="25">
        <v>361.1</v>
      </c>
      <c r="C55" s="20" t="s">
        <v>61</v>
      </c>
      <c r="D55" s="46">
        <v>7971</v>
      </c>
      <c r="E55" s="46">
        <v>1351</v>
      </c>
      <c r="F55" s="46">
        <v>192216</v>
      </c>
      <c r="G55" s="46">
        <v>559</v>
      </c>
      <c r="H55" s="46">
        <v>0</v>
      </c>
      <c r="I55" s="46">
        <v>0</v>
      </c>
      <c r="J55" s="46">
        <v>0</v>
      </c>
      <c r="K55" s="46">
        <v>656847</v>
      </c>
      <c r="L55" s="46">
        <v>0</v>
      </c>
      <c r="M55" s="46">
        <v>0</v>
      </c>
      <c r="N55" s="46">
        <f t="shared" si="10"/>
        <v>858944</v>
      </c>
      <c r="O55" s="47">
        <f t="shared" si="8"/>
        <v>87.451028303807774</v>
      </c>
      <c r="P55" s="9"/>
    </row>
    <row r="56" spans="1:16">
      <c r="A56" s="12"/>
      <c r="B56" s="25">
        <v>361.2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217520</v>
      </c>
      <c r="L56" s="46">
        <v>0</v>
      </c>
      <c r="M56" s="46">
        <v>0</v>
      </c>
      <c r="N56" s="46">
        <f t="shared" ref="N56:N63" si="13">SUM(D56:M56)</f>
        <v>217520</v>
      </c>
      <c r="O56" s="47">
        <f t="shared" si="8"/>
        <v>22.146202402769294</v>
      </c>
      <c r="P56" s="9"/>
    </row>
    <row r="57" spans="1:16">
      <c r="A57" s="12"/>
      <c r="B57" s="25">
        <v>361.3</v>
      </c>
      <c r="C57" s="20" t="s">
        <v>63</v>
      </c>
      <c r="D57" s="46">
        <v>-1927</v>
      </c>
      <c r="E57" s="46">
        <v>0</v>
      </c>
      <c r="F57" s="46">
        <v>-44748</v>
      </c>
      <c r="G57" s="46">
        <v>0</v>
      </c>
      <c r="H57" s="46">
        <v>0</v>
      </c>
      <c r="I57" s="46">
        <v>0</v>
      </c>
      <c r="J57" s="46">
        <v>0</v>
      </c>
      <c r="K57" s="46">
        <v>2688557</v>
      </c>
      <c r="L57" s="46">
        <v>0</v>
      </c>
      <c r="M57" s="46">
        <v>0</v>
      </c>
      <c r="N57" s="46">
        <f t="shared" si="13"/>
        <v>2641882</v>
      </c>
      <c r="O57" s="47">
        <f t="shared" si="8"/>
        <v>268.97597230706577</v>
      </c>
      <c r="P57" s="9"/>
    </row>
    <row r="58" spans="1:16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-3040711</v>
      </c>
      <c r="L58" s="46">
        <v>0</v>
      </c>
      <c r="M58" s="46">
        <v>0</v>
      </c>
      <c r="N58" s="46">
        <f t="shared" si="13"/>
        <v>-3040711</v>
      </c>
      <c r="O58" s="47">
        <f t="shared" si="8"/>
        <v>-309.58165343107311</v>
      </c>
      <c r="P58" s="9"/>
    </row>
    <row r="59" spans="1:16">
      <c r="A59" s="12"/>
      <c r="B59" s="25">
        <v>362</v>
      </c>
      <c r="C59" s="20" t="s">
        <v>65</v>
      </c>
      <c r="D59" s="46">
        <v>175646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175646</v>
      </c>
      <c r="O59" s="47">
        <f t="shared" si="8"/>
        <v>17.882915903074728</v>
      </c>
      <c r="P59" s="9"/>
    </row>
    <row r="60" spans="1:16">
      <c r="A60" s="12"/>
      <c r="B60" s="25">
        <v>365</v>
      </c>
      <c r="C60" s="20" t="s">
        <v>66</v>
      </c>
      <c r="D60" s="46">
        <v>31746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31746</v>
      </c>
      <c r="O60" s="47">
        <f t="shared" si="8"/>
        <v>3.232131948686622</v>
      </c>
      <c r="P60" s="9"/>
    </row>
    <row r="61" spans="1:16">
      <c r="A61" s="12"/>
      <c r="B61" s="25">
        <v>366</v>
      </c>
      <c r="C61" s="20" t="s">
        <v>67</v>
      </c>
      <c r="D61" s="46">
        <v>39124</v>
      </c>
      <c r="E61" s="46">
        <v>0</v>
      </c>
      <c r="F61" s="46">
        <v>0</v>
      </c>
      <c r="G61" s="46">
        <v>124361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163485</v>
      </c>
      <c r="O61" s="47">
        <f t="shared" si="8"/>
        <v>16.64477703115455</v>
      </c>
      <c r="P61" s="9"/>
    </row>
    <row r="62" spans="1:16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1531772</v>
      </c>
      <c r="L62" s="46">
        <v>0</v>
      </c>
      <c r="M62" s="46">
        <v>0</v>
      </c>
      <c r="N62" s="46">
        <f t="shared" si="13"/>
        <v>1531772</v>
      </c>
      <c r="O62" s="47">
        <f t="shared" si="8"/>
        <v>155.9531663612299</v>
      </c>
      <c r="P62" s="9"/>
    </row>
    <row r="63" spans="1:16">
      <c r="A63" s="12"/>
      <c r="B63" s="25">
        <v>369.9</v>
      </c>
      <c r="C63" s="20" t="s">
        <v>69</v>
      </c>
      <c r="D63" s="46">
        <v>19457</v>
      </c>
      <c r="E63" s="46">
        <v>21435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13318</v>
      </c>
      <c r="L63" s="46">
        <v>0</v>
      </c>
      <c r="M63" s="46">
        <v>0</v>
      </c>
      <c r="N63" s="46">
        <f t="shared" si="13"/>
        <v>54210</v>
      </c>
      <c r="O63" s="47">
        <f t="shared" si="8"/>
        <v>5.5192425167990224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SUM(D65:D66)</f>
        <v>0</v>
      </c>
      <c r="E64" s="32">
        <f t="shared" si="14"/>
        <v>0</v>
      </c>
      <c r="F64" s="32">
        <f t="shared" si="14"/>
        <v>97101</v>
      </c>
      <c r="G64" s="32">
        <f t="shared" si="14"/>
        <v>669843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766944</v>
      </c>
      <c r="O64" s="45">
        <f t="shared" si="8"/>
        <v>78.084300549786192</v>
      </c>
      <c r="P64" s="9"/>
    </row>
    <row r="65" spans="1:119">
      <c r="A65" s="12"/>
      <c r="B65" s="25">
        <v>381</v>
      </c>
      <c r="C65" s="20" t="s">
        <v>70</v>
      </c>
      <c r="D65" s="46">
        <v>0</v>
      </c>
      <c r="E65" s="46">
        <v>0</v>
      </c>
      <c r="F65" s="46">
        <v>97101</v>
      </c>
      <c r="G65" s="46">
        <v>400000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497101</v>
      </c>
      <c r="O65" s="47">
        <f t="shared" si="8"/>
        <v>50.610975361433518</v>
      </c>
      <c r="P65" s="9"/>
    </row>
    <row r="66" spans="1:119" ht="15.75" thickBot="1">
      <c r="A66" s="12"/>
      <c r="B66" s="25">
        <v>384</v>
      </c>
      <c r="C66" s="20" t="s">
        <v>71</v>
      </c>
      <c r="D66" s="46">
        <v>0</v>
      </c>
      <c r="E66" s="46">
        <v>0</v>
      </c>
      <c r="F66" s="46">
        <v>0</v>
      </c>
      <c r="G66" s="46">
        <v>269843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269843</v>
      </c>
      <c r="O66" s="47">
        <f t="shared" si="8"/>
        <v>27.473325188352678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SUM(D5,D16,D24,D37,D48,D54,D64)</f>
        <v>14369463</v>
      </c>
      <c r="E67" s="15">
        <f t="shared" si="15"/>
        <v>4303690</v>
      </c>
      <c r="F67" s="15">
        <f t="shared" si="15"/>
        <v>413702</v>
      </c>
      <c r="G67" s="15">
        <f t="shared" si="15"/>
        <v>1743413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2292163</v>
      </c>
      <c r="L67" s="15">
        <f t="shared" si="15"/>
        <v>0</v>
      </c>
      <c r="M67" s="15">
        <f t="shared" si="15"/>
        <v>0</v>
      </c>
      <c r="N67" s="15">
        <f>SUM(D67:M67)</f>
        <v>23122431</v>
      </c>
      <c r="O67" s="38">
        <f t="shared" si="8"/>
        <v>2354.1469150885769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78</v>
      </c>
      <c r="M69" s="51"/>
      <c r="N69" s="51"/>
      <c r="O69" s="43">
        <v>9822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thickBot="1">
      <c r="A71" s="55" t="s">
        <v>88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9101221</v>
      </c>
      <c r="E5" s="27">
        <f t="shared" si="0"/>
        <v>0</v>
      </c>
      <c r="F5" s="27">
        <f t="shared" si="0"/>
        <v>170383</v>
      </c>
      <c r="G5" s="27">
        <f t="shared" si="0"/>
        <v>920711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334351</v>
      </c>
      <c r="L5" s="27">
        <f t="shared" si="0"/>
        <v>0</v>
      </c>
      <c r="M5" s="27">
        <f t="shared" si="0"/>
        <v>0</v>
      </c>
      <c r="N5" s="28">
        <f>SUM(D5:M5)</f>
        <v>10526666</v>
      </c>
      <c r="O5" s="33">
        <f t="shared" ref="O5:O36" si="1">(N5/O$65)</f>
        <v>1038.8498963781703</v>
      </c>
      <c r="P5" s="6"/>
    </row>
    <row r="6" spans="1:133">
      <c r="A6" s="12"/>
      <c r="B6" s="25">
        <v>311</v>
      </c>
      <c r="C6" s="20" t="s">
        <v>3</v>
      </c>
      <c r="D6" s="46">
        <v>6492590</v>
      </c>
      <c r="E6" s="46">
        <v>0</v>
      </c>
      <c r="F6" s="46">
        <v>170383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6662973</v>
      </c>
      <c r="O6" s="47">
        <f t="shared" si="1"/>
        <v>657.55186025856119</v>
      </c>
      <c r="P6" s="9"/>
    </row>
    <row r="7" spans="1:133">
      <c r="A7" s="12"/>
      <c r="B7" s="25">
        <v>312.10000000000002</v>
      </c>
      <c r="C7" s="20" t="s">
        <v>11</v>
      </c>
      <c r="D7" s="46">
        <v>133095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133095</v>
      </c>
      <c r="O7" s="47">
        <f t="shared" si="1"/>
        <v>13.134807066021908</v>
      </c>
      <c r="P7" s="9"/>
    </row>
    <row r="8" spans="1:133">
      <c r="A8" s="12"/>
      <c r="B8" s="25">
        <v>312.51</v>
      </c>
      <c r="C8" s="20" t="s">
        <v>79</v>
      </c>
      <c r="D8" s="46">
        <v>217261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217261</v>
      </c>
      <c r="L8" s="46">
        <v>0</v>
      </c>
      <c r="M8" s="46">
        <v>0</v>
      </c>
      <c r="N8" s="46">
        <f>SUM(D8:M8)</f>
        <v>434522</v>
      </c>
      <c r="O8" s="47">
        <f t="shared" si="1"/>
        <v>42.881871114181386</v>
      </c>
      <c r="P8" s="9"/>
    </row>
    <row r="9" spans="1:133">
      <c r="A9" s="12"/>
      <c r="B9" s="25">
        <v>312.52</v>
      </c>
      <c r="C9" s="20" t="s">
        <v>80</v>
      </c>
      <c r="D9" s="46">
        <v>117090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117090</v>
      </c>
      <c r="L9" s="46">
        <v>0</v>
      </c>
      <c r="M9" s="46">
        <v>0</v>
      </c>
      <c r="N9" s="46">
        <f>SUM(D9:M9)</f>
        <v>234180</v>
      </c>
      <c r="O9" s="47">
        <f t="shared" si="1"/>
        <v>23.110628639099971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920711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920711</v>
      </c>
      <c r="O10" s="47">
        <f t="shared" si="1"/>
        <v>90.862627060100664</v>
      </c>
      <c r="P10" s="9"/>
    </row>
    <row r="11" spans="1:133">
      <c r="A11" s="12"/>
      <c r="B11" s="25">
        <v>314.10000000000002</v>
      </c>
      <c r="C11" s="20" t="s">
        <v>13</v>
      </c>
      <c r="D11" s="46">
        <v>1094847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1094847</v>
      </c>
      <c r="O11" s="47">
        <f t="shared" si="1"/>
        <v>108.04766604164611</v>
      </c>
      <c r="P11" s="9"/>
    </row>
    <row r="12" spans="1:133">
      <c r="A12" s="12"/>
      <c r="B12" s="25">
        <v>314.2</v>
      </c>
      <c r="C12" s="20" t="s">
        <v>15</v>
      </c>
      <c r="D12" s="46">
        <v>655744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655744</v>
      </c>
      <c r="O12" s="47">
        <f t="shared" si="1"/>
        <v>64.713707687752887</v>
      </c>
      <c r="P12" s="9"/>
    </row>
    <row r="13" spans="1:133">
      <c r="A13" s="12"/>
      <c r="B13" s="25">
        <v>314.3</v>
      </c>
      <c r="C13" s="20" t="s">
        <v>14</v>
      </c>
      <c r="D13" s="46">
        <v>222673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222673</v>
      </c>
      <c r="O13" s="47">
        <f t="shared" si="1"/>
        <v>21.975032073423467</v>
      </c>
      <c r="P13" s="9"/>
    </row>
    <row r="14" spans="1:133">
      <c r="A14" s="12"/>
      <c r="B14" s="25">
        <v>314.39999999999998</v>
      </c>
      <c r="C14" s="20" t="s">
        <v>16</v>
      </c>
      <c r="D14" s="46">
        <v>59142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59142</v>
      </c>
      <c r="O14" s="47">
        <f t="shared" si="1"/>
        <v>5.8365735714990628</v>
      </c>
      <c r="P14" s="9"/>
    </row>
    <row r="15" spans="1:133">
      <c r="A15" s="12"/>
      <c r="B15" s="25">
        <v>316</v>
      </c>
      <c r="C15" s="20" t="s">
        <v>17</v>
      </c>
      <c r="D15" s="46">
        <v>108779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108779</v>
      </c>
      <c r="O15" s="47">
        <f t="shared" si="1"/>
        <v>10.735122865883746</v>
      </c>
      <c r="P15" s="9"/>
    </row>
    <row r="16" spans="1:133" ht="15.75">
      <c r="A16" s="29" t="s">
        <v>124</v>
      </c>
      <c r="B16" s="30"/>
      <c r="C16" s="31"/>
      <c r="D16" s="32">
        <f t="shared" ref="D16:M16" si="3">SUM(D17:D21)</f>
        <v>1529499</v>
      </c>
      <c r="E16" s="32">
        <f t="shared" si="3"/>
        <v>710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1530209</v>
      </c>
      <c r="O16" s="45">
        <f t="shared" si="1"/>
        <v>151.01243461955985</v>
      </c>
      <c r="P16" s="10"/>
    </row>
    <row r="17" spans="1:16">
      <c r="A17" s="12"/>
      <c r="B17" s="25">
        <v>322</v>
      </c>
      <c r="C17" s="20" t="s">
        <v>0</v>
      </c>
      <c r="D17" s="46">
        <v>269711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269711</v>
      </c>
      <c r="O17" s="47">
        <f t="shared" si="1"/>
        <v>26.617092667521959</v>
      </c>
      <c r="P17" s="9"/>
    </row>
    <row r="18" spans="1:16">
      <c r="A18" s="12"/>
      <c r="B18" s="25">
        <v>323.10000000000002</v>
      </c>
      <c r="C18" s="20" t="s">
        <v>19</v>
      </c>
      <c r="D18" s="46">
        <v>1078827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1078827</v>
      </c>
      <c r="O18" s="47">
        <f t="shared" si="1"/>
        <v>106.46669298332182</v>
      </c>
      <c r="P18" s="9"/>
    </row>
    <row r="19" spans="1:16">
      <c r="A19" s="12"/>
      <c r="B19" s="25">
        <v>323.39999999999998</v>
      </c>
      <c r="C19" s="20" t="s">
        <v>20</v>
      </c>
      <c r="D19" s="46">
        <v>24828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24828</v>
      </c>
      <c r="O19" s="47">
        <f t="shared" si="1"/>
        <v>2.4502121780321722</v>
      </c>
      <c r="P19" s="9"/>
    </row>
    <row r="20" spans="1:16">
      <c r="A20" s="12"/>
      <c r="B20" s="25">
        <v>323.7</v>
      </c>
      <c r="C20" s="20" t="s">
        <v>21</v>
      </c>
      <c r="D20" s="46">
        <v>529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</v>
      </c>
      <c r="O20" s="47">
        <f t="shared" si="1"/>
        <v>5.220566466002171E-2</v>
      </c>
      <c r="P20" s="9"/>
    </row>
    <row r="21" spans="1:16">
      <c r="A21" s="12"/>
      <c r="B21" s="25">
        <v>329</v>
      </c>
      <c r="C21" s="20" t="s">
        <v>125</v>
      </c>
      <c r="D21" s="46">
        <v>155604</v>
      </c>
      <c r="E21" s="46">
        <v>710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156314</v>
      </c>
      <c r="O21" s="47">
        <f t="shared" si="1"/>
        <v>15.426231126023882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SUM(D23:D31)</f>
        <v>1213089</v>
      </c>
      <c r="E22" s="32">
        <f t="shared" si="5"/>
        <v>0</v>
      </c>
      <c r="F22" s="32">
        <f t="shared" si="5"/>
        <v>0</v>
      </c>
      <c r="G22" s="32">
        <f t="shared" si="5"/>
        <v>220000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1433089</v>
      </c>
      <c r="O22" s="45">
        <f t="shared" si="1"/>
        <v>141.42790881278989</v>
      </c>
      <c r="P22" s="10"/>
    </row>
    <row r="23" spans="1:16">
      <c r="A23" s="12"/>
      <c r="B23" s="25">
        <v>331.2</v>
      </c>
      <c r="C23" s="20" t="s">
        <v>85</v>
      </c>
      <c r="D23" s="46">
        <v>70955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70955</v>
      </c>
      <c r="O23" s="47">
        <f t="shared" si="1"/>
        <v>7.002368498963782</v>
      </c>
      <c r="P23" s="9"/>
    </row>
    <row r="24" spans="1:16">
      <c r="A24" s="12"/>
      <c r="B24" s="25">
        <v>334.49</v>
      </c>
      <c r="C24" s="20" t="s">
        <v>28</v>
      </c>
      <c r="D24" s="46">
        <v>47858</v>
      </c>
      <c r="E24" s="46">
        <v>0</v>
      </c>
      <c r="F24" s="46">
        <v>0</v>
      </c>
      <c r="G24" s="46">
        <v>70000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117858</v>
      </c>
      <c r="O24" s="47">
        <f t="shared" si="1"/>
        <v>11.631106286390999</v>
      </c>
      <c r="P24" s="9"/>
    </row>
    <row r="25" spans="1:16">
      <c r="A25" s="12"/>
      <c r="B25" s="25">
        <v>334.7</v>
      </c>
      <c r="C25" s="20" t="s">
        <v>29</v>
      </c>
      <c r="D25" s="46">
        <v>7591</v>
      </c>
      <c r="E25" s="46">
        <v>0</v>
      </c>
      <c r="F25" s="46">
        <v>0</v>
      </c>
      <c r="G25" s="46">
        <v>150000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157591</v>
      </c>
      <c r="O25" s="47">
        <f t="shared" si="1"/>
        <v>15.552255008388434</v>
      </c>
      <c r="P25" s="9"/>
    </row>
    <row r="26" spans="1:16">
      <c r="A26" s="12"/>
      <c r="B26" s="25">
        <v>335.12</v>
      </c>
      <c r="C26" s="20" t="s">
        <v>30</v>
      </c>
      <c r="D26" s="46">
        <v>267207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267207</v>
      </c>
      <c r="O26" s="47">
        <f t="shared" si="1"/>
        <v>26.369979275634066</v>
      </c>
      <c r="P26" s="9"/>
    </row>
    <row r="27" spans="1:16">
      <c r="A27" s="12"/>
      <c r="B27" s="25">
        <v>335.15</v>
      </c>
      <c r="C27" s="20" t="s">
        <v>31</v>
      </c>
      <c r="D27" s="46">
        <v>37145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37145</v>
      </c>
      <c r="O27" s="47">
        <f t="shared" si="1"/>
        <v>3.6657455837363071</v>
      </c>
      <c r="P27" s="9"/>
    </row>
    <row r="28" spans="1:16">
      <c r="A28" s="12"/>
      <c r="B28" s="25">
        <v>335.18</v>
      </c>
      <c r="C28" s="20" t="s">
        <v>32</v>
      </c>
      <c r="D28" s="46">
        <v>530500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530500</v>
      </c>
      <c r="O28" s="47">
        <f t="shared" si="1"/>
        <v>52.353695845258066</v>
      </c>
      <c r="P28" s="9"/>
    </row>
    <row r="29" spans="1:16">
      <c r="A29" s="12"/>
      <c r="B29" s="25">
        <v>335.21</v>
      </c>
      <c r="C29" s="20" t="s">
        <v>33</v>
      </c>
      <c r="D29" s="46">
        <v>5640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5640</v>
      </c>
      <c r="O29" s="47">
        <f t="shared" si="1"/>
        <v>0.55659725648870029</v>
      </c>
      <c r="P29" s="9"/>
    </row>
    <row r="30" spans="1:16">
      <c r="A30" s="12"/>
      <c r="B30" s="25">
        <v>337.1</v>
      </c>
      <c r="C30" s="20" t="s">
        <v>35</v>
      </c>
      <c r="D30" s="46">
        <v>7527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7527</v>
      </c>
      <c r="O30" s="47">
        <f t="shared" si="1"/>
        <v>0.74282048751603669</v>
      </c>
      <c r="P30" s="9"/>
    </row>
    <row r="31" spans="1:16">
      <c r="A31" s="12"/>
      <c r="B31" s="25">
        <v>337.7</v>
      </c>
      <c r="C31" s="20" t="s">
        <v>37</v>
      </c>
      <c r="D31" s="46">
        <v>238666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238666</v>
      </c>
      <c r="O31" s="47">
        <f t="shared" si="1"/>
        <v>23.5533405704135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SUM(D33:D42)</f>
        <v>2740325</v>
      </c>
      <c r="E32" s="32">
        <f t="shared" si="7"/>
        <v>3768610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6508935</v>
      </c>
      <c r="O32" s="45">
        <f t="shared" si="1"/>
        <v>642.3502417842692</v>
      </c>
      <c r="P32" s="10"/>
    </row>
    <row r="33" spans="1:16">
      <c r="A33" s="12"/>
      <c r="B33" s="25">
        <v>342.1</v>
      </c>
      <c r="C33" s="20" t="s">
        <v>45</v>
      </c>
      <c r="D33" s="46">
        <v>80563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6" si="8">SUM(D33:M33)</f>
        <v>80563</v>
      </c>
      <c r="O33" s="47">
        <f t="shared" si="1"/>
        <v>7.9505575841310572</v>
      </c>
      <c r="P33" s="9"/>
    </row>
    <row r="34" spans="1:16">
      <c r="A34" s="12"/>
      <c r="B34" s="25">
        <v>342.4</v>
      </c>
      <c r="C34" s="20" t="s">
        <v>46</v>
      </c>
      <c r="D34" s="46">
        <v>1182893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1182893</v>
      </c>
      <c r="O34" s="47">
        <f t="shared" si="1"/>
        <v>116.73670186519293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3768610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3768610</v>
      </c>
      <c r="O35" s="47">
        <f t="shared" si="1"/>
        <v>371.91453666239022</v>
      </c>
      <c r="P35" s="9"/>
    </row>
    <row r="36" spans="1:16">
      <c r="A36" s="12"/>
      <c r="B36" s="25">
        <v>344.5</v>
      </c>
      <c r="C36" s="20" t="s">
        <v>48</v>
      </c>
      <c r="D36" s="46">
        <v>870616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870616</v>
      </c>
      <c r="O36" s="47">
        <f t="shared" si="1"/>
        <v>85.918878910490477</v>
      </c>
      <c r="P36" s="9"/>
    </row>
    <row r="37" spans="1:16">
      <c r="A37" s="12"/>
      <c r="B37" s="25">
        <v>347.1</v>
      </c>
      <c r="C37" s="20" t="s">
        <v>49</v>
      </c>
      <c r="D37" s="46">
        <v>28069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28069</v>
      </c>
      <c r="O37" s="47">
        <f t="shared" ref="O37:O63" si="9">(N37/O$65)</f>
        <v>2.7700582255995263</v>
      </c>
      <c r="P37" s="9"/>
    </row>
    <row r="38" spans="1:16">
      <c r="A38" s="12"/>
      <c r="B38" s="25">
        <v>347.2</v>
      </c>
      <c r="C38" s="20" t="s">
        <v>50</v>
      </c>
      <c r="D38" s="46">
        <v>185258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185258</v>
      </c>
      <c r="O38" s="47">
        <f t="shared" si="9"/>
        <v>18.282640876344615</v>
      </c>
      <c r="P38" s="9"/>
    </row>
    <row r="39" spans="1:16">
      <c r="A39" s="12"/>
      <c r="B39" s="25">
        <v>347.3</v>
      </c>
      <c r="C39" s="20" t="s">
        <v>51</v>
      </c>
      <c r="D39" s="46">
        <v>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426</v>
      </c>
      <c r="O39" s="47">
        <f t="shared" si="9"/>
        <v>4.2040856607125233E-2</v>
      </c>
      <c r="P39" s="9"/>
    </row>
    <row r="40" spans="1:16">
      <c r="A40" s="12"/>
      <c r="B40" s="25">
        <v>347.4</v>
      </c>
      <c r="C40" s="20" t="s">
        <v>52</v>
      </c>
      <c r="D40" s="46">
        <v>6234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6234</v>
      </c>
      <c r="O40" s="47">
        <f t="shared" si="9"/>
        <v>0.61521760584229745</v>
      </c>
      <c r="P40" s="9"/>
    </row>
    <row r="41" spans="1:16">
      <c r="A41" s="12"/>
      <c r="B41" s="25">
        <v>347.5</v>
      </c>
      <c r="C41" s="20" t="s">
        <v>53</v>
      </c>
      <c r="D41" s="46">
        <v>51796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51796</v>
      </c>
      <c r="O41" s="47">
        <f t="shared" si="9"/>
        <v>5.1116155136682124</v>
      </c>
      <c r="P41" s="9"/>
    </row>
    <row r="42" spans="1:16">
      <c r="A42" s="12"/>
      <c r="B42" s="25">
        <v>349</v>
      </c>
      <c r="C42" s="20" t="s">
        <v>1</v>
      </c>
      <c r="D42" s="46">
        <v>334470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334470</v>
      </c>
      <c r="O42" s="47">
        <f t="shared" si="9"/>
        <v>33.007993684002763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SUM(D44:D48)</f>
        <v>206802</v>
      </c>
      <c r="E43" s="32">
        <f t="shared" si="10"/>
        <v>5510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212312</v>
      </c>
      <c r="O43" s="45">
        <f t="shared" si="9"/>
        <v>20.95253133326754</v>
      </c>
      <c r="P43" s="10"/>
    </row>
    <row r="44" spans="1:16">
      <c r="A44" s="13"/>
      <c r="B44" s="39">
        <v>351.1</v>
      </c>
      <c r="C44" s="21" t="s">
        <v>56</v>
      </c>
      <c r="D44" s="46">
        <v>95484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95484</v>
      </c>
      <c r="O44" s="47">
        <f t="shared" si="9"/>
        <v>9.4230731274055071</v>
      </c>
      <c r="P44" s="9"/>
    </row>
    <row r="45" spans="1:16">
      <c r="A45" s="13"/>
      <c r="B45" s="39">
        <v>351.3</v>
      </c>
      <c r="C45" s="21" t="s">
        <v>57</v>
      </c>
      <c r="D45" s="46">
        <v>5415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5415</v>
      </c>
      <c r="O45" s="47">
        <f t="shared" si="9"/>
        <v>0.53439257870324686</v>
      </c>
      <c r="P45" s="9"/>
    </row>
    <row r="46" spans="1:16">
      <c r="A46" s="13"/>
      <c r="B46" s="39">
        <v>351.9</v>
      </c>
      <c r="C46" s="21" t="s">
        <v>126</v>
      </c>
      <c r="D46" s="46">
        <v>0</v>
      </c>
      <c r="E46" s="46">
        <v>5510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5510</v>
      </c>
      <c r="O46" s="47">
        <f t="shared" si="9"/>
        <v>0.54376788710154944</v>
      </c>
      <c r="P46" s="9"/>
    </row>
    <row r="47" spans="1:16">
      <c r="A47" s="13"/>
      <c r="B47" s="39">
        <v>354</v>
      </c>
      <c r="C47" s="21" t="s">
        <v>58</v>
      </c>
      <c r="D47" s="46">
        <v>2800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2800</v>
      </c>
      <c r="O47" s="47">
        <f t="shared" si="9"/>
        <v>0.27632487910786541</v>
      </c>
      <c r="P47" s="9"/>
    </row>
    <row r="48" spans="1:16">
      <c r="A48" s="13"/>
      <c r="B48" s="39">
        <v>359</v>
      </c>
      <c r="C48" s="21" t="s">
        <v>60</v>
      </c>
      <c r="D48" s="46">
        <v>103103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103103</v>
      </c>
      <c r="O48" s="47">
        <f t="shared" si="9"/>
        <v>10.174972860949373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SUM(D50:D59)</f>
        <v>306797</v>
      </c>
      <c r="E49" s="32">
        <f t="shared" si="11"/>
        <v>34119</v>
      </c>
      <c r="F49" s="32">
        <f t="shared" si="11"/>
        <v>263253</v>
      </c>
      <c r="G49" s="32">
        <f t="shared" si="11"/>
        <v>133149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-1954424</v>
      </c>
      <c r="L49" s="32">
        <f t="shared" si="11"/>
        <v>0</v>
      </c>
      <c r="M49" s="32">
        <f t="shared" si="11"/>
        <v>0</v>
      </c>
      <c r="N49" s="32">
        <f>SUM(D49:M49)</f>
        <v>-1217106</v>
      </c>
      <c r="O49" s="45">
        <f t="shared" si="9"/>
        <v>-120.11309582552057</v>
      </c>
      <c r="P49" s="10"/>
    </row>
    <row r="50" spans="1:119">
      <c r="A50" s="12"/>
      <c r="B50" s="25">
        <v>361.1</v>
      </c>
      <c r="C50" s="20" t="s">
        <v>61</v>
      </c>
      <c r="D50" s="46">
        <v>72556</v>
      </c>
      <c r="E50" s="46">
        <v>3463</v>
      </c>
      <c r="F50" s="46">
        <v>217307</v>
      </c>
      <c r="G50" s="46">
        <v>6294</v>
      </c>
      <c r="H50" s="46">
        <v>0</v>
      </c>
      <c r="I50" s="46">
        <v>0</v>
      </c>
      <c r="J50" s="46">
        <v>0</v>
      </c>
      <c r="K50" s="46">
        <v>661559</v>
      </c>
      <c r="L50" s="46">
        <v>0</v>
      </c>
      <c r="M50" s="46">
        <v>0</v>
      </c>
      <c r="N50" s="46">
        <f>SUM(D50:M50)</f>
        <v>961179</v>
      </c>
      <c r="O50" s="47">
        <f t="shared" si="9"/>
        <v>94.856311062863909</v>
      </c>
      <c r="P50" s="9"/>
    </row>
    <row r="51" spans="1:119">
      <c r="A51" s="12"/>
      <c r="B51" s="25">
        <v>361.2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301481</v>
      </c>
      <c r="L51" s="46">
        <v>0</v>
      </c>
      <c r="M51" s="46">
        <v>0</v>
      </c>
      <c r="N51" s="46">
        <f t="shared" ref="N51:N59" si="12">SUM(D51:M51)</f>
        <v>301481</v>
      </c>
      <c r="O51" s="47">
        <f t="shared" si="9"/>
        <v>29.752393170827986</v>
      </c>
      <c r="P51" s="9"/>
    </row>
    <row r="52" spans="1:119">
      <c r="A52" s="12"/>
      <c r="B52" s="25">
        <v>361.3</v>
      </c>
      <c r="C52" s="20" t="s">
        <v>63</v>
      </c>
      <c r="D52" s="46">
        <v>0</v>
      </c>
      <c r="E52" s="46">
        <v>0</v>
      </c>
      <c r="F52" s="46">
        <v>45946</v>
      </c>
      <c r="G52" s="46">
        <v>0</v>
      </c>
      <c r="H52" s="46">
        <v>0</v>
      </c>
      <c r="I52" s="46">
        <v>0</v>
      </c>
      <c r="J52" s="46">
        <v>0</v>
      </c>
      <c r="K52" s="46">
        <v>-4423630</v>
      </c>
      <c r="L52" s="46">
        <v>0</v>
      </c>
      <c r="M52" s="46">
        <v>0</v>
      </c>
      <c r="N52" s="46">
        <f t="shared" si="12"/>
        <v>-4377684</v>
      </c>
      <c r="O52" s="47">
        <f t="shared" si="9"/>
        <v>-432.02250074015592</v>
      </c>
      <c r="P52" s="9"/>
    </row>
    <row r="53" spans="1:119">
      <c r="A53" s="12"/>
      <c r="B53" s="25">
        <v>362</v>
      </c>
      <c r="C53" s="20" t="s">
        <v>65</v>
      </c>
      <c r="D53" s="46">
        <v>174376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174376</v>
      </c>
      <c r="O53" s="47">
        <f t="shared" si="9"/>
        <v>17.208723971183261</v>
      </c>
      <c r="P53" s="9"/>
    </row>
    <row r="54" spans="1:119">
      <c r="A54" s="12"/>
      <c r="B54" s="25">
        <v>363.23</v>
      </c>
      <c r="C54" s="20" t="s">
        <v>127</v>
      </c>
      <c r="D54" s="46">
        <v>0</v>
      </c>
      <c r="E54" s="46">
        <v>13600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13600</v>
      </c>
      <c r="O54" s="47">
        <f t="shared" si="9"/>
        <v>1.3421494128096318</v>
      </c>
      <c r="P54" s="9"/>
    </row>
    <row r="55" spans="1:119">
      <c r="A55" s="12"/>
      <c r="B55" s="25">
        <v>363.24</v>
      </c>
      <c r="C55" s="20" t="s">
        <v>128</v>
      </c>
      <c r="D55" s="46">
        <v>0</v>
      </c>
      <c r="E55" s="46">
        <v>1074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1074</v>
      </c>
      <c r="O55" s="47">
        <f t="shared" si="9"/>
        <v>0.10599032862923123</v>
      </c>
      <c r="P55" s="9"/>
    </row>
    <row r="56" spans="1:119">
      <c r="A56" s="12"/>
      <c r="B56" s="25">
        <v>365</v>
      </c>
      <c r="C56" s="20" t="s">
        <v>66</v>
      </c>
      <c r="D56" s="46">
        <v>9221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9221</v>
      </c>
      <c r="O56" s="47">
        <f t="shared" si="9"/>
        <v>0.90999703937629528</v>
      </c>
      <c r="P56" s="9"/>
    </row>
    <row r="57" spans="1:119">
      <c r="A57" s="12"/>
      <c r="B57" s="25">
        <v>366</v>
      </c>
      <c r="C57" s="20" t="s">
        <v>67</v>
      </c>
      <c r="D57" s="46">
        <v>23019</v>
      </c>
      <c r="E57" s="46">
        <v>0</v>
      </c>
      <c r="F57" s="46">
        <v>0</v>
      </c>
      <c r="G57" s="46">
        <v>126855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149874</v>
      </c>
      <c r="O57" s="47">
        <f t="shared" si="9"/>
        <v>14.790683904075792</v>
      </c>
      <c r="P57" s="9"/>
    </row>
    <row r="58" spans="1:119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1496667</v>
      </c>
      <c r="L58" s="46">
        <v>0</v>
      </c>
      <c r="M58" s="46">
        <v>0</v>
      </c>
      <c r="N58" s="46">
        <f t="shared" si="12"/>
        <v>1496667</v>
      </c>
      <c r="O58" s="47">
        <f t="shared" si="9"/>
        <v>147.70225994276129</v>
      </c>
      <c r="P58" s="9"/>
    </row>
    <row r="59" spans="1:119">
      <c r="A59" s="12"/>
      <c r="B59" s="25">
        <v>369.9</v>
      </c>
      <c r="C59" s="20" t="s">
        <v>69</v>
      </c>
      <c r="D59" s="46">
        <v>27625</v>
      </c>
      <c r="E59" s="46">
        <v>15982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9499</v>
      </c>
      <c r="L59" s="46">
        <v>0</v>
      </c>
      <c r="M59" s="46">
        <v>0</v>
      </c>
      <c r="N59" s="46">
        <f t="shared" si="12"/>
        <v>53106</v>
      </c>
      <c r="O59" s="47">
        <f t="shared" si="9"/>
        <v>5.2408960821079642</v>
      </c>
      <c r="P59" s="9"/>
    </row>
    <row r="60" spans="1:119" ht="15.75">
      <c r="A60" s="29" t="s">
        <v>44</v>
      </c>
      <c r="B60" s="30"/>
      <c r="C60" s="31"/>
      <c r="D60" s="32">
        <f t="shared" ref="D60:M60" si="13">SUM(D61:D62)</f>
        <v>0</v>
      </c>
      <c r="E60" s="32">
        <f t="shared" si="13"/>
        <v>0</v>
      </c>
      <c r="F60" s="32">
        <f t="shared" si="13"/>
        <v>97101</v>
      </c>
      <c r="G60" s="32">
        <f t="shared" si="13"/>
        <v>838742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935843</v>
      </c>
      <c r="O60" s="45">
        <f t="shared" si="9"/>
        <v>92.355965656765022</v>
      </c>
      <c r="P60" s="9"/>
    </row>
    <row r="61" spans="1:119">
      <c r="A61" s="12"/>
      <c r="B61" s="25">
        <v>381</v>
      </c>
      <c r="C61" s="20" t="s">
        <v>70</v>
      </c>
      <c r="D61" s="46">
        <v>0</v>
      </c>
      <c r="E61" s="46">
        <v>0</v>
      </c>
      <c r="F61" s="46">
        <v>97101</v>
      </c>
      <c r="G61" s="46">
        <v>450000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547101</v>
      </c>
      <c r="O61" s="47">
        <f t="shared" si="9"/>
        <v>53.992006315997237</v>
      </c>
      <c r="P61" s="9"/>
    </row>
    <row r="62" spans="1:119" ht="15.75" thickBot="1">
      <c r="A62" s="12"/>
      <c r="B62" s="25">
        <v>384</v>
      </c>
      <c r="C62" s="20" t="s">
        <v>71</v>
      </c>
      <c r="D62" s="46">
        <v>0</v>
      </c>
      <c r="E62" s="46">
        <v>0</v>
      </c>
      <c r="F62" s="46">
        <v>0</v>
      </c>
      <c r="G62" s="46">
        <v>388742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388742</v>
      </c>
      <c r="O62" s="47">
        <f t="shared" si="9"/>
        <v>38.363959340767785</v>
      </c>
      <c r="P62" s="9"/>
    </row>
    <row r="63" spans="1:119" ht="16.5" thickBot="1">
      <c r="A63" s="14" t="s">
        <v>54</v>
      </c>
      <c r="B63" s="23"/>
      <c r="C63" s="22"/>
      <c r="D63" s="15">
        <f t="shared" ref="D63:M63" si="14">SUM(D5,D16,D22,D32,D43,D49,D60)</f>
        <v>15097733</v>
      </c>
      <c r="E63" s="15">
        <f t="shared" si="14"/>
        <v>3808949</v>
      </c>
      <c r="F63" s="15">
        <f t="shared" si="14"/>
        <v>530737</v>
      </c>
      <c r="G63" s="15">
        <f t="shared" si="14"/>
        <v>2112602</v>
      </c>
      <c r="H63" s="15">
        <f t="shared" si="14"/>
        <v>0</v>
      </c>
      <c r="I63" s="15">
        <f t="shared" si="14"/>
        <v>0</v>
      </c>
      <c r="J63" s="15">
        <f t="shared" si="14"/>
        <v>0</v>
      </c>
      <c r="K63" s="15">
        <f t="shared" si="14"/>
        <v>-1620073</v>
      </c>
      <c r="L63" s="15">
        <f t="shared" si="14"/>
        <v>0</v>
      </c>
      <c r="M63" s="15">
        <f t="shared" si="14"/>
        <v>0</v>
      </c>
      <c r="N63" s="15">
        <f>SUM(D63:M63)</f>
        <v>19929948</v>
      </c>
      <c r="O63" s="38">
        <f t="shared" si="9"/>
        <v>1966.8358827593013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129</v>
      </c>
      <c r="M65" s="51"/>
      <c r="N65" s="51"/>
      <c r="O65" s="43">
        <v>10133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88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1"/>
      <c r="M3" s="72"/>
      <c r="N3" s="36"/>
      <c r="O3" s="37"/>
      <c r="P3" s="73" t="s">
        <v>155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 t="shared" ref="D5:N5" si="0">SUM(D6:D14)</f>
        <v>13346138</v>
      </c>
      <c r="E5" s="27">
        <f t="shared" si="0"/>
        <v>0</v>
      </c>
      <c r="F5" s="27">
        <f t="shared" si="0"/>
        <v>0</v>
      </c>
      <c r="G5" s="27">
        <f t="shared" si="0"/>
        <v>1202448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301873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14850459</v>
      </c>
      <c r="P5" s="33">
        <f t="shared" ref="P5:P36" si="1">(O5/P$66)</f>
        <v>1674.800834555092</v>
      </c>
      <c r="Q5" s="6"/>
    </row>
    <row r="6" spans="1:134">
      <c r="A6" s="12"/>
      <c r="B6" s="25">
        <v>311</v>
      </c>
      <c r="C6" s="20" t="s">
        <v>3</v>
      </c>
      <c r="D6" s="46">
        <v>10478967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10478967</v>
      </c>
      <c r="P6" s="47">
        <f t="shared" si="1"/>
        <v>1181.7939551144693</v>
      </c>
      <c r="Q6" s="9"/>
    </row>
    <row r="7" spans="1:134">
      <c r="A7" s="12"/>
      <c r="B7" s="25">
        <v>312.41000000000003</v>
      </c>
      <c r="C7" s="20" t="s">
        <v>159</v>
      </c>
      <c r="D7" s="46">
        <v>122792</v>
      </c>
      <c r="E7" s="46">
        <v>0</v>
      </c>
      <c r="F7" s="46">
        <v>0</v>
      </c>
      <c r="G7" s="46">
        <v>1202448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1325240</v>
      </c>
      <c r="P7" s="47">
        <f t="shared" si="1"/>
        <v>149.457539190256</v>
      </c>
      <c r="Q7" s="9"/>
    </row>
    <row r="8" spans="1:134">
      <c r="A8" s="12"/>
      <c r="B8" s="25">
        <v>312.51</v>
      </c>
      <c r="C8" s="20" t="s">
        <v>79</v>
      </c>
      <c r="D8" s="46">
        <v>203153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203153</v>
      </c>
      <c r="L8" s="46">
        <v>0</v>
      </c>
      <c r="M8" s="46">
        <v>0</v>
      </c>
      <c r="N8" s="46">
        <v>0</v>
      </c>
      <c r="O8" s="46">
        <f t="shared" si="2"/>
        <v>406306</v>
      </c>
      <c r="P8" s="47">
        <f t="shared" si="1"/>
        <v>45.822262320965379</v>
      </c>
      <c r="Q8" s="9"/>
    </row>
    <row r="9" spans="1:134">
      <c r="A9" s="12"/>
      <c r="B9" s="25">
        <v>312.52</v>
      </c>
      <c r="C9" s="20" t="s">
        <v>105</v>
      </c>
      <c r="D9" s="46">
        <v>98720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98720</v>
      </c>
      <c r="L9" s="46">
        <v>0</v>
      </c>
      <c r="M9" s="46">
        <v>0</v>
      </c>
      <c r="N9" s="46">
        <v>0</v>
      </c>
      <c r="O9" s="46">
        <f t="shared" si="2"/>
        <v>197440</v>
      </c>
      <c r="P9" s="47">
        <f t="shared" si="1"/>
        <v>22.266832073982179</v>
      </c>
      <c r="Q9" s="9"/>
    </row>
    <row r="10" spans="1:134">
      <c r="A10" s="12"/>
      <c r="B10" s="25">
        <v>314.10000000000002</v>
      </c>
      <c r="C10" s="20" t="s">
        <v>13</v>
      </c>
      <c r="D10" s="46">
        <v>1508469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1508469</v>
      </c>
      <c r="P10" s="47">
        <f t="shared" si="1"/>
        <v>170.12168715461826</v>
      </c>
      <c r="Q10" s="9"/>
    </row>
    <row r="11" spans="1:134">
      <c r="A11" s="12"/>
      <c r="B11" s="25">
        <v>314.3</v>
      </c>
      <c r="C11" s="20" t="s">
        <v>14</v>
      </c>
      <c r="D11" s="46">
        <v>300611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300611</v>
      </c>
      <c r="P11" s="47">
        <f t="shared" si="1"/>
        <v>33.902221720987932</v>
      </c>
      <c r="Q11" s="9"/>
    </row>
    <row r="12" spans="1:134">
      <c r="A12" s="12"/>
      <c r="B12" s="25">
        <v>314.39999999999998</v>
      </c>
      <c r="C12" s="20" t="s">
        <v>16</v>
      </c>
      <c r="D12" s="46">
        <v>53929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53929</v>
      </c>
      <c r="P12" s="47">
        <f t="shared" si="1"/>
        <v>6.0819893988947786</v>
      </c>
      <c r="Q12" s="9"/>
    </row>
    <row r="13" spans="1:134">
      <c r="A13" s="12"/>
      <c r="B13" s="25">
        <v>315.10000000000002</v>
      </c>
      <c r="C13" s="20" t="s">
        <v>160</v>
      </c>
      <c r="D13" s="46">
        <v>487121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487121</v>
      </c>
      <c r="P13" s="47">
        <f t="shared" si="1"/>
        <v>54.936393368670352</v>
      </c>
      <c r="Q13" s="9"/>
    </row>
    <row r="14" spans="1:134">
      <c r="A14" s="12"/>
      <c r="B14" s="25">
        <v>316</v>
      </c>
      <c r="C14" s="20" t="s">
        <v>107</v>
      </c>
      <c r="D14" s="46">
        <v>92376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92376</v>
      </c>
      <c r="P14" s="47">
        <f t="shared" si="1"/>
        <v>10.417954212247659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SUM(D16:D23)</f>
        <v>1662345</v>
      </c>
      <c r="E15" s="32">
        <f t="shared" si="3"/>
        <v>1826299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14997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3503641</v>
      </c>
      <c r="P15" s="45">
        <f t="shared" si="1"/>
        <v>395.13262659298522</v>
      </c>
      <c r="Q15" s="10"/>
    </row>
    <row r="16" spans="1:134">
      <c r="A16" s="12"/>
      <c r="B16" s="25">
        <v>322</v>
      </c>
      <c r="C16" s="20" t="s">
        <v>161</v>
      </c>
      <c r="D16" s="46">
        <v>468587</v>
      </c>
      <c r="E16" s="46">
        <v>1766122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2234709</v>
      </c>
      <c r="P16" s="47">
        <f t="shared" si="1"/>
        <v>252.02537498590277</v>
      </c>
      <c r="Q16" s="9"/>
    </row>
    <row r="17" spans="1:17">
      <c r="A17" s="12"/>
      <c r="B17" s="25">
        <v>323.10000000000002</v>
      </c>
      <c r="C17" s="20" t="s">
        <v>19</v>
      </c>
      <c r="D17" s="46">
        <v>1153188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1153188</v>
      </c>
      <c r="P17" s="47">
        <f t="shared" si="1"/>
        <v>130.05390774782902</v>
      </c>
      <c r="Q17" s="9"/>
    </row>
    <row r="18" spans="1:17">
      <c r="A18" s="12"/>
      <c r="B18" s="25">
        <v>323.39999999999998</v>
      </c>
      <c r="C18" s="20" t="s">
        <v>20</v>
      </c>
      <c r="D18" s="46">
        <v>15720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15720</v>
      </c>
      <c r="P18" s="47">
        <f t="shared" si="1"/>
        <v>1.772865681741288</v>
      </c>
      <c r="Q18" s="9"/>
    </row>
    <row r="19" spans="1:17">
      <c r="A19" s="12"/>
      <c r="B19" s="25">
        <v>323.7</v>
      </c>
      <c r="C19" s="20" t="s">
        <v>21</v>
      </c>
      <c r="D19" s="46">
        <v>20000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20000</v>
      </c>
      <c r="P19" s="47">
        <f t="shared" si="1"/>
        <v>2.2555543024698319</v>
      </c>
      <c r="Q19" s="9"/>
    </row>
    <row r="20" spans="1:17">
      <c r="A20" s="12"/>
      <c r="B20" s="25">
        <v>324.31</v>
      </c>
      <c r="C20" s="20" t="s">
        <v>84</v>
      </c>
      <c r="D20" s="46">
        <v>0</v>
      </c>
      <c r="E20" s="46">
        <v>3219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3219</v>
      </c>
      <c r="P20" s="47">
        <f t="shared" si="1"/>
        <v>0.36303146498251948</v>
      </c>
      <c r="Q20" s="9"/>
    </row>
    <row r="21" spans="1:17">
      <c r="A21" s="12"/>
      <c r="B21" s="25">
        <v>324.42</v>
      </c>
      <c r="C21" s="20" t="s">
        <v>152</v>
      </c>
      <c r="D21" s="46">
        <v>0</v>
      </c>
      <c r="E21" s="46">
        <v>37696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37696</v>
      </c>
      <c r="P21" s="47">
        <f t="shared" si="1"/>
        <v>4.2512687492951393</v>
      </c>
      <c r="Q21" s="9"/>
    </row>
    <row r="22" spans="1:17">
      <c r="A22" s="12"/>
      <c r="B22" s="25">
        <v>325.2</v>
      </c>
      <c r="C22" s="20" t="s">
        <v>137</v>
      </c>
      <c r="D22" s="46">
        <v>0</v>
      </c>
      <c r="E22" s="46">
        <v>19262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19262</v>
      </c>
      <c r="P22" s="47">
        <f t="shared" si="1"/>
        <v>2.172324348708695</v>
      </c>
      <c r="Q22" s="9"/>
    </row>
    <row r="23" spans="1:17">
      <c r="A23" s="12"/>
      <c r="B23" s="25">
        <v>329.5</v>
      </c>
      <c r="C23" s="20" t="s">
        <v>162</v>
      </c>
      <c r="D23" s="46">
        <v>4850</v>
      </c>
      <c r="E23" s="46">
        <v>0</v>
      </c>
      <c r="F23" s="46">
        <v>0</v>
      </c>
      <c r="G23" s="46">
        <v>0</v>
      </c>
      <c r="H23" s="46">
        <v>0</v>
      </c>
      <c r="I23" s="46">
        <v>14997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19847</v>
      </c>
      <c r="P23" s="47">
        <f t="shared" si="1"/>
        <v>2.2382993120559376</v>
      </c>
      <c r="Q23" s="9"/>
    </row>
    <row r="24" spans="1:17" ht="15.75">
      <c r="A24" s="29" t="s">
        <v>163</v>
      </c>
      <c r="B24" s="30"/>
      <c r="C24" s="31"/>
      <c r="D24" s="32">
        <f t="shared" ref="D24:N24" si="5">SUM(D25:D34)</f>
        <v>1328858</v>
      </c>
      <c r="E24" s="32">
        <f t="shared" si="5"/>
        <v>0</v>
      </c>
      <c r="F24" s="32">
        <f t="shared" si="5"/>
        <v>0</v>
      </c>
      <c r="G24" s="32">
        <f t="shared" si="5"/>
        <v>5849167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 t="shared" ref="O24:O35" si="6">SUM(D24:N24)</f>
        <v>7178025</v>
      </c>
      <c r="P24" s="45">
        <f t="shared" si="1"/>
        <v>809.52125859930072</v>
      </c>
      <c r="Q24" s="10"/>
    </row>
    <row r="25" spans="1:17">
      <c r="A25" s="12"/>
      <c r="B25" s="25">
        <v>331.2</v>
      </c>
      <c r="C25" s="20" t="s">
        <v>85</v>
      </c>
      <c r="D25" s="46">
        <v>50521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50521</v>
      </c>
      <c r="P25" s="47">
        <f t="shared" si="1"/>
        <v>5.6976429457539188</v>
      </c>
      <c r="Q25" s="9"/>
    </row>
    <row r="26" spans="1:17">
      <c r="A26" s="12"/>
      <c r="B26" s="25">
        <v>334.39</v>
      </c>
      <c r="C26" s="20" t="s">
        <v>148</v>
      </c>
      <c r="D26" s="46">
        <v>0</v>
      </c>
      <c r="E26" s="46">
        <v>0</v>
      </c>
      <c r="F26" s="46">
        <v>0</v>
      </c>
      <c r="G26" s="46">
        <v>50000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50000</v>
      </c>
      <c r="P26" s="47">
        <f t="shared" si="1"/>
        <v>5.63888575617458</v>
      </c>
      <c r="Q26" s="9"/>
    </row>
    <row r="27" spans="1:17">
      <c r="A27" s="12"/>
      <c r="B27" s="25">
        <v>335.125</v>
      </c>
      <c r="C27" s="20" t="s">
        <v>164</v>
      </c>
      <c r="D27" s="46">
        <v>283690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283690</v>
      </c>
      <c r="P27" s="47">
        <f t="shared" si="1"/>
        <v>31.993910003383331</v>
      </c>
      <c r="Q27" s="9"/>
    </row>
    <row r="28" spans="1:17">
      <c r="A28" s="12"/>
      <c r="B28" s="25">
        <v>335.15</v>
      </c>
      <c r="C28" s="20" t="s">
        <v>109</v>
      </c>
      <c r="D28" s="46">
        <v>45360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45360</v>
      </c>
      <c r="P28" s="47">
        <f t="shared" si="1"/>
        <v>5.1155971580015791</v>
      </c>
      <c r="Q28" s="9"/>
    </row>
    <row r="29" spans="1:17">
      <c r="A29" s="12"/>
      <c r="B29" s="25">
        <v>335.18</v>
      </c>
      <c r="C29" s="20" t="s">
        <v>165</v>
      </c>
      <c r="D29" s="46">
        <v>696300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696300</v>
      </c>
      <c r="P29" s="47">
        <f t="shared" si="1"/>
        <v>78.527123040487197</v>
      </c>
      <c r="Q29" s="9"/>
    </row>
    <row r="30" spans="1:17">
      <c r="A30" s="12"/>
      <c r="B30" s="25">
        <v>335.21</v>
      </c>
      <c r="C30" s="20" t="s">
        <v>33</v>
      </c>
      <c r="D30" s="46">
        <v>19845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19845</v>
      </c>
      <c r="P30" s="47">
        <f t="shared" si="1"/>
        <v>2.238073756625691</v>
      </c>
      <c r="Q30" s="9"/>
    </row>
    <row r="31" spans="1:17">
      <c r="A31" s="12"/>
      <c r="B31" s="25">
        <v>335.45</v>
      </c>
      <c r="C31" s="20" t="s">
        <v>166</v>
      </c>
      <c r="D31" s="46">
        <v>4461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4461</v>
      </c>
      <c r="P31" s="47">
        <f t="shared" si="1"/>
        <v>0.50310138716589603</v>
      </c>
      <c r="Q31" s="9"/>
    </row>
    <row r="32" spans="1:17">
      <c r="A32" s="12"/>
      <c r="B32" s="25">
        <v>337.1</v>
      </c>
      <c r="C32" s="20" t="s">
        <v>35</v>
      </c>
      <c r="D32" s="46">
        <v>6798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6798</v>
      </c>
      <c r="P32" s="47">
        <f t="shared" si="1"/>
        <v>0.76666290740949583</v>
      </c>
      <c r="Q32" s="9"/>
    </row>
    <row r="33" spans="1:17">
      <c r="A33" s="12"/>
      <c r="B33" s="25">
        <v>337.3</v>
      </c>
      <c r="C33" s="20" t="s">
        <v>36</v>
      </c>
      <c r="D33" s="46">
        <v>0</v>
      </c>
      <c r="E33" s="46">
        <v>0</v>
      </c>
      <c r="F33" s="46">
        <v>0</v>
      </c>
      <c r="G33" s="46">
        <v>5799167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5799167</v>
      </c>
      <c r="P33" s="47">
        <f t="shared" si="1"/>
        <v>654.01680387955344</v>
      </c>
      <c r="Q33" s="9"/>
    </row>
    <row r="34" spans="1:17">
      <c r="A34" s="12"/>
      <c r="B34" s="25">
        <v>337.7</v>
      </c>
      <c r="C34" s="20" t="s">
        <v>37</v>
      </c>
      <c r="D34" s="46">
        <v>221883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221883</v>
      </c>
      <c r="P34" s="47">
        <f t="shared" si="1"/>
        <v>25.023457764745686</v>
      </c>
      <c r="Q34" s="9"/>
    </row>
    <row r="35" spans="1:17" ht="15.75">
      <c r="A35" s="29" t="s">
        <v>42</v>
      </c>
      <c r="B35" s="30"/>
      <c r="C35" s="31"/>
      <c r="D35" s="32">
        <f t="shared" ref="D35:N35" si="7">SUM(D36:D44)</f>
        <v>7246120</v>
      </c>
      <c r="E35" s="32">
        <f t="shared" si="7"/>
        <v>0</v>
      </c>
      <c r="F35" s="32">
        <f t="shared" si="7"/>
        <v>0</v>
      </c>
      <c r="G35" s="32">
        <f t="shared" si="7"/>
        <v>214055</v>
      </c>
      <c r="H35" s="32">
        <f t="shared" si="7"/>
        <v>0</v>
      </c>
      <c r="I35" s="32">
        <f t="shared" si="7"/>
        <v>9889262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6"/>
        <v>17349437</v>
      </c>
      <c r="P35" s="45">
        <f t="shared" si="1"/>
        <v>1956.6298635389646</v>
      </c>
      <c r="Q35" s="10"/>
    </row>
    <row r="36" spans="1:17">
      <c r="A36" s="12"/>
      <c r="B36" s="25">
        <v>341.3</v>
      </c>
      <c r="C36" s="20" t="s">
        <v>114</v>
      </c>
      <c r="D36" s="46">
        <v>626327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4" si="8">SUM(D36:N36)</f>
        <v>626327</v>
      </c>
      <c r="P36" s="47">
        <f t="shared" si="1"/>
        <v>70.635727980151117</v>
      </c>
      <c r="Q36" s="9"/>
    </row>
    <row r="37" spans="1:17">
      <c r="A37" s="12"/>
      <c r="B37" s="25">
        <v>342.4</v>
      </c>
      <c r="C37" s="20" t="s">
        <v>46</v>
      </c>
      <c r="D37" s="46">
        <v>1994519</v>
      </c>
      <c r="E37" s="46">
        <v>0</v>
      </c>
      <c r="F37" s="46">
        <v>0</v>
      </c>
      <c r="G37" s="46">
        <v>214055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2208574</v>
      </c>
      <c r="P37" s="47">
        <f t="shared" ref="P37:P64" si="9">(O37/P$66)</f>
        <v>249.07792940115033</v>
      </c>
      <c r="Q37" s="9"/>
    </row>
    <row r="38" spans="1:17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9889262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9889262</v>
      </c>
      <c r="P38" s="47">
        <f t="shared" si="9"/>
        <v>1115.2883726175708</v>
      </c>
      <c r="Q38" s="9"/>
    </row>
    <row r="39" spans="1:17">
      <c r="A39" s="12"/>
      <c r="B39" s="25">
        <v>344.5</v>
      </c>
      <c r="C39" s="20" t="s">
        <v>116</v>
      </c>
      <c r="D39" s="46">
        <v>4188356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4188356</v>
      </c>
      <c r="P39" s="47">
        <f t="shared" si="9"/>
        <v>472.35321980376676</v>
      </c>
      <c r="Q39" s="9"/>
    </row>
    <row r="40" spans="1:17">
      <c r="A40" s="12"/>
      <c r="B40" s="25">
        <v>347.1</v>
      </c>
      <c r="C40" s="20" t="s">
        <v>49</v>
      </c>
      <c r="D40" s="46">
        <v>19864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19864</v>
      </c>
      <c r="P40" s="47">
        <f t="shared" si="9"/>
        <v>2.240216533213037</v>
      </c>
      <c r="Q40" s="9"/>
    </row>
    <row r="41" spans="1:17">
      <c r="A41" s="12"/>
      <c r="B41" s="25">
        <v>347.2</v>
      </c>
      <c r="C41" s="20" t="s">
        <v>50</v>
      </c>
      <c r="D41" s="46">
        <v>248756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248756</v>
      </c>
      <c r="P41" s="47">
        <f t="shared" si="9"/>
        <v>28.054133303259277</v>
      </c>
      <c r="Q41" s="9"/>
    </row>
    <row r="42" spans="1:17">
      <c r="A42" s="12"/>
      <c r="B42" s="25">
        <v>347.4</v>
      </c>
      <c r="C42" s="20" t="s">
        <v>52</v>
      </c>
      <c r="D42" s="46">
        <v>55200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55200</v>
      </c>
      <c r="P42" s="47">
        <f t="shared" si="9"/>
        <v>6.2253298748167358</v>
      </c>
      <c r="Q42" s="9"/>
    </row>
    <row r="43" spans="1:17">
      <c r="A43" s="12"/>
      <c r="B43" s="25">
        <v>347.5</v>
      </c>
      <c r="C43" s="20" t="s">
        <v>53</v>
      </c>
      <c r="D43" s="46">
        <v>110208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110208</v>
      </c>
      <c r="P43" s="47">
        <f t="shared" si="9"/>
        <v>12.429006428329762</v>
      </c>
      <c r="Q43" s="9"/>
    </row>
    <row r="44" spans="1:17">
      <c r="A44" s="12"/>
      <c r="B44" s="25">
        <v>349</v>
      </c>
      <c r="C44" s="20" t="s">
        <v>167</v>
      </c>
      <c r="D44" s="46">
        <v>2890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2890</v>
      </c>
      <c r="P44" s="47">
        <f t="shared" si="9"/>
        <v>0.3259275967068907</v>
      </c>
      <c r="Q44" s="9"/>
    </row>
    <row r="45" spans="1:17" ht="15.75">
      <c r="A45" s="29" t="s">
        <v>43</v>
      </c>
      <c r="B45" s="30"/>
      <c r="C45" s="31"/>
      <c r="D45" s="32">
        <f t="shared" ref="D45:N45" si="10">SUM(D46:D48)</f>
        <v>402000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0" si="11">SUM(D45:N45)</f>
        <v>402000</v>
      </c>
      <c r="P45" s="45">
        <f t="shared" si="9"/>
        <v>45.336641479643625</v>
      </c>
      <c r="Q45" s="10"/>
    </row>
    <row r="46" spans="1:17">
      <c r="A46" s="13"/>
      <c r="B46" s="39">
        <v>351.1</v>
      </c>
      <c r="C46" s="21" t="s">
        <v>56</v>
      </c>
      <c r="D46" s="46">
        <v>7760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7760</v>
      </c>
      <c r="P46" s="47">
        <f t="shared" si="9"/>
        <v>0.87515506935829479</v>
      </c>
      <c r="Q46" s="9"/>
    </row>
    <row r="47" spans="1:17">
      <c r="A47" s="13"/>
      <c r="B47" s="39">
        <v>354</v>
      </c>
      <c r="C47" s="21" t="s">
        <v>58</v>
      </c>
      <c r="D47" s="46">
        <v>124944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124944</v>
      </c>
      <c r="P47" s="47">
        <f t="shared" si="9"/>
        <v>14.090898838389535</v>
      </c>
      <c r="Q47" s="9"/>
    </row>
    <row r="48" spans="1:17">
      <c r="A48" s="13"/>
      <c r="B48" s="39">
        <v>359</v>
      </c>
      <c r="C48" s="21" t="s">
        <v>60</v>
      </c>
      <c r="D48" s="46">
        <v>269296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269296</v>
      </c>
      <c r="P48" s="47">
        <f t="shared" si="9"/>
        <v>30.370587571895793</v>
      </c>
      <c r="Q48" s="9"/>
    </row>
    <row r="49" spans="1:120" ht="15.75">
      <c r="A49" s="29" t="s">
        <v>4</v>
      </c>
      <c r="B49" s="30"/>
      <c r="C49" s="31"/>
      <c r="D49" s="32">
        <f t="shared" ref="D49:N49" si="12">SUM(D50:D59)</f>
        <v>567256</v>
      </c>
      <c r="E49" s="32">
        <f t="shared" si="12"/>
        <v>13084</v>
      </c>
      <c r="F49" s="32">
        <f t="shared" si="12"/>
        <v>0</v>
      </c>
      <c r="G49" s="32">
        <f t="shared" si="12"/>
        <v>7076</v>
      </c>
      <c r="H49" s="32">
        <f t="shared" si="12"/>
        <v>0</v>
      </c>
      <c r="I49" s="32">
        <f t="shared" si="12"/>
        <v>32918</v>
      </c>
      <c r="J49" s="32">
        <f t="shared" si="12"/>
        <v>0</v>
      </c>
      <c r="K49" s="32">
        <f t="shared" si="12"/>
        <v>10447911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1"/>
        <v>11068245</v>
      </c>
      <c r="P49" s="45">
        <f t="shared" si="9"/>
        <v>1248.2513815270102</v>
      </c>
      <c r="Q49" s="10"/>
    </row>
    <row r="50" spans="1:120">
      <c r="A50" s="12"/>
      <c r="B50" s="25">
        <v>361.1</v>
      </c>
      <c r="C50" s="20" t="s">
        <v>61</v>
      </c>
      <c r="D50" s="46">
        <v>39079</v>
      </c>
      <c r="E50" s="46">
        <v>1723</v>
      </c>
      <c r="F50" s="46">
        <v>0</v>
      </c>
      <c r="G50" s="46">
        <v>7076</v>
      </c>
      <c r="H50" s="46">
        <v>0</v>
      </c>
      <c r="I50" s="46">
        <v>20141</v>
      </c>
      <c r="J50" s="46">
        <v>0</v>
      </c>
      <c r="K50" s="46">
        <v>28951</v>
      </c>
      <c r="L50" s="46">
        <v>0</v>
      </c>
      <c r="M50" s="46">
        <v>0</v>
      </c>
      <c r="N50" s="46">
        <v>0</v>
      </c>
      <c r="O50" s="46">
        <f t="shared" si="11"/>
        <v>96970</v>
      </c>
      <c r="P50" s="47">
        <f t="shared" si="9"/>
        <v>10.93605503552498</v>
      </c>
      <c r="Q50" s="9"/>
    </row>
    <row r="51" spans="1:120">
      <c r="A51" s="12"/>
      <c r="B51" s="25">
        <v>361.2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1515103</v>
      </c>
      <c r="L51" s="46">
        <v>0</v>
      </c>
      <c r="M51" s="46">
        <v>0</v>
      </c>
      <c r="N51" s="46">
        <v>0</v>
      </c>
      <c r="O51" s="46">
        <f t="shared" ref="O51:O59" si="13">SUM(D51:N51)</f>
        <v>1515103</v>
      </c>
      <c r="P51" s="47">
        <f t="shared" si="9"/>
        <v>170.86985451674749</v>
      </c>
      <c r="Q51" s="9"/>
    </row>
    <row r="52" spans="1:120">
      <c r="A52" s="12"/>
      <c r="B52" s="25">
        <v>361.3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4485377</v>
      </c>
      <c r="L52" s="46">
        <v>0</v>
      </c>
      <c r="M52" s="46">
        <v>0</v>
      </c>
      <c r="N52" s="46">
        <v>0</v>
      </c>
      <c r="O52" s="46">
        <f t="shared" si="13"/>
        <v>4485377</v>
      </c>
      <c r="P52" s="47">
        <f t="shared" si="9"/>
        <v>505.85056952746135</v>
      </c>
      <c r="Q52" s="9"/>
    </row>
    <row r="53" spans="1:120">
      <c r="A53" s="12"/>
      <c r="B53" s="25">
        <v>361.4</v>
      </c>
      <c r="C53" s="20" t="s">
        <v>117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2620571</v>
      </c>
      <c r="L53" s="46">
        <v>0</v>
      </c>
      <c r="M53" s="46">
        <v>0</v>
      </c>
      <c r="N53" s="46">
        <v>0</v>
      </c>
      <c r="O53" s="46">
        <f t="shared" si="13"/>
        <v>2620571</v>
      </c>
      <c r="P53" s="47">
        <f t="shared" si="9"/>
        <v>295.54200969888348</v>
      </c>
      <c r="Q53" s="9"/>
    </row>
    <row r="54" spans="1:120">
      <c r="A54" s="12"/>
      <c r="B54" s="25">
        <v>362</v>
      </c>
      <c r="C54" s="20" t="s">
        <v>65</v>
      </c>
      <c r="D54" s="46">
        <v>446393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446393</v>
      </c>
      <c r="P54" s="47">
        <f t="shared" si="9"/>
        <v>50.343182587120786</v>
      </c>
      <c r="Q54" s="9"/>
    </row>
    <row r="55" spans="1:120">
      <c r="A55" s="12"/>
      <c r="B55" s="25">
        <v>364</v>
      </c>
      <c r="C55" s="20" t="s">
        <v>118</v>
      </c>
      <c r="D55" s="46">
        <v>5725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5725</v>
      </c>
      <c r="P55" s="47">
        <f t="shared" si="9"/>
        <v>0.64565241908198945</v>
      </c>
      <c r="Q55" s="9"/>
    </row>
    <row r="56" spans="1:120">
      <c r="A56" s="12"/>
      <c r="B56" s="25">
        <v>365</v>
      </c>
      <c r="C56" s="20" t="s">
        <v>119</v>
      </c>
      <c r="D56" s="46">
        <v>2170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2170</v>
      </c>
      <c r="P56" s="47">
        <f t="shared" si="9"/>
        <v>0.24472764181797677</v>
      </c>
      <c r="Q56" s="9"/>
    </row>
    <row r="57" spans="1:120">
      <c r="A57" s="12"/>
      <c r="B57" s="25">
        <v>366</v>
      </c>
      <c r="C57" s="20" t="s">
        <v>67</v>
      </c>
      <c r="D57" s="46">
        <v>14536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14536</v>
      </c>
      <c r="P57" s="47">
        <f t="shared" si="9"/>
        <v>1.6393368670350739</v>
      </c>
      <c r="Q57" s="9"/>
    </row>
    <row r="58" spans="1:120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1797909</v>
      </c>
      <c r="L58" s="46">
        <v>0</v>
      </c>
      <c r="M58" s="46">
        <v>0</v>
      </c>
      <c r="N58" s="46">
        <v>0</v>
      </c>
      <c r="O58" s="46">
        <f t="shared" si="13"/>
        <v>1797909</v>
      </c>
      <c r="P58" s="47">
        <f t="shared" si="9"/>
        <v>202.76406901996165</v>
      </c>
      <c r="Q58" s="9"/>
    </row>
    <row r="59" spans="1:120">
      <c r="A59" s="12"/>
      <c r="B59" s="25">
        <v>369.9</v>
      </c>
      <c r="C59" s="20" t="s">
        <v>69</v>
      </c>
      <c r="D59" s="46">
        <v>59353</v>
      </c>
      <c r="E59" s="46">
        <v>11361</v>
      </c>
      <c r="F59" s="46">
        <v>0</v>
      </c>
      <c r="G59" s="46">
        <v>0</v>
      </c>
      <c r="H59" s="46">
        <v>0</v>
      </c>
      <c r="I59" s="46">
        <v>12777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83491</v>
      </c>
      <c r="P59" s="47">
        <f t="shared" si="9"/>
        <v>9.4159242133754368</v>
      </c>
      <c r="Q59" s="9"/>
    </row>
    <row r="60" spans="1:120" ht="15.75">
      <c r="A60" s="29" t="s">
        <v>44</v>
      </c>
      <c r="B60" s="30"/>
      <c r="C60" s="31"/>
      <c r="D60" s="32">
        <f t="shared" ref="D60:N60" si="14">SUM(D61:D63)</f>
        <v>0</v>
      </c>
      <c r="E60" s="32">
        <f t="shared" si="14"/>
        <v>255470</v>
      </c>
      <c r="F60" s="32">
        <f t="shared" si="14"/>
        <v>0</v>
      </c>
      <c r="G60" s="32">
        <f t="shared" si="14"/>
        <v>5077649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4"/>
        <v>0</v>
      </c>
      <c r="O60" s="32">
        <f>SUM(D60:N60)</f>
        <v>5333119</v>
      </c>
      <c r="P60" s="45">
        <f t="shared" si="9"/>
        <v>601.45697530168036</v>
      </c>
      <c r="Q60" s="9"/>
    </row>
    <row r="61" spans="1:120">
      <c r="A61" s="12"/>
      <c r="B61" s="25">
        <v>381</v>
      </c>
      <c r="C61" s="20" t="s">
        <v>70</v>
      </c>
      <c r="D61" s="46">
        <v>0</v>
      </c>
      <c r="E61" s="46">
        <v>255470</v>
      </c>
      <c r="F61" s="46">
        <v>0</v>
      </c>
      <c r="G61" s="46">
        <v>4527649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4783119</v>
      </c>
      <c r="P61" s="47">
        <f t="shared" si="9"/>
        <v>539.42923198376002</v>
      </c>
      <c r="Q61" s="9"/>
    </row>
    <row r="62" spans="1:120">
      <c r="A62" s="12"/>
      <c r="B62" s="25">
        <v>383</v>
      </c>
      <c r="C62" s="20" t="s">
        <v>168</v>
      </c>
      <c r="D62" s="46">
        <v>0</v>
      </c>
      <c r="E62" s="46">
        <v>0</v>
      </c>
      <c r="F62" s="46">
        <v>0</v>
      </c>
      <c r="G62" s="46">
        <v>500000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500000</v>
      </c>
      <c r="P62" s="47">
        <f t="shared" si="9"/>
        <v>56.388857561745802</v>
      </c>
      <c r="Q62" s="9"/>
    </row>
    <row r="63" spans="1:120" ht="15.75" thickBot="1">
      <c r="A63" s="48"/>
      <c r="B63" s="49">
        <v>393</v>
      </c>
      <c r="C63" s="20" t="s">
        <v>169</v>
      </c>
      <c r="D63" s="46">
        <v>0</v>
      </c>
      <c r="E63" s="46">
        <v>0</v>
      </c>
      <c r="F63" s="46">
        <v>0</v>
      </c>
      <c r="G63" s="46">
        <v>50000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50000</v>
      </c>
      <c r="P63" s="47">
        <f t="shared" si="9"/>
        <v>5.63888575617458</v>
      </c>
      <c r="Q63" s="9"/>
    </row>
    <row r="64" spans="1:120" ht="16.5" thickBot="1">
      <c r="A64" s="14" t="s">
        <v>54</v>
      </c>
      <c r="B64" s="23"/>
      <c r="C64" s="22"/>
      <c r="D64" s="15">
        <f t="shared" ref="D64:N64" si="15">SUM(D5,D15,D24,D35,D45,D49,D60)</f>
        <v>24552717</v>
      </c>
      <c r="E64" s="15">
        <f t="shared" si="15"/>
        <v>2094853</v>
      </c>
      <c r="F64" s="15">
        <f t="shared" si="15"/>
        <v>0</v>
      </c>
      <c r="G64" s="15">
        <f t="shared" si="15"/>
        <v>12350395</v>
      </c>
      <c r="H64" s="15">
        <f t="shared" si="15"/>
        <v>0</v>
      </c>
      <c r="I64" s="15">
        <f t="shared" si="15"/>
        <v>9937177</v>
      </c>
      <c r="J64" s="15">
        <f t="shared" si="15"/>
        <v>0</v>
      </c>
      <c r="K64" s="15">
        <f t="shared" si="15"/>
        <v>10749784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>SUM(D64:N64)</f>
        <v>59684926</v>
      </c>
      <c r="P64" s="38">
        <f t="shared" si="9"/>
        <v>6731.1295815946769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51" t="s">
        <v>170</v>
      </c>
      <c r="N66" s="51"/>
      <c r="O66" s="51"/>
      <c r="P66" s="43">
        <v>8867</v>
      </c>
    </row>
    <row r="67" spans="1:16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  <row r="68" spans="1:16" ht="15.75" customHeight="1" thickBot="1">
      <c r="A68" s="55" t="s">
        <v>88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12772722</v>
      </c>
      <c r="E5" s="27">
        <f t="shared" si="0"/>
        <v>0</v>
      </c>
      <c r="F5" s="27">
        <f t="shared" si="0"/>
        <v>0</v>
      </c>
      <c r="G5" s="27">
        <f t="shared" si="0"/>
        <v>1201175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277210</v>
      </c>
      <c r="L5" s="27">
        <f t="shared" si="0"/>
        <v>0</v>
      </c>
      <c r="M5" s="27">
        <f t="shared" si="0"/>
        <v>0</v>
      </c>
      <c r="N5" s="28">
        <f>SUM(D5:M5)</f>
        <v>14251107</v>
      </c>
      <c r="O5" s="33">
        <f t="shared" ref="O5:O36" si="1">(N5/O$69)</f>
        <v>1495.2373308152346</v>
      </c>
      <c r="P5" s="6"/>
    </row>
    <row r="6" spans="1:133">
      <c r="A6" s="12"/>
      <c r="B6" s="25">
        <v>311</v>
      </c>
      <c r="C6" s="20" t="s">
        <v>3</v>
      </c>
      <c r="D6" s="46">
        <v>9961492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9961492</v>
      </c>
      <c r="O6" s="47">
        <f t="shared" si="1"/>
        <v>1045.1675584933375</v>
      </c>
      <c r="P6" s="9"/>
    </row>
    <row r="7" spans="1:133">
      <c r="A7" s="12"/>
      <c r="B7" s="25">
        <v>312.41000000000003</v>
      </c>
      <c r="C7" s="20" t="s">
        <v>136</v>
      </c>
      <c r="D7" s="46">
        <v>118276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118276</v>
      </c>
      <c r="O7" s="47">
        <f t="shared" si="1"/>
        <v>12.409610743888365</v>
      </c>
      <c r="P7" s="9"/>
    </row>
    <row r="8" spans="1:133">
      <c r="A8" s="12"/>
      <c r="B8" s="25">
        <v>312.51</v>
      </c>
      <c r="C8" s="20" t="s">
        <v>79</v>
      </c>
      <c r="D8" s="46">
        <v>177893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177892</v>
      </c>
      <c r="L8" s="46">
        <v>0</v>
      </c>
      <c r="M8" s="46">
        <v>0</v>
      </c>
      <c r="N8" s="46">
        <f>SUM(D8:M8)</f>
        <v>355785</v>
      </c>
      <c r="O8" s="47">
        <f t="shared" si="1"/>
        <v>37.329241422725843</v>
      </c>
      <c r="P8" s="9"/>
    </row>
    <row r="9" spans="1:133">
      <c r="A9" s="12"/>
      <c r="B9" s="25">
        <v>312.52</v>
      </c>
      <c r="C9" s="20" t="s">
        <v>105</v>
      </c>
      <c r="D9" s="46">
        <v>99318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99318</v>
      </c>
      <c r="L9" s="46">
        <v>0</v>
      </c>
      <c r="M9" s="46">
        <v>0</v>
      </c>
      <c r="N9" s="46">
        <f>SUM(D9:M9)</f>
        <v>198636</v>
      </c>
      <c r="O9" s="47">
        <f t="shared" si="1"/>
        <v>20.841045011016682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1201175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1201175</v>
      </c>
      <c r="O10" s="47">
        <f t="shared" si="1"/>
        <v>126.02822369111321</v>
      </c>
      <c r="P10" s="9"/>
    </row>
    <row r="11" spans="1:133">
      <c r="A11" s="12"/>
      <c r="B11" s="25">
        <v>314.10000000000002</v>
      </c>
      <c r="C11" s="20" t="s">
        <v>13</v>
      </c>
      <c r="D11" s="46">
        <v>1456289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1456289</v>
      </c>
      <c r="O11" s="47">
        <f t="shared" si="1"/>
        <v>152.7949847864862</v>
      </c>
      <c r="P11" s="9"/>
    </row>
    <row r="12" spans="1:133">
      <c r="A12" s="12"/>
      <c r="B12" s="25">
        <v>314.3</v>
      </c>
      <c r="C12" s="20" t="s">
        <v>14</v>
      </c>
      <c r="D12" s="46">
        <v>271630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271630</v>
      </c>
      <c r="O12" s="47">
        <f t="shared" si="1"/>
        <v>28.499632777253172</v>
      </c>
      <c r="P12" s="9"/>
    </row>
    <row r="13" spans="1:133">
      <c r="A13" s="12"/>
      <c r="B13" s="25">
        <v>314.39999999999998</v>
      </c>
      <c r="C13" s="20" t="s">
        <v>16</v>
      </c>
      <c r="D13" s="46">
        <v>46959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46959</v>
      </c>
      <c r="O13" s="47">
        <f t="shared" si="1"/>
        <v>4.9269751337740004</v>
      </c>
      <c r="P13" s="9"/>
    </row>
    <row r="14" spans="1:133">
      <c r="A14" s="12"/>
      <c r="B14" s="25">
        <v>315</v>
      </c>
      <c r="C14" s="20" t="s">
        <v>106</v>
      </c>
      <c r="D14" s="46">
        <v>551908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551908</v>
      </c>
      <c r="O14" s="47">
        <f t="shared" si="1"/>
        <v>57.906620501521353</v>
      </c>
      <c r="P14" s="9"/>
    </row>
    <row r="15" spans="1:133">
      <c r="A15" s="12"/>
      <c r="B15" s="25">
        <v>316</v>
      </c>
      <c r="C15" s="20" t="s">
        <v>107</v>
      </c>
      <c r="D15" s="46">
        <v>88957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88957</v>
      </c>
      <c r="O15" s="47">
        <f t="shared" si="1"/>
        <v>9.3334382541181409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1701482</v>
      </c>
      <c r="E16" s="32">
        <f t="shared" si="3"/>
        <v>1110722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5566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2817770</v>
      </c>
      <c r="O16" s="45">
        <f t="shared" si="1"/>
        <v>295.64263980694574</v>
      </c>
      <c r="P16" s="10"/>
    </row>
    <row r="17" spans="1:16">
      <c r="A17" s="12"/>
      <c r="B17" s="25">
        <v>322</v>
      </c>
      <c r="C17" s="20" t="s">
        <v>0</v>
      </c>
      <c r="D17" s="46">
        <v>526679</v>
      </c>
      <c r="E17" s="46">
        <v>1093650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1620329</v>
      </c>
      <c r="O17" s="47">
        <f t="shared" si="1"/>
        <v>170.00619032630365</v>
      </c>
      <c r="P17" s="9"/>
    </row>
    <row r="18" spans="1:16">
      <c r="A18" s="12"/>
      <c r="B18" s="25">
        <v>323.10000000000002</v>
      </c>
      <c r="C18" s="20" t="s">
        <v>19</v>
      </c>
      <c r="D18" s="46">
        <v>1131991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1131991</v>
      </c>
      <c r="O18" s="47">
        <f t="shared" si="1"/>
        <v>118.76938411499319</v>
      </c>
      <c r="P18" s="9"/>
    </row>
    <row r="19" spans="1:16">
      <c r="A19" s="12"/>
      <c r="B19" s="25">
        <v>323.39999999999998</v>
      </c>
      <c r="C19" s="20" t="s">
        <v>20</v>
      </c>
      <c r="D19" s="46">
        <v>18212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18212</v>
      </c>
      <c r="O19" s="47">
        <f t="shared" si="1"/>
        <v>1.9108173329136502</v>
      </c>
      <c r="P19" s="9"/>
    </row>
    <row r="20" spans="1:16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2.0984156961494072</v>
      </c>
      <c r="P20" s="9"/>
    </row>
    <row r="21" spans="1:16">
      <c r="A21" s="12"/>
      <c r="B21" s="25">
        <v>324.31</v>
      </c>
      <c r="C21" s="20" t="s">
        <v>84</v>
      </c>
      <c r="D21" s="46">
        <v>0</v>
      </c>
      <c r="E21" s="46">
        <v>1073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1073</v>
      </c>
      <c r="O21" s="47">
        <f t="shared" si="1"/>
        <v>0.11258000209841569</v>
      </c>
      <c r="P21" s="9"/>
    </row>
    <row r="22" spans="1:16">
      <c r="A22" s="12"/>
      <c r="B22" s="25">
        <v>324.42</v>
      </c>
      <c r="C22" s="20" t="s">
        <v>152</v>
      </c>
      <c r="D22" s="46">
        <v>0</v>
      </c>
      <c r="E22" s="46">
        <v>3047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3047</v>
      </c>
      <c r="O22" s="47">
        <f t="shared" si="1"/>
        <v>0.3196936313083622</v>
      </c>
      <c r="P22" s="9"/>
    </row>
    <row r="23" spans="1:16">
      <c r="A23" s="12"/>
      <c r="B23" s="25">
        <v>325.2</v>
      </c>
      <c r="C23" s="20" t="s">
        <v>137</v>
      </c>
      <c r="D23" s="46">
        <v>0</v>
      </c>
      <c r="E23" s="46">
        <v>12952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12952</v>
      </c>
      <c r="O23" s="47">
        <f t="shared" si="1"/>
        <v>1.3589340048263561</v>
      </c>
      <c r="P23" s="9"/>
    </row>
    <row r="24" spans="1:16">
      <c r="A24" s="12"/>
      <c r="B24" s="25">
        <v>329</v>
      </c>
      <c r="C24" s="20" t="s">
        <v>24</v>
      </c>
      <c r="D24" s="46">
        <v>4600</v>
      </c>
      <c r="E24" s="46">
        <v>0</v>
      </c>
      <c r="F24" s="46">
        <v>0</v>
      </c>
      <c r="G24" s="46">
        <v>0</v>
      </c>
      <c r="H24" s="46">
        <v>0</v>
      </c>
      <c r="I24" s="46">
        <v>5566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10166</v>
      </c>
      <c r="O24" s="47">
        <f t="shared" si="1"/>
        <v>1.0666246983527436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SUM(D26:D38)</f>
        <v>1286070</v>
      </c>
      <c r="E25" s="32">
        <f t="shared" si="5"/>
        <v>0</v>
      </c>
      <c r="F25" s="32">
        <f t="shared" si="5"/>
        <v>0</v>
      </c>
      <c r="G25" s="32">
        <f t="shared" si="5"/>
        <v>1203281</v>
      </c>
      <c r="H25" s="32">
        <f t="shared" si="5"/>
        <v>0</v>
      </c>
      <c r="I25" s="32">
        <f t="shared" si="5"/>
        <v>125700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2615051</v>
      </c>
      <c r="O25" s="45">
        <f t="shared" si="1"/>
        <v>274.37320323156018</v>
      </c>
      <c r="P25" s="10"/>
    </row>
    <row r="26" spans="1:16">
      <c r="A26" s="12"/>
      <c r="B26" s="25">
        <v>331.2</v>
      </c>
      <c r="C26" s="20" t="s">
        <v>85</v>
      </c>
      <c r="D26" s="46">
        <v>81000</v>
      </c>
      <c r="E26" s="46">
        <v>0</v>
      </c>
      <c r="F26" s="46">
        <v>0</v>
      </c>
      <c r="G26" s="46">
        <v>14286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95286</v>
      </c>
      <c r="O26" s="47">
        <f t="shared" si="1"/>
        <v>9.9974819011646208</v>
      </c>
      <c r="P26" s="9"/>
    </row>
    <row r="27" spans="1:16">
      <c r="A27" s="12"/>
      <c r="B27" s="25">
        <v>331.62</v>
      </c>
      <c r="C27" s="20" t="s">
        <v>99</v>
      </c>
      <c r="D27" s="46">
        <v>65390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65390</v>
      </c>
      <c r="O27" s="47">
        <f t="shared" si="1"/>
        <v>6.8607701185604872</v>
      </c>
      <c r="P27" s="9"/>
    </row>
    <row r="28" spans="1:16">
      <c r="A28" s="12"/>
      <c r="B28" s="25">
        <v>334.39</v>
      </c>
      <c r="C28" s="20" t="s">
        <v>148</v>
      </c>
      <c r="D28" s="46">
        <v>0</v>
      </c>
      <c r="E28" s="46">
        <v>0</v>
      </c>
      <c r="F28" s="46">
        <v>0</v>
      </c>
      <c r="G28" s="46">
        <v>450000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450000</v>
      </c>
      <c r="O28" s="47">
        <f t="shared" si="1"/>
        <v>47.214353163361665</v>
      </c>
      <c r="P28" s="9"/>
    </row>
    <row r="29" spans="1:16">
      <c r="A29" s="12"/>
      <c r="B29" s="25">
        <v>334.49</v>
      </c>
      <c r="C29" s="20" t="s">
        <v>28</v>
      </c>
      <c r="D29" s="46">
        <v>0</v>
      </c>
      <c r="E29" s="46">
        <v>0</v>
      </c>
      <c r="F29" s="46">
        <v>0</v>
      </c>
      <c r="G29" s="46">
        <v>70000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70000</v>
      </c>
      <c r="O29" s="47">
        <f t="shared" si="1"/>
        <v>7.3444549365229248</v>
      </c>
      <c r="P29" s="9"/>
    </row>
    <row r="30" spans="1:16">
      <c r="A30" s="12"/>
      <c r="B30" s="25">
        <v>334.62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125700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125700</v>
      </c>
      <c r="O30" s="47">
        <f t="shared" si="1"/>
        <v>13.188542650299024</v>
      </c>
      <c r="P30" s="9"/>
    </row>
    <row r="31" spans="1:16">
      <c r="A31" s="12"/>
      <c r="B31" s="25">
        <v>335.12</v>
      </c>
      <c r="C31" s="20" t="s">
        <v>108</v>
      </c>
      <c r="D31" s="46">
        <v>276113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276113</v>
      </c>
      <c r="O31" s="47">
        <f t="shared" si="1"/>
        <v>28.969992655545063</v>
      </c>
      <c r="P31" s="9"/>
    </row>
    <row r="32" spans="1:16">
      <c r="A32" s="12"/>
      <c r="B32" s="25">
        <v>335.15</v>
      </c>
      <c r="C32" s="20" t="s">
        <v>109</v>
      </c>
      <c r="D32" s="46">
        <v>35021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35021</v>
      </c>
      <c r="O32" s="47">
        <f t="shared" si="1"/>
        <v>3.6744308047424195</v>
      </c>
      <c r="P32" s="9"/>
    </row>
    <row r="33" spans="1:16">
      <c r="A33" s="12"/>
      <c r="B33" s="25">
        <v>335.18</v>
      </c>
      <c r="C33" s="20" t="s">
        <v>110</v>
      </c>
      <c r="D33" s="46">
        <v>594032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594032</v>
      </c>
      <c r="O33" s="47">
        <f t="shared" si="1"/>
        <v>62.326303640751235</v>
      </c>
      <c r="P33" s="9"/>
    </row>
    <row r="34" spans="1:16">
      <c r="A34" s="12"/>
      <c r="B34" s="25">
        <v>335.21</v>
      </c>
      <c r="C34" s="20" t="s">
        <v>33</v>
      </c>
      <c r="D34" s="46">
        <v>16813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16813</v>
      </c>
      <c r="O34" s="47">
        <f t="shared" si="1"/>
        <v>1.7640331549679991</v>
      </c>
      <c r="P34" s="9"/>
    </row>
    <row r="35" spans="1:16">
      <c r="A35" s="12"/>
      <c r="B35" s="25">
        <v>335.49</v>
      </c>
      <c r="C35" s="20" t="s">
        <v>34</v>
      </c>
      <c r="D35" s="46">
        <v>2137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2137</v>
      </c>
      <c r="O35" s="47">
        <f t="shared" si="1"/>
        <v>0.22421571713356417</v>
      </c>
      <c r="P35" s="9"/>
    </row>
    <row r="36" spans="1:16">
      <c r="A36" s="12"/>
      <c r="B36" s="25">
        <v>337.1</v>
      </c>
      <c r="C36" s="20" t="s">
        <v>35</v>
      </c>
      <c r="D36" s="46">
        <v>6852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6852</v>
      </c>
      <c r="O36" s="47">
        <f t="shared" si="1"/>
        <v>0.71891721750078685</v>
      </c>
      <c r="P36" s="9"/>
    </row>
    <row r="37" spans="1:16">
      <c r="A37" s="12"/>
      <c r="B37" s="25">
        <v>337.3</v>
      </c>
      <c r="C37" s="20" t="s">
        <v>36</v>
      </c>
      <c r="D37" s="46">
        <v>0</v>
      </c>
      <c r="E37" s="46">
        <v>0</v>
      </c>
      <c r="F37" s="46">
        <v>0</v>
      </c>
      <c r="G37" s="46">
        <v>537902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537902</v>
      </c>
      <c r="O37" s="47">
        <f t="shared" ref="O37:O67" si="7">(N37/O$69)</f>
        <v>56.437099989507921</v>
      </c>
      <c r="P37" s="9"/>
    </row>
    <row r="38" spans="1:16">
      <c r="A38" s="12"/>
      <c r="B38" s="25">
        <v>337.7</v>
      </c>
      <c r="C38" s="20" t="s">
        <v>37</v>
      </c>
      <c r="D38" s="46">
        <v>208712</v>
      </c>
      <c r="E38" s="46">
        <v>0</v>
      </c>
      <c r="F38" s="46">
        <v>0</v>
      </c>
      <c r="G38" s="46">
        <v>131093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339805</v>
      </c>
      <c r="O38" s="47">
        <f t="shared" si="7"/>
        <v>35.652607281502469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SUM(D40:D48)</f>
        <v>6171740</v>
      </c>
      <c r="E39" s="32">
        <f t="shared" si="8"/>
        <v>0</v>
      </c>
      <c r="F39" s="32">
        <f t="shared" si="8"/>
        <v>0</v>
      </c>
      <c r="G39" s="32">
        <f t="shared" si="8"/>
        <v>199987</v>
      </c>
      <c r="H39" s="32">
        <f t="shared" si="8"/>
        <v>0</v>
      </c>
      <c r="I39" s="32">
        <f t="shared" si="8"/>
        <v>8931814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15303541</v>
      </c>
      <c r="O39" s="45">
        <f t="shared" si="7"/>
        <v>1605.6595320532997</v>
      </c>
      <c r="P39" s="10"/>
    </row>
    <row r="40" spans="1:16">
      <c r="A40" s="12"/>
      <c r="B40" s="25">
        <v>341.3</v>
      </c>
      <c r="C40" s="20" t="s">
        <v>114</v>
      </c>
      <c r="D40" s="46">
        <v>536829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536829</v>
      </c>
      <c r="O40" s="47">
        <f t="shared" si="7"/>
        <v>56.324519987409509</v>
      </c>
      <c r="P40" s="9"/>
    </row>
    <row r="41" spans="1:16">
      <c r="A41" s="12"/>
      <c r="B41" s="25">
        <v>342.4</v>
      </c>
      <c r="C41" s="20" t="s">
        <v>46</v>
      </c>
      <c r="D41" s="46">
        <v>1930714</v>
      </c>
      <c r="E41" s="46">
        <v>0</v>
      </c>
      <c r="F41" s="46">
        <v>0</v>
      </c>
      <c r="G41" s="46">
        <v>199987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2130701</v>
      </c>
      <c r="O41" s="47">
        <f t="shared" si="7"/>
        <v>223.55482111006191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8931814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8931814</v>
      </c>
      <c r="O42" s="47">
        <f t="shared" si="7"/>
        <v>937.13293463435105</v>
      </c>
      <c r="P42" s="9"/>
    </row>
    <row r="43" spans="1:16">
      <c r="A43" s="12"/>
      <c r="B43" s="25">
        <v>344.5</v>
      </c>
      <c r="C43" s="20" t="s">
        <v>116</v>
      </c>
      <c r="D43" s="46">
        <v>3291945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3291945</v>
      </c>
      <c r="O43" s="47">
        <f t="shared" si="7"/>
        <v>345.39345294302802</v>
      </c>
      <c r="P43" s="9"/>
    </row>
    <row r="44" spans="1:16">
      <c r="A44" s="12"/>
      <c r="B44" s="25">
        <v>347.1</v>
      </c>
      <c r="C44" s="20" t="s">
        <v>49</v>
      </c>
      <c r="D44" s="46">
        <v>23806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23806</v>
      </c>
      <c r="O44" s="47">
        <f t="shared" si="7"/>
        <v>2.4977442031266395</v>
      </c>
      <c r="P44" s="9"/>
    </row>
    <row r="45" spans="1:16">
      <c r="A45" s="12"/>
      <c r="B45" s="25">
        <v>347.2</v>
      </c>
      <c r="C45" s="20" t="s">
        <v>50</v>
      </c>
      <c r="D45" s="46">
        <v>262795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262795</v>
      </c>
      <c r="O45" s="47">
        <f t="shared" si="7"/>
        <v>27.572657643479172</v>
      </c>
      <c r="P45" s="9"/>
    </row>
    <row r="46" spans="1:16">
      <c r="A46" s="12"/>
      <c r="B46" s="25">
        <v>347.4</v>
      </c>
      <c r="C46" s="20" t="s">
        <v>52</v>
      </c>
      <c r="D46" s="46">
        <v>65275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65275</v>
      </c>
      <c r="O46" s="47">
        <f t="shared" si="7"/>
        <v>6.8487042283076276</v>
      </c>
      <c r="P46" s="9"/>
    </row>
    <row r="47" spans="1:16">
      <c r="A47" s="12"/>
      <c r="B47" s="25">
        <v>347.5</v>
      </c>
      <c r="C47" s="20" t="s">
        <v>53</v>
      </c>
      <c r="D47" s="46">
        <v>55699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55699</v>
      </c>
      <c r="O47" s="47">
        <f t="shared" si="7"/>
        <v>5.8439827929912918</v>
      </c>
      <c r="P47" s="9"/>
    </row>
    <row r="48" spans="1:16">
      <c r="A48" s="12"/>
      <c r="B48" s="25">
        <v>349</v>
      </c>
      <c r="C48" s="20" t="s">
        <v>1</v>
      </c>
      <c r="D48" s="46">
        <v>4677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4677</v>
      </c>
      <c r="O48" s="47">
        <f t="shared" si="7"/>
        <v>0.49071451054453885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SUM(D50:D52)</f>
        <v>261353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261353</v>
      </c>
      <c r="O49" s="45">
        <f t="shared" si="7"/>
        <v>27.4213618717868</v>
      </c>
      <c r="P49" s="10"/>
    </row>
    <row r="50" spans="1:16">
      <c r="A50" s="13"/>
      <c r="B50" s="39">
        <v>351.1</v>
      </c>
      <c r="C50" s="21" t="s">
        <v>56</v>
      </c>
      <c r="D50" s="46">
        <v>5345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5345</v>
      </c>
      <c r="O50" s="47">
        <f t="shared" si="7"/>
        <v>0.56080159479592906</v>
      </c>
      <c r="P50" s="9"/>
    </row>
    <row r="51" spans="1:16">
      <c r="A51" s="13"/>
      <c r="B51" s="39">
        <v>354</v>
      </c>
      <c r="C51" s="21" t="s">
        <v>58</v>
      </c>
      <c r="D51" s="46">
        <v>46701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46701</v>
      </c>
      <c r="O51" s="47">
        <f t="shared" si="7"/>
        <v>4.8999055712936732</v>
      </c>
      <c r="P51" s="9"/>
    </row>
    <row r="52" spans="1:16">
      <c r="A52" s="13"/>
      <c r="B52" s="39">
        <v>359</v>
      </c>
      <c r="C52" s="21" t="s">
        <v>60</v>
      </c>
      <c r="D52" s="46">
        <v>209307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209307</v>
      </c>
      <c r="O52" s="47">
        <f t="shared" si="7"/>
        <v>21.960654705697198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SUM(D54:D62)</f>
        <v>644222</v>
      </c>
      <c r="E53" s="32">
        <f t="shared" si="12"/>
        <v>8991</v>
      </c>
      <c r="F53" s="32">
        <f t="shared" si="12"/>
        <v>0</v>
      </c>
      <c r="G53" s="32">
        <f t="shared" si="12"/>
        <v>51524</v>
      </c>
      <c r="H53" s="32">
        <f t="shared" si="12"/>
        <v>0</v>
      </c>
      <c r="I53" s="32">
        <f t="shared" si="12"/>
        <v>86800</v>
      </c>
      <c r="J53" s="32">
        <f t="shared" si="12"/>
        <v>0</v>
      </c>
      <c r="K53" s="32">
        <f t="shared" si="12"/>
        <v>11797467</v>
      </c>
      <c r="L53" s="32">
        <f t="shared" si="12"/>
        <v>0</v>
      </c>
      <c r="M53" s="32">
        <f t="shared" si="12"/>
        <v>0</v>
      </c>
      <c r="N53" s="32">
        <f t="shared" si="11"/>
        <v>12589004</v>
      </c>
      <c r="O53" s="45">
        <f t="shared" si="7"/>
        <v>1320.8481796243836</v>
      </c>
      <c r="P53" s="10"/>
    </row>
    <row r="54" spans="1:16">
      <c r="A54" s="12"/>
      <c r="B54" s="25">
        <v>361.1</v>
      </c>
      <c r="C54" s="20" t="s">
        <v>61</v>
      </c>
      <c r="D54" s="46">
        <v>149879</v>
      </c>
      <c r="E54" s="46">
        <v>8991</v>
      </c>
      <c r="F54" s="46">
        <v>0</v>
      </c>
      <c r="G54" s="46">
        <v>51524</v>
      </c>
      <c r="H54" s="46">
        <v>0</v>
      </c>
      <c r="I54" s="46">
        <v>75666</v>
      </c>
      <c r="J54" s="46">
        <v>0</v>
      </c>
      <c r="K54" s="46">
        <v>309050</v>
      </c>
      <c r="L54" s="46">
        <v>0</v>
      </c>
      <c r="M54" s="46">
        <v>0</v>
      </c>
      <c r="N54" s="46">
        <f t="shared" si="11"/>
        <v>595110</v>
      </c>
      <c r="O54" s="47">
        <f t="shared" si="7"/>
        <v>62.439408246773688</v>
      </c>
      <c r="P54" s="9"/>
    </row>
    <row r="55" spans="1:16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726138</v>
      </c>
      <c r="L55" s="46">
        <v>0</v>
      </c>
      <c r="M55" s="46">
        <v>0</v>
      </c>
      <c r="N55" s="46">
        <f t="shared" ref="N55:N62" si="13">SUM(D55:M55)</f>
        <v>726138</v>
      </c>
      <c r="O55" s="47">
        <f t="shared" si="7"/>
        <v>76.186968838526909</v>
      </c>
      <c r="P55" s="9"/>
    </row>
    <row r="56" spans="1:16">
      <c r="A56" s="12"/>
      <c r="B56" s="25">
        <v>361.3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2709205</v>
      </c>
      <c r="L56" s="46">
        <v>0</v>
      </c>
      <c r="M56" s="46">
        <v>0</v>
      </c>
      <c r="N56" s="46">
        <f t="shared" si="13"/>
        <v>2709205</v>
      </c>
      <c r="O56" s="47">
        <f t="shared" si="7"/>
        <v>284.25191480432272</v>
      </c>
      <c r="P56" s="9"/>
    </row>
    <row r="57" spans="1:16">
      <c r="A57" s="12"/>
      <c r="B57" s="25">
        <v>361.4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296994</v>
      </c>
      <c r="L57" s="46">
        <v>0</v>
      </c>
      <c r="M57" s="46">
        <v>0</v>
      </c>
      <c r="N57" s="46">
        <f t="shared" si="13"/>
        <v>296994</v>
      </c>
      <c r="O57" s="47">
        <f t="shared" si="7"/>
        <v>31.160843563109854</v>
      </c>
      <c r="P57" s="9"/>
    </row>
    <row r="58" spans="1:16">
      <c r="A58" s="12"/>
      <c r="B58" s="25">
        <v>362</v>
      </c>
      <c r="C58" s="20" t="s">
        <v>65</v>
      </c>
      <c r="D58" s="46">
        <v>345588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345588</v>
      </c>
      <c r="O58" s="47">
        <f t="shared" si="7"/>
        <v>36.259364180044066</v>
      </c>
      <c r="P58" s="9"/>
    </row>
    <row r="59" spans="1:16">
      <c r="A59" s="12"/>
      <c r="B59" s="25">
        <v>365</v>
      </c>
      <c r="C59" s="20" t="s">
        <v>119</v>
      </c>
      <c r="D59" s="46">
        <v>14215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14215</v>
      </c>
      <c r="O59" s="47">
        <f t="shared" si="7"/>
        <v>1.4914489560381912</v>
      </c>
      <c r="P59" s="9"/>
    </row>
    <row r="60" spans="1:16">
      <c r="A60" s="12"/>
      <c r="B60" s="25">
        <v>366</v>
      </c>
      <c r="C60" s="20" t="s">
        <v>67</v>
      </c>
      <c r="D60" s="46">
        <v>69960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69960</v>
      </c>
      <c r="O60" s="47">
        <f t="shared" si="7"/>
        <v>7.3402581051306264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7756080</v>
      </c>
      <c r="L61" s="46">
        <v>0</v>
      </c>
      <c r="M61" s="46">
        <v>0</v>
      </c>
      <c r="N61" s="46">
        <f t="shared" si="13"/>
        <v>7756080</v>
      </c>
      <c r="O61" s="47">
        <f t="shared" si="7"/>
        <v>813.77400062952472</v>
      </c>
      <c r="P61" s="9"/>
    </row>
    <row r="62" spans="1:16">
      <c r="A62" s="12"/>
      <c r="B62" s="25">
        <v>369.9</v>
      </c>
      <c r="C62" s="20" t="s">
        <v>69</v>
      </c>
      <c r="D62" s="46">
        <v>64580</v>
      </c>
      <c r="E62" s="46">
        <v>0</v>
      </c>
      <c r="F62" s="46">
        <v>0</v>
      </c>
      <c r="G62" s="46">
        <v>0</v>
      </c>
      <c r="H62" s="46">
        <v>0</v>
      </c>
      <c r="I62" s="46">
        <v>11134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75714</v>
      </c>
      <c r="O62" s="47">
        <f t="shared" si="7"/>
        <v>7.9439723009128107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SUM(D64:D66)</f>
        <v>6700000</v>
      </c>
      <c r="E63" s="32">
        <f t="shared" si="14"/>
        <v>797055</v>
      </c>
      <c r="F63" s="32">
        <f t="shared" si="14"/>
        <v>0</v>
      </c>
      <c r="G63" s="32">
        <f t="shared" si="14"/>
        <v>4865709</v>
      </c>
      <c r="H63" s="32">
        <f t="shared" si="14"/>
        <v>0</v>
      </c>
      <c r="I63" s="32">
        <f t="shared" si="14"/>
        <v>119219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12481983</v>
      </c>
      <c r="O63" s="45">
        <f t="shared" si="7"/>
        <v>1309.6194523135034</v>
      </c>
      <c r="P63" s="9"/>
    </row>
    <row r="64" spans="1:16">
      <c r="A64" s="12"/>
      <c r="B64" s="25">
        <v>381</v>
      </c>
      <c r="C64" s="20" t="s">
        <v>70</v>
      </c>
      <c r="D64" s="46">
        <v>0</v>
      </c>
      <c r="E64" s="46">
        <v>797055</v>
      </c>
      <c r="F64" s="46">
        <v>0</v>
      </c>
      <c r="G64" s="46">
        <v>4865709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5662764</v>
      </c>
      <c r="O64" s="47">
        <f t="shared" si="7"/>
        <v>594.14164305949009</v>
      </c>
      <c r="P64" s="9"/>
    </row>
    <row r="65" spans="1:119">
      <c r="A65" s="12"/>
      <c r="B65" s="25">
        <v>384</v>
      </c>
      <c r="C65" s="20" t="s">
        <v>71</v>
      </c>
      <c r="D65" s="46">
        <v>6700000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6700000</v>
      </c>
      <c r="O65" s="47">
        <f t="shared" si="7"/>
        <v>702.96925821005141</v>
      </c>
      <c r="P65" s="9"/>
    </row>
    <row r="66" spans="1:119" ht="15.75" thickBot="1">
      <c r="A66" s="12"/>
      <c r="B66" s="25">
        <v>389.3</v>
      </c>
      <c r="C66" s="20" t="s">
        <v>149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119219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119219</v>
      </c>
      <c r="O66" s="47">
        <f t="shared" si="7"/>
        <v>12.508551043961809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5">SUM(D5,D16,D25,D39,D49,D53,D63)</f>
        <v>29537589</v>
      </c>
      <c r="E67" s="15">
        <f t="shared" si="15"/>
        <v>1916768</v>
      </c>
      <c r="F67" s="15">
        <f t="shared" si="15"/>
        <v>0</v>
      </c>
      <c r="G67" s="15">
        <f t="shared" si="15"/>
        <v>7521676</v>
      </c>
      <c r="H67" s="15">
        <f t="shared" si="15"/>
        <v>0</v>
      </c>
      <c r="I67" s="15">
        <f t="shared" si="15"/>
        <v>9269099</v>
      </c>
      <c r="J67" s="15">
        <f t="shared" si="15"/>
        <v>0</v>
      </c>
      <c r="K67" s="15">
        <f t="shared" si="15"/>
        <v>12074677</v>
      </c>
      <c r="L67" s="15">
        <f t="shared" si="15"/>
        <v>0</v>
      </c>
      <c r="M67" s="15">
        <f t="shared" si="15"/>
        <v>0</v>
      </c>
      <c r="N67" s="15">
        <f>SUM(D67:M67)</f>
        <v>60319809</v>
      </c>
      <c r="O67" s="38">
        <f t="shared" si="7"/>
        <v>6328.8016997167142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153</v>
      </c>
      <c r="M69" s="51"/>
      <c r="N69" s="51"/>
      <c r="O69" s="43">
        <v>9531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88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12092085</v>
      </c>
      <c r="E5" s="27">
        <f t="shared" si="0"/>
        <v>0</v>
      </c>
      <c r="F5" s="27">
        <f t="shared" si="0"/>
        <v>0</v>
      </c>
      <c r="G5" s="27">
        <f t="shared" si="0"/>
        <v>1275653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290938</v>
      </c>
      <c r="L5" s="27">
        <f t="shared" si="0"/>
        <v>0</v>
      </c>
      <c r="M5" s="27">
        <f t="shared" si="0"/>
        <v>0</v>
      </c>
      <c r="N5" s="28">
        <f>SUM(D5:M5)</f>
        <v>13658676</v>
      </c>
      <c r="O5" s="33">
        <f t="shared" ref="O5:O36" si="1">(N5/O$68)</f>
        <v>1434.4335223692501</v>
      </c>
      <c r="P5" s="6"/>
    </row>
    <row r="6" spans="1:133">
      <c r="A6" s="12"/>
      <c r="B6" s="25">
        <v>311</v>
      </c>
      <c r="C6" s="20" t="s">
        <v>3</v>
      </c>
      <c r="D6" s="46">
        <v>9325425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9325425</v>
      </c>
      <c r="O6" s="47">
        <f t="shared" si="1"/>
        <v>979.35570258349082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163806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163806</v>
      </c>
      <c r="O7" s="47">
        <f t="shared" si="1"/>
        <v>17.202898550724637</v>
      </c>
      <c r="P7" s="9"/>
    </row>
    <row r="8" spans="1:133">
      <c r="A8" s="12"/>
      <c r="B8" s="25">
        <v>312.41000000000003</v>
      </c>
      <c r="C8" s="20" t="s">
        <v>136</v>
      </c>
      <c r="D8" s="46">
        <v>130188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130188</v>
      </c>
      <c r="O8" s="47">
        <f t="shared" si="1"/>
        <v>13.672337744171392</v>
      </c>
      <c r="P8" s="9"/>
    </row>
    <row r="9" spans="1:133">
      <c r="A9" s="12"/>
      <c r="B9" s="25">
        <v>312.51</v>
      </c>
      <c r="C9" s="20" t="s">
        <v>79</v>
      </c>
      <c r="D9" s="46">
        <v>183517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183517</v>
      </c>
      <c r="L9" s="46">
        <v>0</v>
      </c>
      <c r="M9" s="46">
        <v>0</v>
      </c>
      <c r="N9" s="46">
        <f>SUM(D9:M9)</f>
        <v>367034</v>
      </c>
      <c r="O9" s="47">
        <f t="shared" si="1"/>
        <v>38.545893719806763</v>
      </c>
      <c r="P9" s="9"/>
    </row>
    <row r="10" spans="1:133">
      <c r="A10" s="12"/>
      <c r="B10" s="25">
        <v>312.52</v>
      </c>
      <c r="C10" s="20" t="s">
        <v>105</v>
      </c>
      <c r="D10" s="46">
        <v>107421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107421</v>
      </c>
      <c r="L10" s="46">
        <v>0</v>
      </c>
      <c r="M10" s="46">
        <v>0</v>
      </c>
      <c r="N10" s="46">
        <f>SUM(D10:M10)</f>
        <v>214842</v>
      </c>
      <c r="O10" s="47">
        <f t="shared" si="1"/>
        <v>22.562696912413358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0</v>
      </c>
      <c r="F11" s="46">
        <v>0</v>
      </c>
      <c r="G11" s="46">
        <v>1111847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1111847</v>
      </c>
      <c r="O11" s="47">
        <f t="shared" si="1"/>
        <v>116.76612056290695</v>
      </c>
      <c r="P11" s="9"/>
    </row>
    <row r="12" spans="1:133">
      <c r="A12" s="12"/>
      <c r="B12" s="25">
        <v>314.10000000000002</v>
      </c>
      <c r="C12" s="20" t="s">
        <v>13</v>
      </c>
      <c r="D12" s="46">
        <v>1426241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1426241</v>
      </c>
      <c r="O12" s="47">
        <f t="shared" si="1"/>
        <v>149.78376391514388</v>
      </c>
      <c r="P12" s="9"/>
    </row>
    <row r="13" spans="1:133">
      <c r="A13" s="12"/>
      <c r="B13" s="25">
        <v>314.3</v>
      </c>
      <c r="C13" s="20" t="s">
        <v>14</v>
      </c>
      <c r="D13" s="46">
        <v>269760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269760</v>
      </c>
      <c r="O13" s="47">
        <f t="shared" si="1"/>
        <v>28.330182734719596</v>
      </c>
      <c r="P13" s="9"/>
    </row>
    <row r="14" spans="1:133">
      <c r="A14" s="12"/>
      <c r="B14" s="25">
        <v>314.39999999999998</v>
      </c>
      <c r="C14" s="20" t="s">
        <v>16</v>
      </c>
      <c r="D14" s="46">
        <v>45812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45812</v>
      </c>
      <c r="O14" s="47">
        <f t="shared" si="1"/>
        <v>4.8111741230833855</v>
      </c>
      <c r="P14" s="9"/>
    </row>
    <row r="15" spans="1:133">
      <c r="A15" s="12"/>
      <c r="B15" s="25">
        <v>315</v>
      </c>
      <c r="C15" s="20" t="s">
        <v>106</v>
      </c>
      <c r="D15" s="46">
        <v>509194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509194</v>
      </c>
      <c r="O15" s="47">
        <f t="shared" si="1"/>
        <v>53.475530350766647</v>
      </c>
      <c r="P15" s="9"/>
    </row>
    <row r="16" spans="1:133">
      <c r="A16" s="12"/>
      <c r="B16" s="25">
        <v>316</v>
      </c>
      <c r="C16" s="20" t="s">
        <v>107</v>
      </c>
      <c r="D16" s="46">
        <v>94527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94527</v>
      </c>
      <c r="O16" s="47">
        <f t="shared" si="1"/>
        <v>9.9272211720226835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1534856</v>
      </c>
      <c r="E17" s="32">
        <f t="shared" si="3"/>
        <v>883307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3802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2421965</v>
      </c>
      <c r="O17" s="45">
        <f t="shared" si="1"/>
        <v>254.35465238395295</v>
      </c>
      <c r="P17" s="10"/>
    </row>
    <row r="18" spans="1:16">
      <c r="A18" s="12"/>
      <c r="B18" s="25">
        <v>322</v>
      </c>
      <c r="C18" s="20" t="s">
        <v>0</v>
      </c>
      <c r="D18" s="46">
        <v>309730</v>
      </c>
      <c r="E18" s="46">
        <v>849602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1159332</v>
      </c>
      <c r="O18" s="47">
        <f t="shared" si="1"/>
        <v>121.75299306868305</v>
      </c>
      <c r="P18" s="9"/>
    </row>
    <row r="19" spans="1:16">
      <c r="A19" s="12"/>
      <c r="B19" s="25">
        <v>323.10000000000002</v>
      </c>
      <c r="C19" s="20" t="s">
        <v>19</v>
      </c>
      <c r="D19" s="46">
        <v>1188710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1188710</v>
      </c>
      <c r="O19" s="47">
        <f t="shared" si="1"/>
        <v>124.83826927116152</v>
      </c>
      <c r="P19" s="9"/>
    </row>
    <row r="20" spans="1:16">
      <c r="A20" s="12"/>
      <c r="B20" s="25">
        <v>323.39999999999998</v>
      </c>
      <c r="C20" s="20" t="s">
        <v>20</v>
      </c>
      <c r="D20" s="46">
        <v>11966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11966</v>
      </c>
      <c r="O20" s="47">
        <f t="shared" si="1"/>
        <v>1.2566687670657426</v>
      </c>
      <c r="P20" s="9"/>
    </row>
    <row r="21" spans="1:16">
      <c r="A21" s="12"/>
      <c r="B21" s="25">
        <v>323.7</v>
      </c>
      <c r="C21" s="20" t="s">
        <v>21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2.1003990758244067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2647</v>
      </c>
      <c r="O22" s="47">
        <f t="shared" si="1"/>
        <v>0.27798781768536024</v>
      </c>
      <c r="P22" s="9"/>
    </row>
    <row r="23" spans="1:16">
      <c r="A23" s="12"/>
      <c r="B23" s="25">
        <v>324.31</v>
      </c>
      <c r="C23" s="20" t="s">
        <v>84</v>
      </c>
      <c r="D23" s="46">
        <v>0</v>
      </c>
      <c r="E23" s="46">
        <v>1324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1324</v>
      </c>
      <c r="O23" s="47">
        <f t="shared" si="1"/>
        <v>0.13904641881957572</v>
      </c>
      <c r="P23" s="9"/>
    </row>
    <row r="24" spans="1:16">
      <c r="A24" s="12"/>
      <c r="B24" s="25">
        <v>325.2</v>
      </c>
      <c r="C24" s="20" t="s">
        <v>137</v>
      </c>
      <c r="D24" s="46">
        <v>0</v>
      </c>
      <c r="E24" s="46">
        <v>32381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32381</v>
      </c>
      <c r="O24" s="47">
        <f t="shared" si="1"/>
        <v>3.4006511237135055</v>
      </c>
      <c r="P24" s="9"/>
    </row>
    <row r="25" spans="1:16">
      <c r="A25" s="12"/>
      <c r="B25" s="25">
        <v>329</v>
      </c>
      <c r="C25" s="20" t="s">
        <v>24</v>
      </c>
      <c r="D25" s="46">
        <v>4450</v>
      </c>
      <c r="E25" s="46">
        <v>0</v>
      </c>
      <c r="F25" s="46">
        <v>0</v>
      </c>
      <c r="G25" s="46">
        <v>0</v>
      </c>
      <c r="H25" s="46">
        <v>0</v>
      </c>
      <c r="I25" s="46">
        <v>1155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5605</v>
      </c>
      <c r="O25" s="47">
        <f t="shared" si="1"/>
        <v>0.58863684099978997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SUM(D27:D37)</f>
        <v>1183894</v>
      </c>
      <c r="E26" s="32">
        <f t="shared" si="5"/>
        <v>0</v>
      </c>
      <c r="F26" s="32">
        <f t="shared" si="5"/>
        <v>0</v>
      </c>
      <c r="G26" s="32">
        <f t="shared" si="5"/>
        <v>3212362</v>
      </c>
      <c r="H26" s="32">
        <f t="shared" si="5"/>
        <v>0</v>
      </c>
      <c r="I26" s="32">
        <f t="shared" si="5"/>
        <v>1367334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5763590</v>
      </c>
      <c r="O26" s="45">
        <f t="shared" si="1"/>
        <v>605.29195547153961</v>
      </c>
      <c r="P26" s="10"/>
    </row>
    <row r="27" spans="1:16">
      <c r="A27" s="12"/>
      <c r="B27" s="25">
        <v>334.39</v>
      </c>
      <c r="C27" s="20" t="s">
        <v>148</v>
      </c>
      <c r="D27" s="46">
        <v>0</v>
      </c>
      <c r="E27" s="46">
        <v>0</v>
      </c>
      <c r="F27" s="46">
        <v>0</v>
      </c>
      <c r="G27" s="46">
        <v>1000000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1000000</v>
      </c>
      <c r="O27" s="47">
        <f t="shared" si="1"/>
        <v>105.01995379122033</v>
      </c>
      <c r="P27" s="9"/>
    </row>
    <row r="28" spans="1:16">
      <c r="A28" s="12"/>
      <c r="B28" s="25">
        <v>334.49</v>
      </c>
      <c r="C28" s="20" t="s">
        <v>28</v>
      </c>
      <c r="D28" s="46">
        <v>0</v>
      </c>
      <c r="E28" s="46">
        <v>0</v>
      </c>
      <c r="F28" s="46">
        <v>0</v>
      </c>
      <c r="G28" s="46">
        <v>63281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63281</v>
      </c>
      <c r="O28" s="47">
        <f t="shared" si="1"/>
        <v>6.6457676958622134</v>
      </c>
      <c r="P28" s="9"/>
    </row>
    <row r="29" spans="1:16">
      <c r="A29" s="12"/>
      <c r="B29" s="25">
        <v>334.62</v>
      </c>
      <c r="C29" s="20" t="s">
        <v>101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1367334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1367334</v>
      </c>
      <c r="O29" s="47">
        <f t="shared" si="1"/>
        <v>143.59735349716445</v>
      </c>
      <c r="P29" s="9"/>
    </row>
    <row r="30" spans="1:16">
      <c r="A30" s="12"/>
      <c r="B30" s="25">
        <v>335.12</v>
      </c>
      <c r="C30" s="20" t="s">
        <v>108</v>
      </c>
      <c r="D30" s="46">
        <v>301970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301970</v>
      </c>
      <c r="O30" s="47">
        <f t="shared" si="1"/>
        <v>31.712875446334802</v>
      </c>
      <c r="P30" s="9"/>
    </row>
    <row r="31" spans="1:16">
      <c r="A31" s="12"/>
      <c r="B31" s="25">
        <v>335.15</v>
      </c>
      <c r="C31" s="20" t="s">
        <v>109</v>
      </c>
      <c r="D31" s="46">
        <v>38587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38587</v>
      </c>
      <c r="O31" s="47">
        <f t="shared" si="1"/>
        <v>4.0524049569418192</v>
      </c>
      <c r="P31" s="9"/>
    </row>
    <row r="32" spans="1:16">
      <c r="A32" s="12"/>
      <c r="B32" s="25">
        <v>335.18</v>
      </c>
      <c r="C32" s="20" t="s">
        <v>110</v>
      </c>
      <c r="D32" s="46">
        <v>627716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627716</v>
      </c>
      <c r="O32" s="47">
        <f t="shared" si="1"/>
        <v>65.922705314009661</v>
      </c>
      <c r="P32" s="9"/>
    </row>
    <row r="33" spans="1:16">
      <c r="A33" s="12"/>
      <c r="B33" s="25">
        <v>335.21</v>
      </c>
      <c r="C33" s="20" t="s">
        <v>33</v>
      </c>
      <c r="D33" s="46">
        <v>9762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9762</v>
      </c>
      <c r="O33" s="47">
        <f t="shared" si="1"/>
        <v>1.025204788909893</v>
      </c>
      <c r="P33" s="9"/>
    </row>
    <row r="34" spans="1:16">
      <c r="A34" s="12"/>
      <c r="B34" s="25">
        <v>335.49</v>
      </c>
      <c r="C34" s="20" t="s">
        <v>34</v>
      </c>
      <c r="D34" s="46">
        <v>3785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3785</v>
      </c>
      <c r="O34" s="47">
        <f t="shared" si="1"/>
        <v>0.39750052509976896</v>
      </c>
      <c r="P34" s="9"/>
    </row>
    <row r="35" spans="1:16">
      <c r="A35" s="12"/>
      <c r="B35" s="25">
        <v>337.1</v>
      </c>
      <c r="C35" s="20" t="s">
        <v>35</v>
      </c>
      <c r="D35" s="46">
        <v>6922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6922</v>
      </c>
      <c r="O35" s="47">
        <f t="shared" si="1"/>
        <v>0.72694812014282717</v>
      </c>
      <c r="P35" s="9"/>
    </row>
    <row r="36" spans="1:16">
      <c r="A36" s="12"/>
      <c r="B36" s="25">
        <v>337.3</v>
      </c>
      <c r="C36" s="20" t="s">
        <v>36</v>
      </c>
      <c r="D36" s="46">
        <v>0</v>
      </c>
      <c r="E36" s="46">
        <v>0</v>
      </c>
      <c r="F36" s="46">
        <v>0</v>
      </c>
      <c r="G36" s="46">
        <v>2149081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2149081</v>
      </c>
      <c r="O36" s="47">
        <f t="shared" si="1"/>
        <v>225.69638731358958</v>
      </c>
      <c r="P36" s="9"/>
    </row>
    <row r="37" spans="1:16">
      <c r="A37" s="12"/>
      <c r="B37" s="25">
        <v>337.7</v>
      </c>
      <c r="C37" s="20" t="s">
        <v>37</v>
      </c>
      <c r="D37" s="46">
        <v>195152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195152</v>
      </c>
      <c r="O37" s="47">
        <f t="shared" ref="O37:O66" si="7">(N37/O$68)</f>
        <v>20.494854022264231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SUM(D39:D48)</f>
        <v>6023169</v>
      </c>
      <c r="E38" s="32">
        <f t="shared" si="8"/>
        <v>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8585316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14608489</v>
      </c>
      <c r="O38" s="45">
        <f t="shared" si="7"/>
        <v>1534.1828397395504</v>
      </c>
      <c r="P38" s="10"/>
    </row>
    <row r="39" spans="1:16">
      <c r="A39" s="12"/>
      <c r="B39" s="25">
        <v>341.3</v>
      </c>
      <c r="C39" s="20" t="s">
        <v>114</v>
      </c>
      <c r="D39" s="46">
        <v>533423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533423</v>
      </c>
      <c r="O39" s="47">
        <f t="shared" si="7"/>
        <v>56.020058811174124</v>
      </c>
      <c r="P39" s="9"/>
    </row>
    <row r="40" spans="1:16">
      <c r="A40" s="12"/>
      <c r="B40" s="25">
        <v>341.9</v>
      </c>
      <c r="C40" s="20" t="s">
        <v>115</v>
      </c>
      <c r="D40" s="46">
        <v>230250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230250</v>
      </c>
      <c r="O40" s="47">
        <f t="shared" si="7"/>
        <v>24.18084436042848</v>
      </c>
      <c r="P40" s="9"/>
    </row>
    <row r="41" spans="1:16">
      <c r="A41" s="12"/>
      <c r="B41" s="25">
        <v>342.4</v>
      </c>
      <c r="C41" s="20" t="s">
        <v>46</v>
      </c>
      <c r="D41" s="46">
        <v>1797929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1797929</v>
      </c>
      <c r="O41" s="47">
        <f t="shared" si="7"/>
        <v>188.81842049989498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8585316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8585316</v>
      </c>
      <c r="O42" s="47">
        <f t="shared" si="7"/>
        <v>901.62948960302458</v>
      </c>
      <c r="P42" s="9"/>
    </row>
    <row r="43" spans="1:16">
      <c r="A43" s="12"/>
      <c r="B43" s="25">
        <v>344.5</v>
      </c>
      <c r="C43" s="20" t="s">
        <v>116</v>
      </c>
      <c r="D43" s="46">
        <v>2884914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2884914</v>
      </c>
      <c r="O43" s="47">
        <f t="shared" si="7"/>
        <v>302.9735349716446</v>
      </c>
      <c r="P43" s="9"/>
    </row>
    <row r="44" spans="1:16">
      <c r="A44" s="12"/>
      <c r="B44" s="25">
        <v>347.1</v>
      </c>
      <c r="C44" s="20" t="s">
        <v>49</v>
      </c>
      <c r="D44" s="46">
        <v>29557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29557</v>
      </c>
      <c r="O44" s="47">
        <f t="shared" si="7"/>
        <v>3.1040747742070995</v>
      </c>
      <c r="P44" s="9"/>
    </row>
    <row r="45" spans="1:16">
      <c r="A45" s="12"/>
      <c r="B45" s="25">
        <v>347.2</v>
      </c>
      <c r="C45" s="20" t="s">
        <v>50</v>
      </c>
      <c r="D45" s="46">
        <v>367370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367370</v>
      </c>
      <c r="O45" s="47">
        <f t="shared" si="7"/>
        <v>38.58118042428061</v>
      </c>
      <c r="P45" s="9"/>
    </row>
    <row r="46" spans="1:16">
      <c r="A46" s="12"/>
      <c r="B46" s="25">
        <v>347.4</v>
      </c>
      <c r="C46" s="20" t="s">
        <v>52</v>
      </c>
      <c r="D46" s="46">
        <v>80262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80262</v>
      </c>
      <c r="O46" s="47">
        <f t="shared" si="7"/>
        <v>8.4291115311909266</v>
      </c>
      <c r="P46" s="9"/>
    </row>
    <row r="47" spans="1:16">
      <c r="A47" s="12"/>
      <c r="B47" s="25">
        <v>347.5</v>
      </c>
      <c r="C47" s="20" t="s">
        <v>53</v>
      </c>
      <c r="D47" s="46">
        <v>86602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86602</v>
      </c>
      <c r="O47" s="47">
        <f t="shared" si="7"/>
        <v>9.094938038227264</v>
      </c>
      <c r="P47" s="9"/>
    </row>
    <row r="48" spans="1:16">
      <c r="A48" s="12"/>
      <c r="B48" s="25">
        <v>349</v>
      </c>
      <c r="C48" s="20" t="s">
        <v>1</v>
      </c>
      <c r="D48" s="46">
        <v>12862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12866</v>
      </c>
      <c r="O48" s="47">
        <f t="shared" si="7"/>
        <v>1.3511867254778407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SUM(D50:D52)</f>
        <v>186488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186488</v>
      </c>
      <c r="O49" s="45">
        <f t="shared" si="7"/>
        <v>19.584961142617097</v>
      </c>
      <c r="P49" s="10"/>
    </row>
    <row r="50" spans="1:16">
      <c r="A50" s="13"/>
      <c r="B50" s="39">
        <v>351.1</v>
      </c>
      <c r="C50" s="21" t="s">
        <v>56</v>
      </c>
      <c r="D50" s="46">
        <v>5332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5332</v>
      </c>
      <c r="O50" s="47">
        <f t="shared" si="7"/>
        <v>0.55996639361478684</v>
      </c>
      <c r="P50" s="9"/>
    </row>
    <row r="51" spans="1:16">
      <c r="A51" s="13"/>
      <c r="B51" s="39">
        <v>354</v>
      </c>
      <c r="C51" s="21" t="s">
        <v>58</v>
      </c>
      <c r="D51" s="46">
        <v>13899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13899</v>
      </c>
      <c r="O51" s="47">
        <f t="shared" si="7"/>
        <v>1.4596723377441714</v>
      </c>
      <c r="P51" s="9"/>
    </row>
    <row r="52" spans="1:16">
      <c r="A52" s="13"/>
      <c r="B52" s="39">
        <v>359</v>
      </c>
      <c r="C52" s="21" t="s">
        <v>60</v>
      </c>
      <c r="D52" s="46">
        <v>167257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167257</v>
      </c>
      <c r="O52" s="47">
        <f t="shared" si="7"/>
        <v>17.565322411258141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SUM(D54:D62)</f>
        <v>986638</v>
      </c>
      <c r="E53" s="32">
        <f t="shared" si="12"/>
        <v>6269</v>
      </c>
      <c r="F53" s="32">
        <f t="shared" si="12"/>
        <v>0</v>
      </c>
      <c r="G53" s="32">
        <f t="shared" si="12"/>
        <v>107582</v>
      </c>
      <c r="H53" s="32">
        <f t="shared" si="12"/>
        <v>0</v>
      </c>
      <c r="I53" s="32">
        <f t="shared" si="12"/>
        <v>147092</v>
      </c>
      <c r="J53" s="32">
        <f t="shared" si="12"/>
        <v>0</v>
      </c>
      <c r="K53" s="32">
        <f t="shared" si="12"/>
        <v>4410413</v>
      </c>
      <c r="L53" s="32">
        <f t="shared" si="12"/>
        <v>0</v>
      </c>
      <c r="M53" s="32">
        <f t="shared" si="12"/>
        <v>0</v>
      </c>
      <c r="N53" s="32">
        <f t="shared" si="11"/>
        <v>5657994</v>
      </c>
      <c r="O53" s="45">
        <f t="shared" si="7"/>
        <v>594.20226843100193</v>
      </c>
      <c r="P53" s="10"/>
    </row>
    <row r="54" spans="1:16">
      <c r="A54" s="12"/>
      <c r="B54" s="25">
        <v>361.1</v>
      </c>
      <c r="C54" s="20" t="s">
        <v>61</v>
      </c>
      <c r="D54" s="46">
        <v>212998</v>
      </c>
      <c r="E54" s="46">
        <v>6269</v>
      </c>
      <c r="F54" s="46">
        <v>0</v>
      </c>
      <c r="G54" s="46">
        <v>107582</v>
      </c>
      <c r="H54" s="46">
        <v>0</v>
      </c>
      <c r="I54" s="46">
        <v>137757</v>
      </c>
      <c r="J54" s="46">
        <v>0</v>
      </c>
      <c r="K54" s="46">
        <v>102794</v>
      </c>
      <c r="L54" s="46">
        <v>0</v>
      </c>
      <c r="M54" s="46">
        <v>0</v>
      </c>
      <c r="N54" s="46">
        <f t="shared" si="11"/>
        <v>567400</v>
      </c>
      <c r="O54" s="47">
        <f t="shared" si="7"/>
        <v>59.588321781138418</v>
      </c>
      <c r="P54" s="9"/>
    </row>
    <row r="55" spans="1:16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906964</v>
      </c>
      <c r="L55" s="46">
        <v>0</v>
      </c>
      <c r="M55" s="46">
        <v>0</v>
      </c>
      <c r="N55" s="46">
        <f t="shared" ref="N55:N62" si="13">SUM(D55:M55)</f>
        <v>906964</v>
      </c>
      <c r="O55" s="47">
        <f t="shared" si="7"/>
        <v>95.249317370300361</v>
      </c>
      <c r="P55" s="9"/>
    </row>
    <row r="56" spans="1:16">
      <c r="A56" s="12"/>
      <c r="B56" s="25">
        <v>361.3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24523</v>
      </c>
      <c r="L56" s="46">
        <v>0</v>
      </c>
      <c r="M56" s="46">
        <v>0</v>
      </c>
      <c r="N56" s="46">
        <f t="shared" si="13"/>
        <v>24523</v>
      </c>
      <c r="O56" s="47">
        <f t="shared" si="7"/>
        <v>2.5754043268220963</v>
      </c>
      <c r="P56" s="9"/>
    </row>
    <row r="57" spans="1:16">
      <c r="A57" s="12"/>
      <c r="B57" s="25">
        <v>361.4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875001</v>
      </c>
      <c r="L57" s="46">
        <v>0</v>
      </c>
      <c r="M57" s="46">
        <v>0</v>
      </c>
      <c r="N57" s="46">
        <f t="shared" si="13"/>
        <v>875001</v>
      </c>
      <c r="O57" s="47">
        <f t="shared" si="7"/>
        <v>91.892564587271579</v>
      </c>
      <c r="P57" s="9"/>
    </row>
    <row r="58" spans="1:16">
      <c r="A58" s="12"/>
      <c r="B58" s="25">
        <v>362</v>
      </c>
      <c r="C58" s="20" t="s">
        <v>65</v>
      </c>
      <c r="D58" s="46">
        <v>442560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442560</v>
      </c>
      <c r="O58" s="47">
        <f t="shared" si="7"/>
        <v>46.477630749842469</v>
      </c>
      <c r="P58" s="9"/>
    </row>
    <row r="59" spans="1:16">
      <c r="A59" s="12"/>
      <c r="B59" s="25">
        <v>365</v>
      </c>
      <c r="C59" s="20" t="s">
        <v>119</v>
      </c>
      <c r="D59" s="46">
        <v>9487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9487</v>
      </c>
      <c r="O59" s="47">
        <f t="shared" si="7"/>
        <v>0.99632430161730734</v>
      </c>
      <c r="P59" s="9"/>
    </row>
    <row r="60" spans="1:16">
      <c r="A60" s="12"/>
      <c r="B60" s="25">
        <v>366</v>
      </c>
      <c r="C60" s="20" t="s">
        <v>67</v>
      </c>
      <c r="D60" s="46">
        <v>35019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35019</v>
      </c>
      <c r="O60" s="47">
        <f t="shared" si="7"/>
        <v>3.6776937618147447</v>
      </c>
      <c r="P60" s="9"/>
    </row>
    <row r="61" spans="1:16">
      <c r="A61" s="12"/>
      <c r="B61" s="25">
        <v>368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2501830</v>
      </c>
      <c r="L61" s="46">
        <v>0</v>
      </c>
      <c r="M61" s="46">
        <v>0</v>
      </c>
      <c r="N61" s="46">
        <f t="shared" si="13"/>
        <v>2501830</v>
      </c>
      <c r="O61" s="47">
        <f t="shared" si="7"/>
        <v>262.74207099348877</v>
      </c>
      <c r="P61" s="9"/>
    </row>
    <row r="62" spans="1:16">
      <c r="A62" s="12"/>
      <c r="B62" s="25">
        <v>369.9</v>
      </c>
      <c r="C62" s="20" t="s">
        <v>69</v>
      </c>
      <c r="D62" s="46">
        <v>286574</v>
      </c>
      <c r="E62" s="46">
        <v>0</v>
      </c>
      <c r="F62" s="46">
        <v>0</v>
      </c>
      <c r="G62" s="46">
        <v>0</v>
      </c>
      <c r="H62" s="46">
        <v>0</v>
      </c>
      <c r="I62" s="46">
        <v>9335</v>
      </c>
      <c r="J62" s="46">
        <v>0</v>
      </c>
      <c r="K62" s="46">
        <v>-699</v>
      </c>
      <c r="L62" s="46">
        <v>0</v>
      </c>
      <c r="M62" s="46">
        <v>0</v>
      </c>
      <c r="N62" s="46">
        <f t="shared" si="13"/>
        <v>295210</v>
      </c>
      <c r="O62" s="47">
        <f t="shared" si="7"/>
        <v>31.002940558706154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SUM(D64:D65)</f>
        <v>0</v>
      </c>
      <c r="E63" s="32">
        <f t="shared" si="14"/>
        <v>0</v>
      </c>
      <c r="F63" s="32">
        <f t="shared" si="14"/>
        <v>0</v>
      </c>
      <c r="G63" s="32">
        <f t="shared" si="14"/>
        <v>4758057</v>
      </c>
      <c r="H63" s="32">
        <f t="shared" si="14"/>
        <v>0</v>
      </c>
      <c r="I63" s="32">
        <f t="shared" si="14"/>
        <v>880781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5638838</v>
      </c>
      <c r="O63" s="45">
        <f t="shared" si="7"/>
        <v>592.19050619617724</v>
      </c>
      <c r="P63" s="9"/>
    </row>
    <row r="64" spans="1:16">
      <c r="A64" s="12"/>
      <c r="B64" s="25">
        <v>381</v>
      </c>
      <c r="C64" s="20" t="s">
        <v>70</v>
      </c>
      <c r="D64" s="46">
        <v>0</v>
      </c>
      <c r="E64" s="46">
        <v>0</v>
      </c>
      <c r="F64" s="46">
        <v>0</v>
      </c>
      <c r="G64" s="46">
        <v>4758057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4758057</v>
      </c>
      <c r="O64" s="47">
        <f t="shared" si="7"/>
        <v>499.69092627599241</v>
      </c>
      <c r="P64" s="9"/>
    </row>
    <row r="65" spans="1:119" ht="15.75" thickBot="1">
      <c r="A65" s="12"/>
      <c r="B65" s="25">
        <v>389.3</v>
      </c>
      <c r="C65" s="20" t="s">
        <v>149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880781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880781</v>
      </c>
      <c r="O65" s="47">
        <f t="shared" si="7"/>
        <v>92.499579920184829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SUM(D5,D17,D26,D38,D49,D53,D63)</f>
        <v>22007130</v>
      </c>
      <c r="E66" s="15">
        <f t="shared" si="15"/>
        <v>889580</v>
      </c>
      <c r="F66" s="15">
        <f t="shared" si="15"/>
        <v>0</v>
      </c>
      <c r="G66" s="15">
        <f t="shared" si="15"/>
        <v>9353654</v>
      </c>
      <c r="H66" s="15">
        <f t="shared" si="15"/>
        <v>0</v>
      </c>
      <c r="I66" s="15">
        <f t="shared" si="15"/>
        <v>10984325</v>
      </c>
      <c r="J66" s="15">
        <f t="shared" si="15"/>
        <v>0</v>
      </c>
      <c r="K66" s="15">
        <f t="shared" si="15"/>
        <v>4701351</v>
      </c>
      <c r="L66" s="15">
        <f t="shared" si="15"/>
        <v>0</v>
      </c>
      <c r="M66" s="15">
        <f t="shared" si="15"/>
        <v>0</v>
      </c>
      <c r="N66" s="15">
        <f>SUM(D66:M66)</f>
        <v>47936040</v>
      </c>
      <c r="O66" s="38">
        <f t="shared" si="7"/>
        <v>5034.2407057340897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150</v>
      </c>
      <c r="M68" s="51"/>
      <c r="N68" s="51"/>
      <c r="O68" s="43">
        <v>9522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11032213</v>
      </c>
      <c r="E5" s="27">
        <f t="shared" si="0"/>
        <v>0</v>
      </c>
      <c r="F5" s="27">
        <f t="shared" si="0"/>
        <v>0</v>
      </c>
      <c r="G5" s="27">
        <f t="shared" si="0"/>
        <v>1188660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284985</v>
      </c>
      <c r="L5" s="27">
        <f t="shared" si="0"/>
        <v>0</v>
      </c>
      <c r="M5" s="27">
        <f t="shared" si="0"/>
        <v>0</v>
      </c>
      <c r="N5" s="28">
        <f>SUM(D5:M5)</f>
        <v>12505858</v>
      </c>
      <c r="O5" s="33">
        <f t="shared" ref="O5:O36" si="1">(N5/O$67)</f>
        <v>1315.0218717139853</v>
      </c>
      <c r="P5" s="6"/>
    </row>
    <row r="6" spans="1:133">
      <c r="A6" s="12"/>
      <c r="B6" s="25">
        <v>311</v>
      </c>
      <c r="C6" s="20" t="s">
        <v>3</v>
      </c>
      <c r="D6" s="46">
        <v>8368981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8368981</v>
      </c>
      <c r="O6" s="47">
        <f t="shared" si="1"/>
        <v>880.019032597266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142959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142959</v>
      </c>
      <c r="O7" s="47">
        <f t="shared" si="1"/>
        <v>15.032492113564668</v>
      </c>
      <c r="P7" s="9"/>
    </row>
    <row r="8" spans="1:133">
      <c r="A8" s="12"/>
      <c r="B8" s="25">
        <v>312.41000000000003</v>
      </c>
      <c r="C8" s="20" t="s">
        <v>136</v>
      </c>
      <c r="D8" s="46">
        <v>134953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134953</v>
      </c>
      <c r="O8" s="47">
        <f t="shared" si="1"/>
        <v>14.190641430073606</v>
      </c>
      <c r="P8" s="9"/>
    </row>
    <row r="9" spans="1:133">
      <c r="A9" s="12"/>
      <c r="B9" s="25">
        <v>312.51</v>
      </c>
      <c r="C9" s="20" t="s">
        <v>79</v>
      </c>
      <c r="D9" s="46">
        <v>186995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186995</v>
      </c>
      <c r="L9" s="46">
        <v>0</v>
      </c>
      <c r="M9" s="46">
        <v>0</v>
      </c>
      <c r="N9" s="46">
        <f>SUM(D9:M9)</f>
        <v>373990</v>
      </c>
      <c r="O9" s="47">
        <f t="shared" si="1"/>
        <v>39.325972660357522</v>
      </c>
      <c r="P9" s="9"/>
    </row>
    <row r="10" spans="1:133">
      <c r="A10" s="12"/>
      <c r="B10" s="25">
        <v>312.52</v>
      </c>
      <c r="C10" s="20" t="s">
        <v>105</v>
      </c>
      <c r="D10" s="46">
        <v>97990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97990</v>
      </c>
      <c r="L10" s="46">
        <v>0</v>
      </c>
      <c r="M10" s="46">
        <v>0</v>
      </c>
      <c r="N10" s="46">
        <f>SUM(D10:M10)</f>
        <v>195980</v>
      </c>
      <c r="O10" s="47">
        <f t="shared" si="1"/>
        <v>20.607781282860149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0</v>
      </c>
      <c r="F11" s="46">
        <v>0</v>
      </c>
      <c r="G11" s="46">
        <v>1045701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1045701</v>
      </c>
      <c r="O11" s="47">
        <f t="shared" si="1"/>
        <v>109.95804416403786</v>
      </c>
      <c r="P11" s="9"/>
    </row>
    <row r="12" spans="1:133">
      <c r="A12" s="12"/>
      <c r="B12" s="25">
        <v>314.10000000000002</v>
      </c>
      <c r="C12" s="20" t="s">
        <v>13</v>
      </c>
      <c r="D12" s="46">
        <v>1324236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1324236</v>
      </c>
      <c r="O12" s="47">
        <f t="shared" si="1"/>
        <v>139.24668769716089</v>
      </c>
      <c r="P12" s="9"/>
    </row>
    <row r="13" spans="1:133">
      <c r="A13" s="12"/>
      <c r="B13" s="25">
        <v>314.3</v>
      </c>
      <c r="C13" s="20" t="s">
        <v>14</v>
      </c>
      <c r="D13" s="46">
        <v>282240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282240</v>
      </c>
      <c r="O13" s="47">
        <f t="shared" si="1"/>
        <v>29.678233438485805</v>
      </c>
      <c r="P13" s="9"/>
    </row>
    <row r="14" spans="1:133">
      <c r="A14" s="12"/>
      <c r="B14" s="25">
        <v>314.39999999999998</v>
      </c>
      <c r="C14" s="20" t="s">
        <v>16</v>
      </c>
      <c r="D14" s="46">
        <v>50408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50408</v>
      </c>
      <c r="O14" s="47">
        <f t="shared" si="1"/>
        <v>5.3005257623554156</v>
      </c>
      <c r="P14" s="9"/>
    </row>
    <row r="15" spans="1:133">
      <c r="A15" s="12"/>
      <c r="B15" s="25">
        <v>315</v>
      </c>
      <c r="C15" s="20" t="s">
        <v>106</v>
      </c>
      <c r="D15" s="46">
        <v>491342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491342</v>
      </c>
      <c r="O15" s="47">
        <f t="shared" si="1"/>
        <v>51.665825446898005</v>
      </c>
      <c r="P15" s="9"/>
    </row>
    <row r="16" spans="1:133">
      <c r="A16" s="12"/>
      <c r="B16" s="25">
        <v>316</v>
      </c>
      <c r="C16" s="20" t="s">
        <v>107</v>
      </c>
      <c r="D16" s="46">
        <v>95068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95068</v>
      </c>
      <c r="O16" s="47">
        <f t="shared" si="1"/>
        <v>9.9966351209253421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SUM(D18:D24)</f>
        <v>1490815</v>
      </c>
      <c r="E17" s="32">
        <f t="shared" si="3"/>
        <v>904696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2397841</v>
      </c>
      <c r="O17" s="45">
        <f t="shared" si="1"/>
        <v>252.13890641430075</v>
      </c>
      <c r="P17" s="10"/>
    </row>
    <row r="18" spans="1:16">
      <c r="A18" s="12"/>
      <c r="B18" s="25">
        <v>322</v>
      </c>
      <c r="C18" s="20" t="s">
        <v>0</v>
      </c>
      <c r="D18" s="46">
        <v>331195</v>
      </c>
      <c r="E18" s="46">
        <v>900827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1232022</v>
      </c>
      <c r="O18" s="47">
        <f t="shared" si="1"/>
        <v>129.55015772870664</v>
      </c>
      <c r="P18" s="9"/>
    </row>
    <row r="19" spans="1:16">
      <c r="A19" s="12"/>
      <c r="B19" s="25">
        <v>323.10000000000002</v>
      </c>
      <c r="C19" s="20" t="s">
        <v>19</v>
      </c>
      <c r="D19" s="46">
        <v>1122422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1122422</v>
      </c>
      <c r="O19" s="47">
        <f t="shared" si="1"/>
        <v>118.0254468980021</v>
      </c>
      <c r="P19" s="9"/>
    </row>
    <row r="20" spans="1:16">
      <c r="A20" s="12"/>
      <c r="B20" s="25">
        <v>323.39999999999998</v>
      </c>
      <c r="C20" s="20" t="s">
        <v>20</v>
      </c>
      <c r="D20" s="46">
        <v>11023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11023</v>
      </c>
      <c r="O20" s="47">
        <f t="shared" si="1"/>
        <v>1.1590956887486856</v>
      </c>
      <c r="P20" s="9"/>
    </row>
    <row r="21" spans="1:16">
      <c r="A21" s="12"/>
      <c r="B21" s="25">
        <v>323.7</v>
      </c>
      <c r="C21" s="20" t="s">
        <v>21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2.1030494216614088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1350</v>
      </c>
      <c r="O22" s="47">
        <f t="shared" si="1"/>
        <v>0.14195583596214512</v>
      </c>
      <c r="P22" s="9"/>
    </row>
    <row r="23" spans="1:16">
      <c r="A23" s="12"/>
      <c r="B23" s="25">
        <v>325.2</v>
      </c>
      <c r="C23" s="20" t="s">
        <v>137</v>
      </c>
      <c r="D23" s="46">
        <v>0</v>
      </c>
      <c r="E23" s="46">
        <v>3869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3869</v>
      </c>
      <c r="O23" s="47">
        <f t="shared" si="1"/>
        <v>0.40683491062039956</v>
      </c>
      <c r="P23" s="9"/>
    </row>
    <row r="24" spans="1:16">
      <c r="A24" s="12"/>
      <c r="B24" s="25">
        <v>329</v>
      </c>
      <c r="C24" s="20" t="s">
        <v>24</v>
      </c>
      <c r="D24" s="46">
        <v>6175</v>
      </c>
      <c r="E24" s="46">
        <v>0</v>
      </c>
      <c r="F24" s="46">
        <v>0</v>
      </c>
      <c r="G24" s="46">
        <v>0</v>
      </c>
      <c r="H24" s="46">
        <v>0</v>
      </c>
      <c r="I24" s="46">
        <v>980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7155</v>
      </c>
      <c r="O24" s="47">
        <f t="shared" si="1"/>
        <v>0.75236593059936907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SUM(D26:D36)</f>
        <v>1509758</v>
      </c>
      <c r="E25" s="32">
        <f t="shared" si="5"/>
        <v>0</v>
      </c>
      <c r="F25" s="32">
        <f t="shared" si="5"/>
        <v>0</v>
      </c>
      <c r="G25" s="32">
        <f t="shared" si="5"/>
        <v>1104342</v>
      </c>
      <c r="H25" s="32">
        <f t="shared" si="5"/>
        <v>0</v>
      </c>
      <c r="I25" s="32">
        <f t="shared" si="5"/>
        <v>2267837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4881937</v>
      </c>
      <c r="O25" s="45">
        <f t="shared" si="1"/>
        <v>513.34773922187173</v>
      </c>
      <c r="P25" s="10"/>
    </row>
    <row r="26" spans="1:16">
      <c r="A26" s="12"/>
      <c r="B26" s="25">
        <v>331.2</v>
      </c>
      <c r="C26" s="20" t="s">
        <v>85</v>
      </c>
      <c r="D26" s="46">
        <v>136574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136574</v>
      </c>
      <c r="O26" s="47">
        <f t="shared" si="1"/>
        <v>14.361093585699264</v>
      </c>
      <c r="P26" s="9"/>
    </row>
    <row r="27" spans="1:16">
      <c r="A27" s="12"/>
      <c r="B27" s="25">
        <v>331.62</v>
      </c>
      <c r="C27" s="20" t="s">
        <v>99</v>
      </c>
      <c r="D27" s="46">
        <v>234520</v>
      </c>
      <c r="E27" s="46">
        <v>0</v>
      </c>
      <c r="F27" s="46">
        <v>0</v>
      </c>
      <c r="G27" s="46">
        <v>0</v>
      </c>
      <c r="H27" s="46">
        <v>0</v>
      </c>
      <c r="I27" s="46">
        <v>217746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452266</v>
      </c>
      <c r="O27" s="47">
        <f t="shared" si="1"/>
        <v>47.556887486855942</v>
      </c>
      <c r="P27" s="9"/>
    </row>
    <row r="28" spans="1:16">
      <c r="A28" s="12"/>
      <c r="B28" s="25">
        <v>334.49</v>
      </c>
      <c r="C28" s="20" t="s">
        <v>28</v>
      </c>
      <c r="D28" s="46">
        <v>0</v>
      </c>
      <c r="E28" s="46">
        <v>0</v>
      </c>
      <c r="F28" s="46">
        <v>0</v>
      </c>
      <c r="G28" s="46">
        <v>76482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76482</v>
      </c>
      <c r="O28" s="47">
        <f t="shared" si="1"/>
        <v>8.0422712933753946</v>
      </c>
      <c r="P28" s="9"/>
    </row>
    <row r="29" spans="1:16">
      <c r="A29" s="12"/>
      <c r="B29" s="25">
        <v>334.62</v>
      </c>
      <c r="C29" s="20" t="s">
        <v>101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2050091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2050091</v>
      </c>
      <c r="O29" s="47">
        <f t="shared" si="1"/>
        <v>215.57213459516299</v>
      </c>
      <c r="P29" s="9"/>
    </row>
    <row r="30" spans="1:16">
      <c r="A30" s="12"/>
      <c r="B30" s="25">
        <v>335.12</v>
      </c>
      <c r="C30" s="20" t="s">
        <v>108</v>
      </c>
      <c r="D30" s="46">
        <v>277022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277022</v>
      </c>
      <c r="O30" s="47">
        <f t="shared" si="1"/>
        <v>29.129547844374343</v>
      </c>
      <c r="P30" s="9"/>
    </row>
    <row r="31" spans="1:16">
      <c r="A31" s="12"/>
      <c r="B31" s="25">
        <v>335.15</v>
      </c>
      <c r="C31" s="20" t="s">
        <v>109</v>
      </c>
      <c r="D31" s="46">
        <v>40157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40157</v>
      </c>
      <c r="O31" s="47">
        <f t="shared" si="1"/>
        <v>4.2226077812828597</v>
      </c>
      <c r="P31" s="9"/>
    </row>
    <row r="32" spans="1:16">
      <c r="A32" s="12"/>
      <c r="B32" s="25">
        <v>335.18</v>
      </c>
      <c r="C32" s="20" t="s">
        <v>110</v>
      </c>
      <c r="D32" s="46">
        <v>616236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616236</v>
      </c>
      <c r="O32" s="47">
        <f t="shared" si="1"/>
        <v>64.798738170347008</v>
      </c>
      <c r="P32" s="9"/>
    </row>
    <row r="33" spans="1:16">
      <c r="A33" s="12"/>
      <c r="B33" s="25">
        <v>335.21</v>
      </c>
      <c r="C33" s="20" t="s">
        <v>33</v>
      </c>
      <c r="D33" s="46">
        <v>9630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9630</v>
      </c>
      <c r="O33" s="47">
        <f t="shared" si="1"/>
        <v>1.0126182965299684</v>
      </c>
      <c r="P33" s="9"/>
    </row>
    <row r="34" spans="1:16">
      <c r="A34" s="12"/>
      <c r="B34" s="25">
        <v>335.49</v>
      </c>
      <c r="C34" s="20" t="s">
        <v>34</v>
      </c>
      <c r="D34" s="46">
        <v>4382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4382</v>
      </c>
      <c r="O34" s="47">
        <f t="shared" si="1"/>
        <v>0.46077812828601472</v>
      </c>
      <c r="P34" s="9"/>
    </row>
    <row r="35" spans="1:16">
      <c r="A35" s="12"/>
      <c r="B35" s="25">
        <v>337.1</v>
      </c>
      <c r="C35" s="20" t="s">
        <v>35</v>
      </c>
      <c r="D35" s="46">
        <v>6965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6965</v>
      </c>
      <c r="O35" s="47">
        <f t="shared" si="1"/>
        <v>0.7323869610935857</v>
      </c>
      <c r="P35" s="9"/>
    </row>
    <row r="36" spans="1:16">
      <c r="A36" s="12"/>
      <c r="B36" s="25">
        <v>337.7</v>
      </c>
      <c r="C36" s="20" t="s">
        <v>37</v>
      </c>
      <c r="D36" s="46">
        <v>184272</v>
      </c>
      <c r="E36" s="46">
        <v>0</v>
      </c>
      <c r="F36" s="46">
        <v>0</v>
      </c>
      <c r="G36" s="46">
        <v>1027860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1212132</v>
      </c>
      <c r="O36" s="47">
        <f t="shared" si="1"/>
        <v>127.45867507886436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SUM(D38:D46)</f>
        <v>5443184</v>
      </c>
      <c r="E37" s="32">
        <f t="shared" si="7"/>
        <v>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8626540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14069725</v>
      </c>
      <c r="O37" s="45">
        <f t="shared" ref="O37:O65" si="8">(N37/O$67)</f>
        <v>1479.4663512092534</v>
      </c>
      <c r="P37" s="10"/>
    </row>
    <row r="38" spans="1:16">
      <c r="A38" s="12"/>
      <c r="B38" s="25">
        <v>341.3</v>
      </c>
      <c r="C38" s="20" t="s">
        <v>114</v>
      </c>
      <c r="D38" s="46">
        <v>509437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509437</v>
      </c>
      <c r="O38" s="47">
        <f t="shared" si="8"/>
        <v>53.568559411146161</v>
      </c>
      <c r="P38" s="9"/>
    </row>
    <row r="39" spans="1:16">
      <c r="A39" s="12"/>
      <c r="B39" s="25">
        <v>342.4</v>
      </c>
      <c r="C39" s="20" t="s">
        <v>46</v>
      </c>
      <c r="D39" s="46">
        <v>1782414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1782414</v>
      </c>
      <c r="O39" s="47">
        <f t="shared" si="8"/>
        <v>187.42523659305994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8626540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8626540</v>
      </c>
      <c r="O40" s="47">
        <f t="shared" si="8"/>
        <v>907.10199789695059</v>
      </c>
      <c r="P40" s="9"/>
    </row>
    <row r="41" spans="1:16">
      <c r="A41" s="12"/>
      <c r="B41" s="25">
        <v>344.5</v>
      </c>
      <c r="C41" s="20" t="s">
        <v>116</v>
      </c>
      <c r="D41" s="46">
        <v>2604432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2604432</v>
      </c>
      <c r="O41" s="47">
        <f t="shared" si="8"/>
        <v>273.86246056782335</v>
      </c>
      <c r="P41" s="9"/>
    </row>
    <row r="42" spans="1:16">
      <c r="A42" s="12"/>
      <c r="B42" s="25">
        <v>347.1</v>
      </c>
      <c r="C42" s="20" t="s">
        <v>49</v>
      </c>
      <c r="D42" s="46">
        <v>24239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24239</v>
      </c>
      <c r="O42" s="47">
        <f t="shared" si="8"/>
        <v>2.5487907465825446</v>
      </c>
      <c r="P42" s="9"/>
    </row>
    <row r="43" spans="1:16">
      <c r="A43" s="12"/>
      <c r="B43" s="25">
        <v>347.2</v>
      </c>
      <c r="C43" s="20" t="s">
        <v>50</v>
      </c>
      <c r="D43" s="46">
        <v>345073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345073</v>
      </c>
      <c r="O43" s="47">
        <f t="shared" si="8"/>
        <v>36.285278654048369</v>
      </c>
      <c r="P43" s="9"/>
    </row>
    <row r="44" spans="1:16">
      <c r="A44" s="12"/>
      <c r="B44" s="25">
        <v>347.4</v>
      </c>
      <c r="C44" s="20" t="s">
        <v>52</v>
      </c>
      <c r="D44" s="46">
        <v>77481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77481</v>
      </c>
      <c r="O44" s="47">
        <f t="shared" si="8"/>
        <v>8.1473186119873819</v>
      </c>
      <c r="P44" s="9"/>
    </row>
    <row r="45" spans="1:16">
      <c r="A45" s="12"/>
      <c r="B45" s="25">
        <v>347.5</v>
      </c>
      <c r="C45" s="20" t="s">
        <v>53</v>
      </c>
      <c r="D45" s="46">
        <v>86009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86009</v>
      </c>
      <c r="O45" s="47">
        <f t="shared" si="8"/>
        <v>9.0440588853838069</v>
      </c>
      <c r="P45" s="9"/>
    </row>
    <row r="46" spans="1:16">
      <c r="A46" s="12"/>
      <c r="B46" s="25">
        <v>349</v>
      </c>
      <c r="C46" s="20" t="s">
        <v>1</v>
      </c>
      <c r="D46" s="46">
        <v>14099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14100</v>
      </c>
      <c r="O46" s="47">
        <f t="shared" si="8"/>
        <v>1.4826498422712935</v>
      </c>
      <c r="P46" s="9"/>
    </row>
    <row r="47" spans="1:16" ht="15.75">
      <c r="A47" s="29" t="s">
        <v>43</v>
      </c>
      <c r="B47" s="30"/>
      <c r="C47" s="31"/>
      <c r="D47" s="32">
        <f t="shared" ref="D47:M47" si="10">SUM(D48:D50)</f>
        <v>153827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153827</v>
      </c>
      <c r="O47" s="45">
        <f t="shared" si="8"/>
        <v>16.175289169295478</v>
      </c>
      <c r="P47" s="10"/>
    </row>
    <row r="48" spans="1:16">
      <c r="A48" s="13"/>
      <c r="B48" s="39">
        <v>351.1</v>
      </c>
      <c r="C48" s="21" t="s">
        <v>56</v>
      </c>
      <c r="D48" s="46">
        <v>7490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7490</v>
      </c>
      <c r="O48" s="47">
        <f t="shared" si="8"/>
        <v>0.78759200841219767</v>
      </c>
      <c r="P48" s="9"/>
    </row>
    <row r="49" spans="1:16">
      <c r="A49" s="13"/>
      <c r="B49" s="39">
        <v>354</v>
      </c>
      <c r="C49" s="21" t="s">
        <v>58</v>
      </c>
      <c r="D49" s="46">
        <v>15682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15682</v>
      </c>
      <c r="O49" s="47">
        <f t="shared" si="8"/>
        <v>1.6490010515247109</v>
      </c>
      <c r="P49" s="9"/>
    </row>
    <row r="50" spans="1:16">
      <c r="A50" s="13"/>
      <c r="B50" s="39">
        <v>359</v>
      </c>
      <c r="C50" s="21" t="s">
        <v>60</v>
      </c>
      <c r="D50" s="46">
        <v>130655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130655</v>
      </c>
      <c r="O50" s="47">
        <f t="shared" si="8"/>
        <v>13.738696109358569</v>
      </c>
      <c r="P50" s="9"/>
    </row>
    <row r="51" spans="1:16" ht="15.75">
      <c r="A51" s="29" t="s">
        <v>4</v>
      </c>
      <c r="B51" s="30"/>
      <c r="C51" s="31"/>
      <c r="D51" s="32">
        <f t="shared" ref="D51:M51" si="12">SUM(D52:D62)</f>
        <v>1159796</v>
      </c>
      <c r="E51" s="32">
        <f t="shared" si="12"/>
        <v>502</v>
      </c>
      <c r="F51" s="32">
        <f t="shared" si="12"/>
        <v>0</v>
      </c>
      <c r="G51" s="32">
        <f t="shared" si="12"/>
        <v>161323</v>
      </c>
      <c r="H51" s="32">
        <f t="shared" si="12"/>
        <v>0</v>
      </c>
      <c r="I51" s="32">
        <f t="shared" si="12"/>
        <v>170864</v>
      </c>
      <c r="J51" s="32">
        <f t="shared" si="12"/>
        <v>0</v>
      </c>
      <c r="K51" s="32">
        <f t="shared" si="12"/>
        <v>5380606</v>
      </c>
      <c r="L51" s="32">
        <f t="shared" si="12"/>
        <v>0</v>
      </c>
      <c r="M51" s="32">
        <f t="shared" si="12"/>
        <v>0</v>
      </c>
      <c r="N51" s="32">
        <f t="shared" si="11"/>
        <v>6873091</v>
      </c>
      <c r="O51" s="45">
        <f t="shared" si="8"/>
        <v>722.72250262881175</v>
      </c>
      <c r="P51" s="10"/>
    </row>
    <row r="52" spans="1:16">
      <c r="A52" s="12"/>
      <c r="B52" s="25">
        <v>361.1</v>
      </c>
      <c r="C52" s="20" t="s">
        <v>61</v>
      </c>
      <c r="D52" s="46">
        <v>155906</v>
      </c>
      <c r="E52" s="46">
        <v>502</v>
      </c>
      <c r="F52" s="46">
        <v>0</v>
      </c>
      <c r="G52" s="46">
        <v>141323</v>
      </c>
      <c r="H52" s="46">
        <v>0</v>
      </c>
      <c r="I52" s="46">
        <v>104084</v>
      </c>
      <c r="J52" s="46">
        <v>0</v>
      </c>
      <c r="K52" s="46">
        <v>230465</v>
      </c>
      <c r="L52" s="46">
        <v>0</v>
      </c>
      <c r="M52" s="46">
        <v>0</v>
      </c>
      <c r="N52" s="46">
        <f t="shared" si="11"/>
        <v>632280</v>
      </c>
      <c r="O52" s="47">
        <f t="shared" si="8"/>
        <v>66.485804416403781</v>
      </c>
      <c r="P52" s="9"/>
    </row>
    <row r="53" spans="1:16">
      <c r="A53" s="12"/>
      <c r="B53" s="25">
        <v>361.2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723544</v>
      </c>
      <c r="L53" s="46">
        <v>0</v>
      </c>
      <c r="M53" s="46">
        <v>0</v>
      </c>
      <c r="N53" s="46">
        <f t="shared" ref="N53:N62" si="13">SUM(D53:M53)</f>
        <v>723544</v>
      </c>
      <c r="O53" s="47">
        <f t="shared" si="8"/>
        <v>76.082439537329122</v>
      </c>
      <c r="P53" s="9"/>
    </row>
    <row r="54" spans="1:16">
      <c r="A54" s="12"/>
      <c r="B54" s="25">
        <v>361.3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522901</v>
      </c>
      <c r="L54" s="46">
        <v>0</v>
      </c>
      <c r="M54" s="46">
        <v>0</v>
      </c>
      <c r="N54" s="46">
        <f t="shared" si="13"/>
        <v>522901</v>
      </c>
      <c r="O54" s="47">
        <f t="shared" si="8"/>
        <v>54.984332281808619</v>
      </c>
      <c r="P54" s="9"/>
    </row>
    <row r="55" spans="1:16">
      <c r="A55" s="12"/>
      <c r="B55" s="25">
        <v>361.4</v>
      </c>
      <c r="C55" s="20" t="s">
        <v>117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1672635</v>
      </c>
      <c r="L55" s="46">
        <v>0</v>
      </c>
      <c r="M55" s="46">
        <v>0</v>
      </c>
      <c r="N55" s="46">
        <f t="shared" si="13"/>
        <v>1672635</v>
      </c>
      <c r="O55" s="47">
        <f t="shared" si="8"/>
        <v>175.88170347003154</v>
      </c>
      <c r="P55" s="9"/>
    </row>
    <row r="56" spans="1:16">
      <c r="A56" s="12"/>
      <c r="B56" s="25">
        <v>362</v>
      </c>
      <c r="C56" s="20" t="s">
        <v>65</v>
      </c>
      <c r="D56" s="46">
        <v>375189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375189</v>
      </c>
      <c r="O56" s="47">
        <f t="shared" si="8"/>
        <v>39.452050473186119</v>
      </c>
      <c r="P56" s="9"/>
    </row>
    <row r="57" spans="1:16">
      <c r="A57" s="12"/>
      <c r="B57" s="25">
        <v>364</v>
      </c>
      <c r="C57" s="20" t="s">
        <v>118</v>
      </c>
      <c r="D57" s="46">
        <v>8014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8014</v>
      </c>
      <c r="O57" s="47">
        <f t="shared" si="8"/>
        <v>0.84269190325972665</v>
      </c>
      <c r="P57" s="9"/>
    </row>
    <row r="58" spans="1:16">
      <c r="A58" s="12"/>
      <c r="B58" s="25">
        <v>365</v>
      </c>
      <c r="C58" s="20" t="s">
        <v>119</v>
      </c>
      <c r="D58" s="46">
        <v>8251</v>
      </c>
      <c r="E58" s="46">
        <v>0</v>
      </c>
      <c r="F58" s="46">
        <v>0</v>
      </c>
      <c r="G58" s="46">
        <v>0</v>
      </c>
      <c r="H58" s="46">
        <v>0</v>
      </c>
      <c r="I58" s="46">
        <v>55685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63936</v>
      </c>
      <c r="O58" s="47">
        <f t="shared" si="8"/>
        <v>6.7230283911671922</v>
      </c>
      <c r="P58" s="9"/>
    </row>
    <row r="59" spans="1:16">
      <c r="A59" s="12"/>
      <c r="B59" s="25">
        <v>366</v>
      </c>
      <c r="C59" s="20" t="s">
        <v>67</v>
      </c>
      <c r="D59" s="46">
        <v>173307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173307</v>
      </c>
      <c r="O59" s="47">
        <f t="shared" si="8"/>
        <v>18.223659305993692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2228105</v>
      </c>
      <c r="L60" s="46">
        <v>0</v>
      </c>
      <c r="M60" s="46">
        <v>0</v>
      </c>
      <c r="N60" s="46">
        <f t="shared" si="13"/>
        <v>2228105</v>
      </c>
      <c r="O60" s="47">
        <f t="shared" si="8"/>
        <v>234.2907465825447</v>
      </c>
      <c r="P60" s="9"/>
    </row>
    <row r="61" spans="1:16">
      <c r="A61" s="12"/>
      <c r="B61" s="25">
        <v>369.3</v>
      </c>
      <c r="C61" s="20" t="s">
        <v>139</v>
      </c>
      <c r="D61" s="46">
        <v>349523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349523</v>
      </c>
      <c r="O61" s="47">
        <f t="shared" si="8"/>
        <v>36.753207150368034</v>
      </c>
      <c r="P61" s="9"/>
    </row>
    <row r="62" spans="1:16">
      <c r="A62" s="12"/>
      <c r="B62" s="25">
        <v>369.9</v>
      </c>
      <c r="C62" s="20" t="s">
        <v>69</v>
      </c>
      <c r="D62" s="46">
        <v>89606</v>
      </c>
      <c r="E62" s="46">
        <v>0</v>
      </c>
      <c r="F62" s="46">
        <v>0</v>
      </c>
      <c r="G62" s="46">
        <v>20000</v>
      </c>
      <c r="H62" s="46">
        <v>0</v>
      </c>
      <c r="I62" s="46">
        <v>11095</v>
      </c>
      <c r="J62" s="46">
        <v>0</v>
      </c>
      <c r="K62" s="46">
        <v>2956</v>
      </c>
      <c r="L62" s="46">
        <v>0</v>
      </c>
      <c r="M62" s="46">
        <v>0</v>
      </c>
      <c r="N62" s="46">
        <f t="shared" si="13"/>
        <v>123657</v>
      </c>
      <c r="O62" s="47">
        <f t="shared" si="8"/>
        <v>13.002839116719242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SUM(D64:D64)</f>
        <v>0</v>
      </c>
      <c r="E63" s="32">
        <f t="shared" si="14"/>
        <v>14500</v>
      </c>
      <c r="F63" s="32">
        <f t="shared" si="14"/>
        <v>0</v>
      </c>
      <c r="G63" s="32">
        <f t="shared" si="14"/>
        <v>4505054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4519554</v>
      </c>
      <c r="O63" s="45">
        <f t="shared" si="8"/>
        <v>475.24227129337538</v>
      </c>
      <c r="P63" s="9"/>
    </row>
    <row r="64" spans="1:16" ht="15.75" thickBot="1">
      <c r="A64" s="12"/>
      <c r="B64" s="25">
        <v>381</v>
      </c>
      <c r="C64" s="20" t="s">
        <v>70</v>
      </c>
      <c r="D64" s="46">
        <v>0</v>
      </c>
      <c r="E64" s="46">
        <v>14500</v>
      </c>
      <c r="F64" s="46">
        <v>0</v>
      </c>
      <c r="G64" s="46">
        <v>4505054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4519554</v>
      </c>
      <c r="O64" s="47">
        <f t="shared" si="8"/>
        <v>475.24227129337538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SUM(D5,D17,D25,D37,D47,D51,D63)</f>
        <v>20789593</v>
      </c>
      <c r="E65" s="15">
        <f t="shared" si="15"/>
        <v>919699</v>
      </c>
      <c r="F65" s="15">
        <f t="shared" si="15"/>
        <v>0</v>
      </c>
      <c r="G65" s="15">
        <f t="shared" si="15"/>
        <v>6959379</v>
      </c>
      <c r="H65" s="15">
        <f t="shared" si="15"/>
        <v>0</v>
      </c>
      <c r="I65" s="15">
        <f t="shared" si="15"/>
        <v>11067571</v>
      </c>
      <c r="J65" s="15">
        <f t="shared" si="15"/>
        <v>0</v>
      </c>
      <c r="K65" s="15">
        <f t="shared" si="15"/>
        <v>5665591</v>
      </c>
      <c r="L65" s="15">
        <f t="shared" si="15"/>
        <v>0</v>
      </c>
      <c r="M65" s="15">
        <f t="shared" si="15"/>
        <v>0</v>
      </c>
      <c r="N65" s="15">
        <f>SUM(D65:M65)</f>
        <v>45401833</v>
      </c>
      <c r="O65" s="38">
        <f t="shared" si="8"/>
        <v>4774.1149316508936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146</v>
      </c>
      <c r="M67" s="51"/>
      <c r="N67" s="51"/>
      <c r="O67" s="43">
        <v>9510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10440325</v>
      </c>
      <c r="E5" s="27">
        <f t="shared" si="0"/>
        <v>0</v>
      </c>
      <c r="F5" s="27">
        <f t="shared" si="0"/>
        <v>0</v>
      </c>
      <c r="G5" s="27">
        <f t="shared" si="0"/>
        <v>1015056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270811</v>
      </c>
      <c r="L5" s="27">
        <f t="shared" si="0"/>
        <v>0</v>
      </c>
      <c r="M5" s="27">
        <f t="shared" si="0"/>
        <v>0</v>
      </c>
      <c r="N5" s="28">
        <f>SUM(D5:M5)</f>
        <v>11726192</v>
      </c>
      <c r="O5" s="33">
        <f t="shared" ref="O5:O36" si="1">(N5/O$68)</f>
        <v>1235.8971332209105</v>
      </c>
      <c r="P5" s="6"/>
    </row>
    <row r="6" spans="1:133">
      <c r="A6" s="12"/>
      <c r="B6" s="25">
        <v>311</v>
      </c>
      <c r="C6" s="20" t="s">
        <v>3</v>
      </c>
      <c r="D6" s="46">
        <v>7768938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7768938</v>
      </c>
      <c r="O6" s="47">
        <f t="shared" si="1"/>
        <v>818.81724283305232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17127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17127</v>
      </c>
      <c r="O7" s="47">
        <f t="shared" si="1"/>
        <v>1.8051222596964587</v>
      </c>
      <c r="P7" s="9"/>
    </row>
    <row r="8" spans="1:133">
      <c r="A8" s="12"/>
      <c r="B8" s="25">
        <v>312.41000000000003</v>
      </c>
      <c r="C8" s="20" t="s">
        <v>136</v>
      </c>
      <c r="D8" s="46">
        <v>140468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140468</v>
      </c>
      <c r="O8" s="47">
        <f t="shared" si="1"/>
        <v>14.804806070826308</v>
      </c>
      <c r="P8" s="9"/>
    </row>
    <row r="9" spans="1:133">
      <c r="A9" s="12"/>
      <c r="B9" s="25">
        <v>312.51</v>
      </c>
      <c r="C9" s="20" t="s">
        <v>79</v>
      </c>
      <c r="D9" s="46">
        <v>176996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176996</v>
      </c>
      <c r="L9" s="46">
        <v>0</v>
      </c>
      <c r="M9" s="46">
        <v>0</v>
      </c>
      <c r="N9" s="46">
        <f>SUM(D9:M9)</f>
        <v>353992</v>
      </c>
      <c r="O9" s="47">
        <f t="shared" si="1"/>
        <v>37.309443507588533</v>
      </c>
      <c r="P9" s="9"/>
    </row>
    <row r="10" spans="1:133">
      <c r="A10" s="12"/>
      <c r="B10" s="25">
        <v>312.52</v>
      </c>
      <c r="C10" s="20" t="s">
        <v>105</v>
      </c>
      <c r="D10" s="46">
        <v>93815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93815</v>
      </c>
      <c r="L10" s="46">
        <v>0</v>
      </c>
      <c r="M10" s="46">
        <v>0</v>
      </c>
      <c r="N10" s="46">
        <f>SUM(D10:M10)</f>
        <v>187630</v>
      </c>
      <c r="O10" s="47">
        <f t="shared" si="1"/>
        <v>19.775505902192243</v>
      </c>
      <c r="P10" s="9"/>
    </row>
    <row r="11" spans="1:133">
      <c r="A11" s="12"/>
      <c r="B11" s="25">
        <v>312.60000000000002</v>
      </c>
      <c r="C11" s="20" t="s">
        <v>12</v>
      </c>
      <c r="D11" s="46">
        <v>0</v>
      </c>
      <c r="E11" s="46">
        <v>0</v>
      </c>
      <c r="F11" s="46">
        <v>0</v>
      </c>
      <c r="G11" s="46">
        <v>997929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997929</v>
      </c>
      <c r="O11" s="47">
        <f t="shared" si="1"/>
        <v>105.17801433389545</v>
      </c>
      <c r="P11" s="9"/>
    </row>
    <row r="12" spans="1:133">
      <c r="A12" s="12"/>
      <c r="B12" s="25">
        <v>314.10000000000002</v>
      </c>
      <c r="C12" s="20" t="s">
        <v>13</v>
      </c>
      <c r="D12" s="46">
        <v>1314360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1314360</v>
      </c>
      <c r="O12" s="47">
        <f t="shared" si="1"/>
        <v>138.52866779089376</v>
      </c>
      <c r="P12" s="9"/>
    </row>
    <row r="13" spans="1:133">
      <c r="A13" s="12"/>
      <c r="B13" s="25">
        <v>314.3</v>
      </c>
      <c r="C13" s="20" t="s">
        <v>14</v>
      </c>
      <c r="D13" s="46">
        <v>271422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271422</v>
      </c>
      <c r="O13" s="47">
        <f t="shared" si="1"/>
        <v>28.606871838111299</v>
      </c>
      <c r="P13" s="9"/>
    </row>
    <row r="14" spans="1:133">
      <c r="A14" s="12"/>
      <c r="B14" s="25">
        <v>314.39999999999998</v>
      </c>
      <c r="C14" s="20" t="s">
        <v>16</v>
      </c>
      <c r="D14" s="46">
        <v>54127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54127</v>
      </c>
      <c r="O14" s="47">
        <f t="shared" si="1"/>
        <v>5.7047849915682969</v>
      </c>
      <c r="P14" s="9"/>
    </row>
    <row r="15" spans="1:133">
      <c r="A15" s="12"/>
      <c r="B15" s="25">
        <v>315</v>
      </c>
      <c r="C15" s="20" t="s">
        <v>106</v>
      </c>
      <c r="D15" s="46">
        <v>521904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521904</v>
      </c>
      <c r="O15" s="47">
        <f t="shared" si="1"/>
        <v>55.006745362563237</v>
      </c>
      <c r="P15" s="9"/>
    </row>
    <row r="16" spans="1:133">
      <c r="A16" s="12"/>
      <c r="B16" s="25">
        <v>316</v>
      </c>
      <c r="C16" s="20" t="s">
        <v>107</v>
      </c>
      <c r="D16" s="46">
        <v>98295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98295</v>
      </c>
      <c r="O16" s="47">
        <f t="shared" si="1"/>
        <v>10.359928330522765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2101685</v>
      </c>
      <c r="E17" s="32">
        <f t="shared" si="3"/>
        <v>1635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6140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2109460</v>
      </c>
      <c r="O17" s="45">
        <f t="shared" si="1"/>
        <v>222.32925801011805</v>
      </c>
      <c r="P17" s="10"/>
    </row>
    <row r="18" spans="1:16">
      <c r="A18" s="12"/>
      <c r="B18" s="25">
        <v>322</v>
      </c>
      <c r="C18" s="20" t="s">
        <v>0</v>
      </c>
      <c r="D18" s="46">
        <v>980650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980650</v>
      </c>
      <c r="O18" s="47">
        <f t="shared" si="1"/>
        <v>103.3568718381113</v>
      </c>
      <c r="P18" s="9"/>
    </row>
    <row r="19" spans="1:16">
      <c r="A19" s="12"/>
      <c r="B19" s="25">
        <v>323.10000000000002</v>
      </c>
      <c r="C19" s="20" t="s">
        <v>19</v>
      </c>
      <c r="D19" s="46">
        <v>1072352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1072352</v>
      </c>
      <c r="O19" s="47">
        <f t="shared" si="1"/>
        <v>113.02192242833053</v>
      </c>
      <c r="P19" s="9"/>
    </row>
    <row r="20" spans="1:16">
      <c r="A20" s="12"/>
      <c r="B20" s="25">
        <v>323.39999999999998</v>
      </c>
      <c r="C20" s="20" t="s">
        <v>20</v>
      </c>
      <c r="D20" s="46">
        <v>15833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15833</v>
      </c>
      <c r="O20" s="47">
        <f t="shared" si="1"/>
        <v>1.6687394603709949</v>
      </c>
      <c r="P20" s="9"/>
    </row>
    <row r="21" spans="1:16">
      <c r="A21" s="12"/>
      <c r="B21" s="25">
        <v>323.7</v>
      </c>
      <c r="C21" s="20" t="s">
        <v>21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2.1079258010118043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5265</v>
      </c>
      <c r="O22" s="47">
        <f t="shared" si="1"/>
        <v>0.55491146711635753</v>
      </c>
      <c r="P22" s="9"/>
    </row>
    <row r="23" spans="1:16">
      <c r="A23" s="12"/>
      <c r="B23" s="25">
        <v>324.31</v>
      </c>
      <c r="C23" s="20" t="s">
        <v>84</v>
      </c>
      <c r="D23" s="46">
        <v>0</v>
      </c>
      <c r="E23" s="46">
        <v>1635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1635</v>
      </c>
      <c r="O23" s="47">
        <f t="shared" si="1"/>
        <v>0.172322934232715</v>
      </c>
      <c r="P23" s="9"/>
    </row>
    <row r="24" spans="1:16">
      <c r="A24" s="12"/>
      <c r="B24" s="25">
        <v>325.2</v>
      </c>
      <c r="C24" s="20" t="s">
        <v>137</v>
      </c>
      <c r="D24" s="46">
        <v>475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</v>
      </c>
      <c r="O24" s="47">
        <f t="shared" si="1"/>
        <v>5.0063237774030357E-2</v>
      </c>
      <c r="P24" s="9"/>
    </row>
    <row r="25" spans="1:16">
      <c r="A25" s="12"/>
      <c r="B25" s="25">
        <v>329</v>
      </c>
      <c r="C25" s="20" t="s">
        <v>24</v>
      </c>
      <c r="D25" s="46">
        <v>12375</v>
      </c>
      <c r="E25" s="46">
        <v>0</v>
      </c>
      <c r="F25" s="46">
        <v>0</v>
      </c>
      <c r="G25" s="46">
        <v>0</v>
      </c>
      <c r="H25" s="46">
        <v>0</v>
      </c>
      <c r="I25" s="46">
        <v>875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13250</v>
      </c>
      <c r="O25" s="47">
        <f t="shared" si="1"/>
        <v>1.3965008431703203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SUM(D27:D37)</f>
        <v>1275086</v>
      </c>
      <c r="E26" s="32">
        <f t="shared" si="5"/>
        <v>0</v>
      </c>
      <c r="F26" s="32">
        <f t="shared" si="5"/>
        <v>0</v>
      </c>
      <c r="G26" s="32">
        <f t="shared" si="5"/>
        <v>1000238</v>
      </c>
      <c r="H26" s="32">
        <f t="shared" si="5"/>
        <v>0</v>
      </c>
      <c r="I26" s="32">
        <f t="shared" si="5"/>
        <v>867017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3142341</v>
      </c>
      <c r="O26" s="45">
        <f t="shared" si="1"/>
        <v>331.19108347386174</v>
      </c>
      <c r="P26" s="10"/>
    </row>
    <row r="27" spans="1:16">
      <c r="A27" s="12"/>
      <c r="B27" s="25">
        <v>331.62</v>
      </c>
      <c r="C27" s="20" t="s">
        <v>99</v>
      </c>
      <c r="D27" s="46">
        <v>79676</v>
      </c>
      <c r="E27" s="46">
        <v>0</v>
      </c>
      <c r="F27" s="46">
        <v>0</v>
      </c>
      <c r="G27" s="46">
        <v>0</v>
      </c>
      <c r="H27" s="46">
        <v>0</v>
      </c>
      <c r="I27" s="46">
        <v>199838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279514</v>
      </c>
      <c r="O27" s="47">
        <f t="shared" si="1"/>
        <v>29.459738617200674</v>
      </c>
      <c r="P27" s="9"/>
    </row>
    <row r="28" spans="1:16">
      <c r="A28" s="12"/>
      <c r="B28" s="25">
        <v>334.49</v>
      </c>
      <c r="C28" s="20" t="s">
        <v>28</v>
      </c>
      <c r="D28" s="46">
        <v>56153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56153</v>
      </c>
      <c r="O28" s="47">
        <f t="shared" si="1"/>
        <v>5.9183178752107928</v>
      </c>
      <c r="P28" s="9"/>
    </row>
    <row r="29" spans="1:16">
      <c r="A29" s="12"/>
      <c r="B29" s="25">
        <v>334.61</v>
      </c>
      <c r="C29" s="20" t="s">
        <v>142</v>
      </c>
      <c r="D29" s="46">
        <v>558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558</v>
      </c>
      <c r="O29" s="47">
        <f t="shared" si="1"/>
        <v>5.8811129848229345E-2</v>
      </c>
      <c r="P29" s="9"/>
    </row>
    <row r="30" spans="1:16">
      <c r="A30" s="12"/>
      <c r="B30" s="25">
        <v>334.62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667179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667179</v>
      </c>
      <c r="O30" s="47">
        <f t="shared" si="1"/>
        <v>70.318191399662737</v>
      </c>
      <c r="P30" s="9"/>
    </row>
    <row r="31" spans="1:16">
      <c r="A31" s="12"/>
      <c r="B31" s="25">
        <v>335.12</v>
      </c>
      <c r="C31" s="20" t="s">
        <v>108</v>
      </c>
      <c r="D31" s="46">
        <v>275024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275024</v>
      </c>
      <c r="O31" s="47">
        <f t="shared" si="1"/>
        <v>28.986509274873523</v>
      </c>
      <c r="P31" s="9"/>
    </row>
    <row r="32" spans="1:16">
      <c r="A32" s="12"/>
      <c r="B32" s="25">
        <v>335.15</v>
      </c>
      <c r="C32" s="20" t="s">
        <v>109</v>
      </c>
      <c r="D32" s="46">
        <v>73544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73544</v>
      </c>
      <c r="O32" s="47">
        <f t="shared" si="1"/>
        <v>7.7512647554806069</v>
      </c>
      <c r="P32" s="9"/>
    </row>
    <row r="33" spans="1:16">
      <c r="A33" s="12"/>
      <c r="B33" s="25">
        <v>335.18</v>
      </c>
      <c r="C33" s="20" t="s">
        <v>110</v>
      </c>
      <c r="D33" s="46">
        <v>593240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593240</v>
      </c>
      <c r="O33" s="47">
        <f t="shared" si="1"/>
        <v>62.525295109612145</v>
      </c>
      <c r="P33" s="9"/>
    </row>
    <row r="34" spans="1:16">
      <c r="A34" s="12"/>
      <c r="B34" s="25">
        <v>335.21</v>
      </c>
      <c r="C34" s="20" t="s">
        <v>33</v>
      </c>
      <c r="D34" s="46">
        <v>10390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10390</v>
      </c>
      <c r="O34" s="47">
        <f t="shared" si="1"/>
        <v>1.0950674536256324</v>
      </c>
      <c r="P34" s="9"/>
    </row>
    <row r="35" spans="1:16">
      <c r="A35" s="12"/>
      <c r="B35" s="25">
        <v>335.49</v>
      </c>
      <c r="C35" s="20" t="s">
        <v>34</v>
      </c>
      <c r="D35" s="46">
        <v>3237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3237</v>
      </c>
      <c r="O35" s="47">
        <f t="shared" si="1"/>
        <v>0.34116779089376054</v>
      </c>
      <c r="P35" s="9"/>
    </row>
    <row r="36" spans="1:16">
      <c r="A36" s="12"/>
      <c r="B36" s="25">
        <v>337.1</v>
      </c>
      <c r="C36" s="20" t="s">
        <v>35</v>
      </c>
      <c r="D36" s="46">
        <v>6938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6938</v>
      </c>
      <c r="O36" s="47">
        <f t="shared" si="1"/>
        <v>0.73123946037099496</v>
      </c>
      <c r="P36" s="9"/>
    </row>
    <row r="37" spans="1:16">
      <c r="A37" s="12"/>
      <c r="B37" s="25">
        <v>337.7</v>
      </c>
      <c r="C37" s="20" t="s">
        <v>37</v>
      </c>
      <c r="D37" s="46">
        <v>176326</v>
      </c>
      <c r="E37" s="46">
        <v>0</v>
      </c>
      <c r="F37" s="46">
        <v>0</v>
      </c>
      <c r="G37" s="46">
        <v>1000238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1176564</v>
      </c>
      <c r="O37" s="47">
        <f t="shared" ref="O37:O66" si="7">(N37/O$68)</f>
        <v>124.00548060708263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SUM(D39:D48)</f>
        <v>5279308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7885136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13164444</v>
      </c>
      <c r="O38" s="45">
        <f t="shared" si="7"/>
        <v>1387.4835581787522</v>
      </c>
      <c r="P38" s="10"/>
    </row>
    <row r="39" spans="1:16">
      <c r="A39" s="12"/>
      <c r="B39" s="25">
        <v>341.3</v>
      </c>
      <c r="C39" s="20" t="s">
        <v>114</v>
      </c>
      <c r="D39" s="46">
        <v>446742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446742</v>
      </c>
      <c r="O39" s="47">
        <f t="shared" si="7"/>
        <v>47.084949409780776</v>
      </c>
      <c r="P39" s="9"/>
    </row>
    <row r="40" spans="1:16">
      <c r="A40" s="12"/>
      <c r="B40" s="25">
        <v>342.4</v>
      </c>
      <c r="C40" s="20" t="s">
        <v>46</v>
      </c>
      <c r="D40" s="46">
        <v>1802745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1802745</v>
      </c>
      <c r="O40" s="47">
        <f t="shared" si="7"/>
        <v>190.00263490725126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7885036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7885036</v>
      </c>
      <c r="O41" s="47">
        <f t="shared" si="7"/>
        <v>831.05354131534568</v>
      </c>
      <c r="P41" s="9"/>
    </row>
    <row r="42" spans="1:16">
      <c r="A42" s="12"/>
      <c r="B42" s="25">
        <v>344.5</v>
      </c>
      <c r="C42" s="20" t="s">
        <v>116</v>
      </c>
      <c r="D42" s="46">
        <v>2529285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2529285</v>
      </c>
      <c r="O42" s="47">
        <f t="shared" si="7"/>
        <v>266.57725548060711</v>
      </c>
      <c r="P42" s="9"/>
    </row>
    <row r="43" spans="1:16">
      <c r="A43" s="12"/>
      <c r="B43" s="25">
        <v>345.9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</v>
      </c>
      <c r="O43" s="47">
        <f t="shared" si="7"/>
        <v>1.0539629005059023E-2</v>
      </c>
      <c r="P43" s="9"/>
    </row>
    <row r="44" spans="1:16">
      <c r="A44" s="12"/>
      <c r="B44" s="25">
        <v>347.1</v>
      </c>
      <c r="C44" s="20" t="s">
        <v>49</v>
      </c>
      <c r="D44" s="46">
        <v>23485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23485</v>
      </c>
      <c r="O44" s="47">
        <f t="shared" si="7"/>
        <v>2.4752318718381114</v>
      </c>
      <c r="P44" s="9"/>
    </row>
    <row r="45" spans="1:16">
      <c r="A45" s="12"/>
      <c r="B45" s="25">
        <v>347.2</v>
      </c>
      <c r="C45" s="20" t="s">
        <v>50</v>
      </c>
      <c r="D45" s="46">
        <v>345275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345275</v>
      </c>
      <c r="O45" s="47">
        <f t="shared" si="7"/>
        <v>36.39070404721754</v>
      </c>
      <c r="P45" s="9"/>
    </row>
    <row r="46" spans="1:16">
      <c r="A46" s="12"/>
      <c r="B46" s="25">
        <v>347.4</v>
      </c>
      <c r="C46" s="20" t="s">
        <v>52</v>
      </c>
      <c r="D46" s="46">
        <v>46179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46179</v>
      </c>
      <c r="O46" s="47">
        <f t="shared" si="7"/>
        <v>4.8670952782462056</v>
      </c>
      <c r="P46" s="9"/>
    </row>
    <row r="47" spans="1:16">
      <c r="A47" s="12"/>
      <c r="B47" s="25">
        <v>347.5</v>
      </c>
      <c r="C47" s="20" t="s">
        <v>53</v>
      </c>
      <c r="D47" s="46">
        <v>82202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82202</v>
      </c>
      <c r="O47" s="47">
        <f t="shared" si="7"/>
        <v>8.6637858347386167</v>
      </c>
      <c r="P47" s="9"/>
    </row>
    <row r="48" spans="1:16">
      <c r="A48" s="12"/>
      <c r="B48" s="25">
        <v>349</v>
      </c>
      <c r="C48" s="20" t="s">
        <v>1</v>
      </c>
      <c r="D48" s="46">
        <v>3395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3395</v>
      </c>
      <c r="O48" s="47">
        <f t="shared" si="7"/>
        <v>0.3578204047217538</v>
      </c>
      <c r="P48" s="9"/>
    </row>
    <row r="49" spans="1:16" ht="15.75">
      <c r="A49" s="29" t="s">
        <v>43</v>
      </c>
      <c r="B49" s="30"/>
      <c r="C49" s="31"/>
      <c r="D49" s="32">
        <f t="shared" ref="D49:M49" si="10">SUM(D50:D52)</f>
        <v>144884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144884</v>
      </c>
      <c r="O49" s="45">
        <f t="shared" si="7"/>
        <v>15.270236087689714</v>
      </c>
      <c r="P49" s="10"/>
    </row>
    <row r="50" spans="1:16">
      <c r="A50" s="13"/>
      <c r="B50" s="39">
        <v>351.1</v>
      </c>
      <c r="C50" s="21" t="s">
        <v>56</v>
      </c>
      <c r="D50" s="46">
        <v>14283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14283</v>
      </c>
      <c r="O50" s="47">
        <f t="shared" si="7"/>
        <v>1.5053752107925802</v>
      </c>
      <c r="P50" s="9"/>
    </row>
    <row r="51" spans="1:16">
      <c r="A51" s="13"/>
      <c r="B51" s="39">
        <v>354</v>
      </c>
      <c r="C51" s="21" t="s">
        <v>58</v>
      </c>
      <c r="D51" s="46">
        <v>13130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13130</v>
      </c>
      <c r="O51" s="47">
        <f t="shared" si="7"/>
        <v>1.3838532883642496</v>
      </c>
      <c r="P51" s="9"/>
    </row>
    <row r="52" spans="1:16">
      <c r="A52" s="13"/>
      <c r="B52" s="39">
        <v>359</v>
      </c>
      <c r="C52" s="21" t="s">
        <v>60</v>
      </c>
      <c r="D52" s="46">
        <v>117471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117471</v>
      </c>
      <c r="O52" s="47">
        <f t="shared" si="7"/>
        <v>12.381007588532883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SUM(D54:D63)</f>
        <v>528472</v>
      </c>
      <c r="E53" s="32">
        <f t="shared" si="12"/>
        <v>0</v>
      </c>
      <c r="F53" s="32">
        <f t="shared" si="12"/>
        <v>0</v>
      </c>
      <c r="G53" s="32">
        <f t="shared" si="12"/>
        <v>101602</v>
      </c>
      <c r="H53" s="32">
        <f t="shared" si="12"/>
        <v>0</v>
      </c>
      <c r="I53" s="32">
        <f t="shared" si="12"/>
        <v>76258</v>
      </c>
      <c r="J53" s="32">
        <f t="shared" si="12"/>
        <v>0</v>
      </c>
      <c r="K53" s="32">
        <f t="shared" si="12"/>
        <v>5316782</v>
      </c>
      <c r="L53" s="32">
        <f t="shared" si="12"/>
        <v>0</v>
      </c>
      <c r="M53" s="32">
        <f t="shared" si="12"/>
        <v>0</v>
      </c>
      <c r="N53" s="32">
        <f t="shared" si="11"/>
        <v>6023114</v>
      </c>
      <c r="O53" s="45">
        <f t="shared" si="7"/>
        <v>634.81387015177063</v>
      </c>
      <c r="P53" s="10"/>
    </row>
    <row r="54" spans="1:16">
      <c r="A54" s="12"/>
      <c r="B54" s="25">
        <v>361.1</v>
      </c>
      <c r="C54" s="20" t="s">
        <v>61</v>
      </c>
      <c r="D54" s="46">
        <v>48552</v>
      </c>
      <c r="E54" s="46">
        <v>0</v>
      </c>
      <c r="F54" s="46">
        <v>0</v>
      </c>
      <c r="G54" s="46">
        <v>101602</v>
      </c>
      <c r="H54" s="46">
        <v>0</v>
      </c>
      <c r="I54" s="46">
        <v>63411</v>
      </c>
      <c r="J54" s="46">
        <v>0</v>
      </c>
      <c r="K54" s="46">
        <v>241264</v>
      </c>
      <c r="L54" s="46">
        <v>0</v>
      </c>
      <c r="M54" s="46">
        <v>0</v>
      </c>
      <c r="N54" s="46">
        <f t="shared" si="11"/>
        <v>454829</v>
      </c>
      <c r="O54" s="47">
        <f t="shared" si="7"/>
        <v>47.937289207419902</v>
      </c>
      <c r="P54" s="9"/>
    </row>
    <row r="55" spans="1:16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548323</v>
      </c>
      <c r="L55" s="46">
        <v>0</v>
      </c>
      <c r="M55" s="46">
        <v>0</v>
      </c>
      <c r="N55" s="46">
        <f t="shared" ref="N55:N63" si="13">SUM(D55:M55)</f>
        <v>548323</v>
      </c>
      <c r="O55" s="47">
        <f t="shared" si="7"/>
        <v>57.791209949409783</v>
      </c>
      <c r="P55" s="9"/>
    </row>
    <row r="56" spans="1:16">
      <c r="A56" s="12"/>
      <c r="B56" s="25">
        <v>361.3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485843</v>
      </c>
      <c r="L56" s="46">
        <v>0</v>
      </c>
      <c r="M56" s="46">
        <v>0</v>
      </c>
      <c r="N56" s="46">
        <f t="shared" si="13"/>
        <v>485843</v>
      </c>
      <c r="O56" s="47">
        <f t="shared" si="7"/>
        <v>51.206049747048901</v>
      </c>
      <c r="P56" s="9"/>
    </row>
    <row r="57" spans="1:16">
      <c r="A57" s="12"/>
      <c r="B57" s="25">
        <v>361.4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2242019</v>
      </c>
      <c r="L57" s="46">
        <v>0</v>
      </c>
      <c r="M57" s="46">
        <v>0</v>
      </c>
      <c r="N57" s="46">
        <f t="shared" si="13"/>
        <v>2242019</v>
      </c>
      <c r="O57" s="47">
        <f t="shared" si="7"/>
        <v>236.30048482293424</v>
      </c>
      <c r="P57" s="9"/>
    </row>
    <row r="58" spans="1:16">
      <c r="A58" s="12"/>
      <c r="B58" s="25">
        <v>362</v>
      </c>
      <c r="C58" s="20" t="s">
        <v>65</v>
      </c>
      <c r="D58" s="46">
        <v>385226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385226</v>
      </c>
      <c r="O58" s="47">
        <f t="shared" si="7"/>
        <v>40.601391231028671</v>
      </c>
      <c r="P58" s="9"/>
    </row>
    <row r="59" spans="1:16">
      <c r="A59" s="12"/>
      <c r="B59" s="25">
        <v>364</v>
      </c>
      <c r="C59" s="20" t="s">
        <v>118</v>
      </c>
      <c r="D59" s="46">
        <v>4172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4172</v>
      </c>
      <c r="O59" s="47">
        <f t="shared" si="7"/>
        <v>0.4397133220910624</v>
      </c>
      <c r="P59" s="9"/>
    </row>
    <row r="60" spans="1:16">
      <c r="A60" s="12"/>
      <c r="B60" s="25">
        <v>365</v>
      </c>
      <c r="C60" s="20" t="s">
        <v>119</v>
      </c>
      <c r="D60" s="46">
        <v>2425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2425</v>
      </c>
      <c r="O60" s="47">
        <f t="shared" si="7"/>
        <v>0.25558600337268128</v>
      </c>
      <c r="P60" s="9"/>
    </row>
    <row r="61" spans="1:16">
      <c r="A61" s="12"/>
      <c r="B61" s="25">
        <v>366</v>
      </c>
      <c r="C61" s="20" t="s">
        <v>67</v>
      </c>
      <c r="D61" s="46">
        <v>24401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24401</v>
      </c>
      <c r="O61" s="47">
        <f t="shared" si="7"/>
        <v>2.5717748735244519</v>
      </c>
      <c r="P61" s="9"/>
    </row>
    <row r="62" spans="1:16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1738486</v>
      </c>
      <c r="L62" s="46">
        <v>0</v>
      </c>
      <c r="M62" s="46">
        <v>0</v>
      </c>
      <c r="N62" s="46">
        <f t="shared" si="13"/>
        <v>1738486</v>
      </c>
      <c r="O62" s="47">
        <f t="shared" si="7"/>
        <v>183.2299747048904</v>
      </c>
      <c r="P62" s="9"/>
    </row>
    <row r="63" spans="1:16">
      <c r="A63" s="12"/>
      <c r="B63" s="25">
        <v>369.9</v>
      </c>
      <c r="C63" s="20" t="s">
        <v>69</v>
      </c>
      <c r="D63" s="46">
        <v>63696</v>
      </c>
      <c r="E63" s="46">
        <v>0</v>
      </c>
      <c r="F63" s="46">
        <v>0</v>
      </c>
      <c r="G63" s="46">
        <v>0</v>
      </c>
      <c r="H63" s="46">
        <v>0</v>
      </c>
      <c r="I63" s="46">
        <v>12847</v>
      </c>
      <c r="J63" s="46">
        <v>0</v>
      </c>
      <c r="K63" s="46">
        <v>60847</v>
      </c>
      <c r="L63" s="46">
        <v>0</v>
      </c>
      <c r="M63" s="46">
        <v>0</v>
      </c>
      <c r="N63" s="46">
        <f t="shared" si="13"/>
        <v>137390</v>
      </c>
      <c r="O63" s="47">
        <f t="shared" si="7"/>
        <v>14.48039629005059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SUM(D65:D65)</f>
        <v>144377</v>
      </c>
      <c r="E64" s="32">
        <f t="shared" si="14"/>
        <v>0</v>
      </c>
      <c r="F64" s="32">
        <f t="shared" si="14"/>
        <v>0</v>
      </c>
      <c r="G64" s="32">
        <f t="shared" si="14"/>
        <v>11940650</v>
      </c>
      <c r="H64" s="32">
        <f t="shared" si="14"/>
        <v>0</v>
      </c>
      <c r="I64" s="32">
        <f t="shared" si="14"/>
        <v>3300000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15385027</v>
      </c>
      <c r="O64" s="45">
        <f t="shared" si="7"/>
        <v>1621.5247681281619</v>
      </c>
      <c r="P64" s="9"/>
    </row>
    <row r="65" spans="1:119" ht="15.75" thickBot="1">
      <c r="A65" s="12"/>
      <c r="B65" s="25">
        <v>381</v>
      </c>
      <c r="C65" s="20" t="s">
        <v>70</v>
      </c>
      <c r="D65" s="46">
        <v>144377</v>
      </c>
      <c r="E65" s="46">
        <v>0</v>
      </c>
      <c r="F65" s="46">
        <v>0</v>
      </c>
      <c r="G65" s="46">
        <v>11940650</v>
      </c>
      <c r="H65" s="46">
        <v>0</v>
      </c>
      <c r="I65" s="46">
        <v>3300000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15385027</v>
      </c>
      <c r="O65" s="47">
        <f t="shared" si="7"/>
        <v>1621.5247681281619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SUM(D5,D17,D26,D38,D49,D53,D64)</f>
        <v>19914137</v>
      </c>
      <c r="E66" s="15">
        <f t="shared" si="15"/>
        <v>1635</v>
      </c>
      <c r="F66" s="15">
        <f t="shared" si="15"/>
        <v>0</v>
      </c>
      <c r="G66" s="15">
        <f t="shared" si="15"/>
        <v>14057546</v>
      </c>
      <c r="H66" s="15">
        <f t="shared" si="15"/>
        <v>0</v>
      </c>
      <c r="I66" s="15">
        <f t="shared" si="15"/>
        <v>12134551</v>
      </c>
      <c r="J66" s="15">
        <f t="shared" si="15"/>
        <v>0</v>
      </c>
      <c r="K66" s="15">
        <f t="shared" si="15"/>
        <v>5587593</v>
      </c>
      <c r="L66" s="15">
        <f t="shared" si="15"/>
        <v>0</v>
      </c>
      <c r="M66" s="15">
        <f t="shared" si="15"/>
        <v>0</v>
      </c>
      <c r="N66" s="15">
        <f>SUM(D66:M66)</f>
        <v>51695462</v>
      </c>
      <c r="O66" s="38">
        <f t="shared" si="7"/>
        <v>5448.5099072512648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144</v>
      </c>
      <c r="M68" s="51"/>
      <c r="N68" s="51"/>
      <c r="O68" s="43">
        <v>9488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9919811</v>
      </c>
      <c r="E5" s="27">
        <f t="shared" si="0"/>
        <v>0</v>
      </c>
      <c r="F5" s="27">
        <f t="shared" si="0"/>
        <v>0</v>
      </c>
      <c r="G5" s="27">
        <f t="shared" si="0"/>
        <v>971639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264986</v>
      </c>
      <c r="L5" s="27">
        <f t="shared" si="0"/>
        <v>0</v>
      </c>
      <c r="M5" s="27">
        <f t="shared" si="0"/>
        <v>0</v>
      </c>
      <c r="N5" s="28">
        <f>SUM(D5:M5)</f>
        <v>11156436</v>
      </c>
      <c r="O5" s="33">
        <f t="shared" ref="O5:O36" si="1">(N5/O$63)</f>
        <v>1180.3254337706305</v>
      </c>
      <c r="P5" s="6"/>
    </row>
    <row r="6" spans="1:133">
      <c r="A6" s="12"/>
      <c r="B6" s="25">
        <v>311</v>
      </c>
      <c r="C6" s="20" t="s">
        <v>3</v>
      </c>
      <c r="D6" s="46">
        <v>7235035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7235035</v>
      </c>
      <c r="O6" s="47">
        <f t="shared" si="1"/>
        <v>765.45016927634367</v>
      </c>
      <c r="P6" s="9"/>
    </row>
    <row r="7" spans="1:133">
      <c r="A7" s="12"/>
      <c r="B7" s="25">
        <v>312.41000000000003</v>
      </c>
      <c r="C7" s="20" t="s">
        <v>136</v>
      </c>
      <c r="D7" s="46">
        <v>139227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139227</v>
      </c>
      <c r="O7" s="47">
        <f t="shared" si="1"/>
        <v>14.729898434193821</v>
      </c>
      <c r="P7" s="9"/>
    </row>
    <row r="8" spans="1:133">
      <c r="A8" s="12"/>
      <c r="B8" s="25">
        <v>312.51</v>
      </c>
      <c r="C8" s="20" t="s">
        <v>79</v>
      </c>
      <c r="D8" s="46">
        <v>178044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178044</v>
      </c>
      <c r="L8" s="46">
        <v>0</v>
      </c>
      <c r="M8" s="46">
        <v>0</v>
      </c>
      <c r="N8" s="46">
        <f>SUM(D8:M8)</f>
        <v>356088</v>
      </c>
      <c r="O8" s="47">
        <f t="shared" si="1"/>
        <v>37.673296656792211</v>
      </c>
      <c r="P8" s="9"/>
    </row>
    <row r="9" spans="1:133">
      <c r="A9" s="12"/>
      <c r="B9" s="25">
        <v>312.52</v>
      </c>
      <c r="C9" s="20" t="s">
        <v>105</v>
      </c>
      <c r="D9" s="46">
        <v>86942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86942</v>
      </c>
      <c r="L9" s="46">
        <v>0</v>
      </c>
      <c r="M9" s="46">
        <v>0</v>
      </c>
      <c r="N9" s="46">
        <f>SUM(D9:M9)</f>
        <v>173884</v>
      </c>
      <c r="O9" s="47">
        <f t="shared" si="1"/>
        <v>18.396529834955565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971639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971639</v>
      </c>
      <c r="O10" s="47">
        <f t="shared" si="1"/>
        <v>102.79718578078713</v>
      </c>
      <c r="P10" s="9"/>
    </row>
    <row r="11" spans="1:133">
      <c r="A11" s="12"/>
      <c r="B11" s="25">
        <v>314.10000000000002</v>
      </c>
      <c r="C11" s="20" t="s">
        <v>13</v>
      </c>
      <c r="D11" s="46">
        <v>1330716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1330716</v>
      </c>
      <c r="O11" s="47">
        <f t="shared" si="1"/>
        <v>140.78671180702497</v>
      </c>
      <c r="P11" s="9"/>
    </row>
    <row r="12" spans="1:133">
      <c r="A12" s="12"/>
      <c r="B12" s="25">
        <v>314.3</v>
      </c>
      <c r="C12" s="20" t="s">
        <v>14</v>
      </c>
      <c r="D12" s="46">
        <v>279699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279699</v>
      </c>
      <c r="O12" s="47">
        <f t="shared" si="1"/>
        <v>29.591515023275498</v>
      </c>
      <c r="P12" s="9"/>
    </row>
    <row r="13" spans="1:133">
      <c r="A13" s="12"/>
      <c r="B13" s="25">
        <v>314.39999999999998</v>
      </c>
      <c r="C13" s="20" t="s">
        <v>16</v>
      </c>
      <c r="D13" s="46">
        <v>57426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57426</v>
      </c>
      <c r="O13" s="47">
        <f t="shared" si="1"/>
        <v>6.0755395683453237</v>
      </c>
      <c r="P13" s="9"/>
    </row>
    <row r="14" spans="1:133">
      <c r="A14" s="12"/>
      <c r="B14" s="25">
        <v>315</v>
      </c>
      <c r="C14" s="20" t="s">
        <v>106</v>
      </c>
      <c r="D14" s="46">
        <v>513918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513918</v>
      </c>
      <c r="O14" s="47">
        <f t="shared" si="1"/>
        <v>54.371349978840456</v>
      </c>
      <c r="P14" s="9"/>
    </row>
    <row r="15" spans="1:133">
      <c r="A15" s="12"/>
      <c r="B15" s="25">
        <v>316</v>
      </c>
      <c r="C15" s="20" t="s">
        <v>107</v>
      </c>
      <c r="D15" s="46">
        <v>98804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98804</v>
      </c>
      <c r="O15" s="47">
        <f t="shared" si="1"/>
        <v>10.453237410071942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1879708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5530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1885238</v>
      </c>
      <c r="O16" s="45">
        <f t="shared" si="1"/>
        <v>199.45387219636055</v>
      </c>
      <c r="P16" s="10"/>
    </row>
    <row r="17" spans="1:16">
      <c r="A17" s="12"/>
      <c r="B17" s="25">
        <v>322</v>
      </c>
      <c r="C17" s="20" t="s">
        <v>0</v>
      </c>
      <c r="D17" s="46">
        <v>733301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733301</v>
      </c>
      <c r="O17" s="47">
        <f t="shared" si="1"/>
        <v>77.581570038087179</v>
      </c>
      <c r="P17" s="9"/>
    </row>
    <row r="18" spans="1:16">
      <c r="A18" s="12"/>
      <c r="B18" s="25">
        <v>323.10000000000002</v>
      </c>
      <c r="C18" s="20" t="s">
        <v>19</v>
      </c>
      <c r="D18" s="46">
        <v>1095536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1095536</v>
      </c>
      <c r="O18" s="47">
        <f t="shared" si="1"/>
        <v>115.90520524756666</v>
      </c>
      <c r="P18" s="9"/>
    </row>
    <row r="19" spans="1:16">
      <c r="A19" s="12"/>
      <c r="B19" s="25">
        <v>323.39999999999998</v>
      </c>
      <c r="C19" s="20" t="s">
        <v>20</v>
      </c>
      <c r="D19" s="46">
        <v>15324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15324</v>
      </c>
      <c r="O19" s="47">
        <f t="shared" si="1"/>
        <v>1.6212441811256877</v>
      </c>
      <c r="P19" s="9"/>
    </row>
    <row r="20" spans="1:16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2.1159542953872195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4345</v>
      </c>
      <c r="O21" s="47">
        <f t="shared" si="1"/>
        <v>0.45969107067287346</v>
      </c>
      <c r="P21" s="9"/>
    </row>
    <row r="22" spans="1:16">
      <c r="A22" s="12"/>
      <c r="B22" s="25">
        <v>325.2</v>
      </c>
      <c r="C22" s="20" t="s">
        <v>137</v>
      </c>
      <c r="D22" s="46">
        <v>2572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2572</v>
      </c>
      <c r="O22" s="47">
        <f t="shared" si="1"/>
        <v>0.27211172238679643</v>
      </c>
      <c r="P22" s="9"/>
    </row>
    <row r="23" spans="1:16">
      <c r="A23" s="12"/>
      <c r="B23" s="25">
        <v>329</v>
      </c>
      <c r="C23" s="20" t="s">
        <v>24</v>
      </c>
      <c r="D23" s="46">
        <v>12975</v>
      </c>
      <c r="E23" s="46">
        <v>0</v>
      </c>
      <c r="F23" s="46">
        <v>0</v>
      </c>
      <c r="G23" s="46">
        <v>0</v>
      </c>
      <c r="H23" s="46">
        <v>0</v>
      </c>
      <c r="I23" s="46">
        <v>1185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14160</v>
      </c>
      <c r="O23" s="47">
        <f t="shared" si="1"/>
        <v>1.4980956411341515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SUM(D25:D33)</f>
        <v>1225902</v>
      </c>
      <c r="E24" s="32">
        <f t="shared" si="5"/>
        <v>0</v>
      </c>
      <c r="F24" s="32">
        <f t="shared" si="5"/>
        <v>0</v>
      </c>
      <c r="G24" s="32">
        <f t="shared" si="5"/>
        <v>1017025</v>
      </c>
      <c r="H24" s="32">
        <f t="shared" si="5"/>
        <v>0</v>
      </c>
      <c r="I24" s="32">
        <f t="shared" si="5"/>
        <v>1040782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3283709</v>
      </c>
      <c r="O24" s="45">
        <f t="shared" si="1"/>
        <v>347.4089081675836</v>
      </c>
      <c r="P24" s="10"/>
    </row>
    <row r="25" spans="1:16">
      <c r="A25" s="12"/>
      <c r="B25" s="25">
        <v>334.36</v>
      </c>
      <c r="C25" s="20" t="s">
        <v>138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1040782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1040782</v>
      </c>
      <c r="O25" s="47">
        <f t="shared" si="1"/>
        <v>110.11235717308506</v>
      </c>
      <c r="P25" s="9"/>
    </row>
    <row r="26" spans="1:16">
      <c r="A26" s="12"/>
      <c r="B26" s="25">
        <v>334.49</v>
      </c>
      <c r="C26" s="20" t="s">
        <v>28</v>
      </c>
      <c r="D26" s="46">
        <v>93275</v>
      </c>
      <c r="E26" s="46">
        <v>0</v>
      </c>
      <c r="F26" s="46">
        <v>0</v>
      </c>
      <c r="G26" s="46">
        <v>203347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296622</v>
      </c>
      <c r="O26" s="47">
        <f t="shared" si="1"/>
        <v>31.381929750317394</v>
      </c>
      <c r="P26" s="9"/>
    </row>
    <row r="27" spans="1:16">
      <c r="A27" s="12"/>
      <c r="B27" s="25">
        <v>335.12</v>
      </c>
      <c r="C27" s="20" t="s">
        <v>108</v>
      </c>
      <c r="D27" s="46">
        <v>273574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273574</v>
      </c>
      <c r="O27" s="47">
        <f t="shared" si="1"/>
        <v>28.94350402031316</v>
      </c>
      <c r="P27" s="9"/>
    </row>
    <row r="28" spans="1:16">
      <c r="A28" s="12"/>
      <c r="B28" s="25">
        <v>335.15</v>
      </c>
      <c r="C28" s="20" t="s">
        <v>109</v>
      </c>
      <c r="D28" s="46">
        <v>34554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34554</v>
      </c>
      <c r="O28" s="47">
        <f t="shared" si="1"/>
        <v>3.6557342361404994</v>
      </c>
      <c r="P28" s="9"/>
    </row>
    <row r="29" spans="1:16">
      <c r="A29" s="12"/>
      <c r="B29" s="25">
        <v>335.18</v>
      </c>
      <c r="C29" s="20" t="s">
        <v>110</v>
      </c>
      <c r="D29" s="46">
        <v>634191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634191</v>
      </c>
      <c r="O29" s="47">
        <f t="shared" si="1"/>
        <v>67.095958527295807</v>
      </c>
      <c r="P29" s="9"/>
    </row>
    <row r="30" spans="1:16">
      <c r="A30" s="12"/>
      <c r="B30" s="25">
        <v>335.21</v>
      </c>
      <c r="C30" s="20" t="s">
        <v>33</v>
      </c>
      <c r="D30" s="46">
        <v>8993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8993</v>
      </c>
      <c r="O30" s="47">
        <f t="shared" si="1"/>
        <v>0.95143884892086328</v>
      </c>
      <c r="P30" s="9"/>
    </row>
    <row r="31" spans="1:16">
      <c r="A31" s="12"/>
      <c r="B31" s="25">
        <v>335.49</v>
      </c>
      <c r="C31" s="20" t="s">
        <v>34</v>
      </c>
      <c r="D31" s="46">
        <v>2661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2661</v>
      </c>
      <c r="O31" s="47">
        <f t="shared" si="1"/>
        <v>0.28152771900126955</v>
      </c>
      <c r="P31" s="9"/>
    </row>
    <row r="32" spans="1:16">
      <c r="A32" s="12"/>
      <c r="B32" s="25">
        <v>337.1</v>
      </c>
      <c r="C32" s="20" t="s">
        <v>35</v>
      </c>
      <c r="D32" s="46">
        <v>8626</v>
      </c>
      <c r="E32" s="46">
        <v>0</v>
      </c>
      <c r="F32" s="46">
        <v>0</v>
      </c>
      <c r="G32" s="46">
        <v>716544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725170</v>
      </c>
      <c r="O32" s="47">
        <f t="shared" si="1"/>
        <v>76.721328819297497</v>
      </c>
      <c r="P32" s="9"/>
    </row>
    <row r="33" spans="1:16">
      <c r="A33" s="12"/>
      <c r="B33" s="25">
        <v>337.7</v>
      </c>
      <c r="C33" s="20" t="s">
        <v>37</v>
      </c>
      <c r="D33" s="46">
        <v>170028</v>
      </c>
      <c r="E33" s="46">
        <v>0</v>
      </c>
      <c r="F33" s="46">
        <v>0</v>
      </c>
      <c r="G33" s="46">
        <v>97134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267162</v>
      </c>
      <c r="O33" s="47">
        <f t="shared" si="1"/>
        <v>28.26512907321202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SUM(D35:D42)</f>
        <v>4414197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7517907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11932104</v>
      </c>
      <c r="O34" s="45">
        <f t="shared" si="1"/>
        <v>1262.3893355903513</v>
      </c>
      <c r="P34" s="10"/>
    </row>
    <row r="35" spans="1:16">
      <c r="A35" s="12"/>
      <c r="B35" s="25">
        <v>341.3</v>
      </c>
      <c r="C35" s="20" t="s">
        <v>114</v>
      </c>
      <c r="D35" s="46">
        <v>392455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392455</v>
      </c>
      <c r="O35" s="47">
        <f t="shared" si="1"/>
        <v>41.520842149809567</v>
      </c>
      <c r="P35" s="9"/>
    </row>
    <row r="36" spans="1:16">
      <c r="A36" s="12"/>
      <c r="B36" s="25">
        <v>342.4</v>
      </c>
      <c r="C36" s="20" t="s">
        <v>46</v>
      </c>
      <c r="D36" s="46">
        <v>1513490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1513490</v>
      </c>
      <c r="O36" s="47">
        <f t="shared" si="1"/>
        <v>160.12378332628015</v>
      </c>
      <c r="P36" s="9"/>
    </row>
    <row r="37" spans="1:16">
      <c r="A37" s="12"/>
      <c r="B37" s="25">
        <v>343.5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7517907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7517907</v>
      </c>
      <c r="O37" s="47">
        <f t="shared" ref="O37:O61" si="9">(N37/O$63)</f>
        <v>795.37738044858236</v>
      </c>
      <c r="P37" s="9"/>
    </row>
    <row r="38" spans="1:16">
      <c r="A38" s="12"/>
      <c r="B38" s="25">
        <v>344.5</v>
      </c>
      <c r="C38" s="20" t="s">
        <v>116</v>
      </c>
      <c r="D38" s="46">
        <v>2030054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2030054</v>
      </c>
      <c r="O38" s="47">
        <f t="shared" si="9"/>
        <v>214.77507405840035</v>
      </c>
      <c r="P38" s="9"/>
    </row>
    <row r="39" spans="1:16">
      <c r="A39" s="12"/>
      <c r="B39" s="25">
        <v>347.1</v>
      </c>
      <c r="C39" s="20" t="s">
        <v>49</v>
      </c>
      <c r="D39" s="46">
        <v>33397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33397</v>
      </c>
      <c r="O39" s="47">
        <f t="shared" si="9"/>
        <v>3.5333262801523486</v>
      </c>
      <c r="P39" s="9"/>
    </row>
    <row r="40" spans="1:16">
      <c r="A40" s="12"/>
      <c r="B40" s="25">
        <v>347.2</v>
      </c>
      <c r="C40" s="20" t="s">
        <v>50</v>
      </c>
      <c r="D40" s="46">
        <v>328864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328864</v>
      </c>
      <c r="O40" s="47">
        <f t="shared" si="9"/>
        <v>34.793059669911131</v>
      </c>
      <c r="P40" s="9"/>
    </row>
    <row r="41" spans="1:16">
      <c r="A41" s="12"/>
      <c r="B41" s="25">
        <v>347.4</v>
      </c>
      <c r="C41" s="20" t="s">
        <v>52</v>
      </c>
      <c r="D41" s="46">
        <v>23674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23674</v>
      </c>
      <c r="O41" s="47">
        <f t="shared" si="9"/>
        <v>2.504655099449852</v>
      </c>
      <c r="P41" s="9"/>
    </row>
    <row r="42" spans="1:16">
      <c r="A42" s="12"/>
      <c r="B42" s="25">
        <v>347.5</v>
      </c>
      <c r="C42" s="20" t="s">
        <v>53</v>
      </c>
      <c r="D42" s="46">
        <v>92263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92263</v>
      </c>
      <c r="O42" s="47">
        <f t="shared" si="9"/>
        <v>9.7612145577655518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SUM(D44:D46)</f>
        <v>145334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145334</v>
      </c>
      <c r="O43" s="45">
        <f t="shared" si="9"/>
        <v>15.376005078290309</v>
      </c>
      <c r="P43" s="10"/>
    </row>
    <row r="44" spans="1:16">
      <c r="A44" s="13"/>
      <c r="B44" s="39">
        <v>351.1</v>
      </c>
      <c r="C44" s="21" t="s">
        <v>56</v>
      </c>
      <c r="D44" s="46">
        <v>4863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4863</v>
      </c>
      <c r="O44" s="47">
        <f t="shared" si="9"/>
        <v>0.51449428692340249</v>
      </c>
      <c r="P44" s="9"/>
    </row>
    <row r="45" spans="1:16">
      <c r="A45" s="13"/>
      <c r="B45" s="39">
        <v>354</v>
      </c>
      <c r="C45" s="21" t="s">
        <v>58</v>
      </c>
      <c r="D45" s="46">
        <v>3582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3582</v>
      </c>
      <c r="O45" s="47">
        <f t="shared" si="9"/>
        <v>0.37896741430385106</v>
      </c>
      <c r="P45" s="9"/>
    </row>
    <row r="46" spans="1:16">
      <c r="A46" s="13"/>
      <c r="B46" s="39">
        <v>359</v>
      </c>
      <c r="C46" s="21" t="s">
        <v>60</v>
      </c>
      <c r="D46" s="46">
        <v>136889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136889</v>
      </c>
      <c r="O46" s="47">
        <f t="shared" si="9"/>
        <v>14.482543377063056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SUM(D48:D58)</f>
        <v>2128144</v>
      </c>
      <c r="E47" s="32">
        <f t="shared" si="12"/>
        <v>0</v>
      </c>
      <c r="F47" s="32">
        <f t="shared" si="12"/>
        <v>0</v>
      </c>
      <c r="G47" s="32">
        <f t="shared" si="12"/>
        <v>35189</v>
      </c>
      <c r="H47" s="32">
        <f t="shared" si="12"/>
        <v>0</v>
      </c>
      <c r="I47" s="32">
        <f t="shared" si="12"/>
        <v>44361</v>
      </c>
      <c r="J47" s="32">
        <f t="shared" si="12"/>
        <v>0</v>
      </c>
      <c r="K47" s="32">
        <f t="shared" si="12"/>
        <v>4917459</v>
      </c>
      <c r="L47" s="32">
        <f t="shared" si="12"/>
        <v>0</v>
      </c>
      <c r="M47" s="32">
        <f t="shared" si="12"/>
        <v>0</v>
      </c>
      <c r="N47" s="32">
        <f t="shared" si="11"/>
        <v>7125153</v>
      </c>
      <c r="O47" s="45">
        <f t="shared" si="9"/>
        <v>753.82490478205671</v>
      </c>
      <c r="P47" s="10"/>
    </row>
    <row r="48" spans="1:16">
      <c r="A48" s="12"/>
      <c r="B48" s="25">
        <v>361.1</v>
      </c>
      <c r="C48" s="20" t="s">
        <v>61</v>
      </c>
      <c r="D48" s="46">
        <v>31396</v>
      </c>
      <c r="E48" s="46">
        <v>0</v>
      </c>
      <c r="F48" s="46">
        <v>0</v>
      </c>
      <c r="G48" s="46">
        <v>35189</v>
      </c>
      <c r="H48" s="46">
        <v>0</v>
      </c>
      <c r="I48" s="46">
        <v>29313</v>
      </c>
      <c r="J48" s="46">
        <v>0</v>
      </c>
      <c r="K48" s="46">
        <v>268903</v>
      </c>
      <c r="L48" s="46">
        <v>0</v>
      </c>
      <c r="M48" s="46">
        <v>0</v>
      </c>
      <c r="N48" s="46">
        <f t="shared" si="11"/>
        <v>364801</v>
      </c>
      <c r="O48" s="47">
        <f t="shared" si="9"/>
        <v>38.595112145577659</v>
      </c>
      <c r="P48" s="9"/>
    </row>
    <row r="49" spans="1:119">
      <c r="A49" s="12"/>
      <c r="B49" s="25">
        <v>361.2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697648</v>
      </c>
      <c r="L49" s="46">
        <v>0</v>
      </c>
      <c r="M49" s="46">
        <v>0</v>
      </c>
      <c r="N49" s="46">
        <f t="shared" ref="N49:N58" si="13">SUM(D49:M49)</f>
        <v>697648</v>
      </c>
      <c r="O49" s="47">
        <f t="shared" si="9"/>
        <v>73.809564113415149</v>
      </c>
      <c r="P49" s="9"/>
    </row>
    <row r="50" spans="1:119">
      <c r="A50" s="12"/>
      <c r="B50" s="25">
        <v>361.3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903682</v>
      </c>
      <c r="L50" s="46">
        <v>0</v>
      </c>
      <c r="M50" s="46">
        <v>0</v>
      </c>
      <c r="N50" s="46">
        <f t="shared" si="13"/>
        <v>903682</v>
      </c>
      <c r="O50" s="47">
        <f t="shared" si="9"/>
        <v>95.607490478205676</v>
      </c>
      <c r="P50" s="9"/>
    </row>
    <row r="51" spans="1:119">
      <c r="A51" s="12"/>
      <c r="B51" s="25">
        <v>361.4</v>
      </c>
      <c r="C51" s="20" t="s">
        <v>117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1283592</v>
      </c>
      <c r="L51" s="46">
        <v>0</v>
      </c>
      <c r="M51" s="46">
        <v>0</v>
      </c>
      <c r="N51" s="46">
        <f t="shared" si="13"/>
        <v>1283592</v>
      </c>
      <c r="O51" s="47">
        <f t="shared" si="9"/>
        <v>135.80110029623361</v>
      </c>
      <c r="P51" s="9"/>
    </row>
    <row r="52" spans="1:119">
      <c r="A52" s="12"/>
      <c r="B52" s="25">
        <v>362</v>
      </c>
      <c r="C52" s="20" t="s">
        <v>65</v>
      </c>
      <c r="D52" s="46">
        <v>393698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393698</v>
      </c>
      <c r="O52" s="47">
        <f t="shared" si="9"/>
        <v>41.652348709267876</v>
      </c>
      <c r="P52" s="9"/>
    </row>
    <row r="53" spans="1:119">
      <c r="A53" s="12"/>
      <c r="B53" s="25">
        <v>364</v>
      </c>
      <c r="C53" s="20" t="s">
        <v>118</v>
      </c>
      <c r="D53" s="46">
        <v>6107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6107</v>
      </c>
      <c r="O53" s="47">
        <f t="shared" si="9"/>
        <v>0.64610664409648755</v>
      </c>
      <c r="P53" s="9"/>
    </row>
    <row r="54" spans="1:119">
      <c r="A54" s="12"/>
      <c r="B54" s="25">
        <v>365</v>
      </c>
      <c r="C54" s="20" t="s">
        <v>119</v>
      </c>
      <c r="D54" s="46">
        <v>12850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12850</v>
      </c>
      <c r="O54" s="47">
        <f t="shared" si="9"/>
        <v>1.3595006347862886</v>
      </c>
      <c r="P54" s="9"/>
    </row>
    <row r="55" spans="1:119">
      <c r="A55" s="12"/>
      <c r="B55" s="25">
        <v>366</v>
      </c>
      <c r="C55" s="20" t="s">
        <v>67</v>
      </c>
      <c r="D55" s="46">
        <v>15178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15178</v>
      </c>
      <c r="O55" s="47">
        <f t="shared" si="9"/>
        <v>1.605797714769361</v>
      </c>
      <c r="P55" s="9"/>
    </row>
    <row r="56" spans="1:119">
      <c r="A56" s="12"/>
      <c r="B56" s="25">
        <v>368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1753943</v>
      </c>
      <c r="L56" s="46">
        <v>0</v>
      </c>
      <c r="M56" s="46">
        <v>0</v>
      </c>
      <c r="N56" s="46">
        <f t="shared" si="13"/>
        <v>1753943</v>
      </c>
      <c r="O56" s="47">
        <f t="shared" si="9"/>
        <v>185.5631612357173</v>
      </c>
      <c r="P56" s="9"/>
    </row>
    <row r="57" spans="1:119">
      <c r="A57" s="12"/>
      <c r="B57" s="25">
        <v>369.3</v>
      </c>
      <c r="C57" s="20" t="s">
        <v>139</v>
      </c>
      <c r="D57" s="46">
        <v>1600000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1600000</v>
      </c>
      <c r="O57" s="47">
        <f t="shared" si="9"/>
        <v>169.27634363097758</v>
      </c>
      <c r="P57" s="9"/>
    </row>
    <row r="58" spans="1:119">
      <c r="A58" s="12"/>
      <c r="B58" s="25">
        <v>369.9</v>
      </c>
      <c r="C58" s="20" t="s">
        <v>69</v>
      </c>
      <c r="D58" s="46">
        <v>68915</v>
      </c>
      <c r="E58" s="46">
        <v>0</v>
      </c>
      <c r="F58" s="46">
        <v>0</v>
      </c>
      <c r="G58" s="46">
        <v>0</v>
      </c>
      <c r="H58" s="46">
        <v>0</v>
      </c>
      <c r="I58" s="46">
        <v>15048</v>
      </c>
      <c r="J58" s="46">
        <v>0</v>
      </c>
      <c r="K58" s="46">
        <v>9691</v>
      </c>
      <c r="L58" s="46">
        <v>0</v>
      </c>
      <c r="M58" s="46">
        <v>0</v>
      </c>
      <c r="N58" s="46">
        <f t="shared" si="13"/>
        <v>93654</v>
      </c>
      <c r="O58" s="47">
        <f t="shared" si="9"/>
        <v>9.9083791790097333</v>
      </c>
      <c r="P58" s="9"/>
    </row>
    <row r="59" spans="1:119" ht="15.75">
      <c r="A59" s="29" t="s">
        <v>44</v>
      </c>
      <c r="B59" s="30"/>
      <c r="C59" s="31"/>
      <c r="D59" s="32">
        <f t="shared" ref="D59:M59" si="14">SUM(D60:D60)</f>
        <v>0</v>
      </c>
      <c r="E59" s="32">
        <f t="shared" si="14"/>
        <v>0</v>
      </c>
      <c r="F59" s="32">
        <f t="shared" si="14"/>
        <v>0</v>
      </c>
      <c r="G59" s="32">
        <f t="shared" si="14"/>
        <v>2122044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2122044</v>
      </c>
      <c r="O59" s="45">
        <f t="shared" si="9"/>
        <v>224.50740584003387</v>
      </c>
      <c r="P59" s="9"/>
    </row>
    <row r="60" spans="1:119" ht="15.75" thickBot="1">
      <c r="A60" s="12"/>
      <c r="B60" s="25">
        <v>381</v>
      </c>
      <c r="C60" s="20" t="s">
        <v>70</v>
      </c>
      <c r="D60" s="46">
        <v>0</v>
      </c>
      <c r="E60" s="46">
        <v>0</v>
      </c>
      <c r="F60" s="46">
        <v>0</v>
      </c>
      <c r="G60" s="46">
        <v>2122044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2122044</v>
      </c>
      <c r="O60" s="47">
        <f t="shared" si="9"/>
        <v>224.50740584003387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5">SUM(D5,D16,D24,D34,D43,D47,D59)</f>
        <v>19713096</v>
      </c>
      <c r="E61" s="15">
        <f t="shared" si="15"/>
        <v>0</v>
      </c>
      <c r="F61" s="15">
        <f t="shared" si="15"/>
        <v>0</v>
      </c>
      <c r="G61" s="15">
        <f t="shared" si="15"/>
        <v>4145897</v>
      </c>
      <c r="H61" s="15">
        <f t="shared" si="15"/>
        <v>0</v>
      </c>
      <c r="I61" s="15">
        <f t="shared" si="15"/>
        <v>8608580</v>
      </c>
      <c r="J61" s="15">
        <f t="shared" si="15"/>
        <v>0</v>
      </c>
      <c r="K61" s="15">
        <f t="shared" si="15"/>
        <v>5182445</v>
      </c>
      <c r="L61" s="15">
        <f t="shared" si="15"/>
        <v>0</v>
      </c>
      <c r="M61" s="15">
        <f t="shared" si="15"/>
        <v>0</v>
      </c>
      <c r="N61" s="15">
        <f>SUM(D61:M61)</f>
        <v>37650018</v>
      </c>
      <c r="O61" s="38">
        <f t="shared" si="9"/>
        <v>3983.2858654253068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140</v>
      </c>
      <c r="M63" s="51"/>
      <c r="N63" s="51"/>
      <c r="O63" s="43">
        <v>9452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9449793</v>
      </c>
      <c r="E5" s="27">
        <f t="shared" si="0"/>
        <v>0</v>
      </c>
      <c r="F5" s="27">
        <f t="shared" si="0"/>
        <v>0</v>
      </c>
      <c r="G5" s="27">
        <f t="shared" si="0"/>
        <v>923839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269876</v>
      </c>
      <c r="L5" s="27">
        <f t="shared" si="0"/>
        <v>0</v>
      </c>
      <c r="M5" s="27">
        <f t="shared" si="0"/>
        <v>0</v>
      </c>
      <c r="N5" s="28">
        <f>SUM(D5:M5)</f>
        <v>10643508</v>
      </c>
      <c r="O5" s="33">
        <f t="shared" ref="O5:O36" si="1">(N5/O$66)</f>
        <v>1130.8444538886529</v>
      </c>
      <c r="P5" s="6"/>
    </row>
    <row r="6" spans="1:133">
      <c r="A6" s="12"/>
      <c r="B6" s="25">
        <v>311</v>
      </c>
      <c r="C6" s="20" t="s">
        <v>3</v>
      </c>
      <c r="D6" s="46">
        <v>6783032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6783032</v>
      </c>
      <c r="O6" s="47">
        <f t="shared" si="1"/>
        <v>720.67913302167449</v>
      </c>
      <c r="P6" s="9"/>
    </row>
    <row r="7" spans="1:133">
      <c r="A7" s="12"/>
      <c r="B7" s="25">
        <v>312.10000000000002</v>
      </c>
      <c r="C7" s="20" t="s">
        <v>11</v>
      </c>
      <c r="D7" s="46">
        <v>135402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135402</v>
      </c>
      <c r="O7" s="47">
        <f t="shared" si="1"/>
        <v>14.386102847428814</v>
      </c>
      <c r="P7" s="9"/>
    </row>
    <row r="8" spans="1:133">
      <c r="A8" s="12"/>
      <c r="B8" s="25">
        <v>312.51</v>
      </c>
      <c r="C8" s="20" t="s">
        <v>79</v>
      </c>
      <c r="D8" s="46">
        <v>182199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182199</v>
      </c>
      <c r="L8" s="46">
        <v>0</v>
      </c>
      <c r="M8" s="46">
        <v>0</v>
      </c>
      <c r="N8" s="46">
        <f>SUM(D8:M8)</f>
        <v>364398</v>
      </c>
      <c r="O8" s="47">
        <f t="shared" si="1"/>
        <v>38.716319592010201</v>
      </c>
      <c r="P8" s="9"/>
    </row>
    <row r="9" spans="1:133">
      <c r="A9" s="12"/>
      <c r="B9" s="25">
        <v>312.52</v>
      </c>
      <c r="C9" s="20" t="s">
        <v>105</v>
      </c>
      <c r="D9" s="46">
        <v>87677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87677</v>
      </c>
      <c r="L9" s="46">
        <v>0</v>
      </c>
      <c r="M9" s="46">
        <v>0</v>
      </c>
      <c r="N9" s="46">
        <f>SUM(D9:M9)</f>
        <v>175354</v>
      </c>
      <c r="O9" s="47">
        <f t="shared" si="1"/>
        <v>18.63089672758181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923839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923839</v>
      </c>
      <c r="O10" s="47">
        <f t="shared" si="1"/>
        <v>98.155439864003398</v>
      </c>
      <c r="P10" s="9"/>
    </row>
    <row r="11" spans="1:133">
      <c r="A11" s="12"/>
      <c r="B11" s="25">
        <v>314.10000000000002</v>
      </c>
      <c r="C11" s="20" t="s">
        <v>13</v>
      </c>
      <c r="D11" s="46">
        <v>1300813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1300813</v>
      </c>
      <c r="O11" s="47">
        <f t="shared" si="1"/>
        <v>138.20792605184872</v>
      </c>
      <c r="P11" s="9"/>
    </row>
    <row r="12" spans="1:133">
      <c r="A12" s="12"/>
      <c r="B12" s="25">
        <v>314.3</v>
      </c>
      <c r="C12" s="20" t="s">
        <v>14</v>
      </c>
      <c r="D12" s="46">
        <v>271374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271374</v>
      </c>
      <c r="O12" s="47">
        <f t="shared" si="1"/>
        <v>28.832766680832979</v>
      </c>
      <c r="P12" s="9"/>
    </row>
    <row r="13" spans="1:133">
      <c r="A13" s="12"/>
      <c r="B13" s="25">
        <v>314.39999999999998</v>
      </c>
      <c r="C13" s="20" t="s">
        <v>16</v>
      </c>
      <c r="D13" s="46">
        <v>57917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57917</v>
      </c>
      <c r="O13" s="47">
        <f t="shared" si="1"/>
        <v>6.1535274118147045</v>
      </c>
      <c r="P13" s="9"/>
    </row>
    <row r="14" spans="1:133">
      <c r="A14" s="12"/>
      <c r="B14" s="25">
        <v>315</v>
      </c>
      <c r="C14" s="20" t="s">
        <v>106</v>
      </c>
      <c r="D14" s="46">
        <v>537533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537533</v>
      </c>
      <c r="O14" s="47">
        <f t="shared" si="1"/>
        <v>57.111453463663409</v>
      </c>
      <c r="P14" s="9"/>
    </row>
    <row r="15" spans="1:133">
      <c r="A15" s="12"/>
      <c r="B15" s="25">
        <v>316</v>
      </c>
      <c r="C15" s="20" t="s">
        <v>107</v>
      </c>
      <c r="D15" s="46">
        <v>93846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93846</v>
      </c>
      <c r="O15" s="47">
        <f t="shared" si="1"/>
        <v>9.9708882277943047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SUM(D17:D23)</f>
        <v>1825144</v>
      </c>
      <c r="E16" s="32">
        <f t="shared" si="3"/>
        <v>537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3645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1829326</v>
      </c>
      <c r="O16" s="45">
        <f t="shared" si="1"/>
        <v>194.36102847428813</v>
      </c>
      <c r="P16" s="10"/>
    </row>
    <row r="17" spans="1:16">
      <c r="A17" s="12"/>
      <c r="B17" s="25">
        <v>322</v>
      </c>
      <c r="C17" s="20" t="s">
        <v>0</v>
      </c>
      <c r="D17" s="46">
        <v>619500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619500</v>
      </c>
      <c r="O17" s="47">
        <f t="shared" si="1"/>
        <v>65.820229494262648</v>
      </c>
      <c r="P17" s="9"/>
    </row>
    <row r="18" spans="1:16">
      <c r="A18" s="12"/>
      <c r="B18" s="25">
        <v>323.10000000000002</v>
      </c>
      <c r="C18" s="20" t="s">
        <v>19</v>
      </c>
      <c r="D18" s="46">
        <v>1171813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1171813</v>
      </c>
      <c r="O18" s="47">
        <f t="shared" si="1"/>
        <v>124.50201869953251</v>
      </c>
      <c r="P18" s="9"/>
    </row>
    <row r="19" spans="1:16">
      <c r="A19" s="12"/>
      <c r="B19" s="25">
        <v>323.39999999999998</v>
      </c>
      <c r="C19" s="20" t="s">
        <v>20</v>
      </c>
      <c r="D19" s="46">
        <v>13831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13831</v>
      </c>
      <c r="O19" s="47">
        <f t="shared" si="1"/>
        <v>1.4695070123246918</v>
      </c>
      <c r="P19" s="9"/>
    </row>
    <row r="20" spans="1:16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2.1249468763280919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2685</v>
      </c>
      <c r="O21" s="47">
        <f t="shared" si="1"/>
        <v>0.28527411814704634</v>
      </c>
      <c r="P21" s="9"/>
    </row>
    <row r="22" spans="1:16">
      <c r="A22" s="12"/>
      <c r="B22" s="25">
        <v>324.31</v>
      </c>
      <c r="C22" s="20" t="s">
        <v>84</v>
      </c>
      <c r="D22" s="46">
        <v>0</v>
      </c>
      <c r="E22" s="46">
        <v>537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537</v>
      </c>
      <c r="O22" s="47">
        <f t="shared" si="1"/>
        <v>5.7054823629409265E-2</v>
      </c>
      <c r="P22" s="9"/>
    </row>
    <row r="23" spans="1:16">
      <c r="A23" s="12"/>
      <c r="B23" s="25">
        <v>329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960</v>
      </c>
      <c r="O23" s="47">
        <f t="shared" si="1"/>
        <v>0.10199745006374841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SUM(D25:D34)</f>
        <v>1189299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1189299</v>
      </c>
      <c r="O24" s="45">
        <f t="shared" si="1"/>
        <v>126.35985975350616</v>
      </c>
      <c r="P24" s="10"/>
    </row>
    <row r="25" spans="1:16">
      <c r="A25" s="12"/>
      <c r="B25" s="25">
        <v>331.2</v>
      </c>
      <c r="C25" s="20" t="s">
        <v>85</v>
      </c>
      <c r="D25" s="46">
        <v>2810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2810</v>
      </c>
      <c r="O25" s="47">
        <f t="shared" si="1"/>
        <v>0.2985550361240969</v>
      </c>
      <c r="P25" s="9"/>
    </row>
    <row r="26" spans="1:16">
      <c r="A26" s="12"/>
      <c r="B26" s="25">
        <v>334.49</v>
      </c>
      <c r="C26" s="20" t="s">
        <v>28</v>
      </c>
      <c r="D26" s="46">
        <v>70173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70173</v>
      </c>
      <c r="O26" s="47">
        <f t="shared" si="1"/>
        <v>7.4556948576285595</v>
      </c>
      <c r="P26" s="9"/>
    </row>
    <row r="27" spans="1:16">
      <c r="A27" s="12"/>
      <c r="B27" s="25">
        <v>334.9</v>
      </c>
      <c r="C27" s="20" t="s">
        <v>133</v>
      </c>
      <c r="D27" s="46">
        <v>41050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41050</v>
      </c>
      <c r="O27" s="47">
        <f t="shared" si="1"/>
        <v>4.3614534636634081</v>
      </c>
      <c r="P27" s="9"/>
    </row>
    <row r="28" spans="1:16">
      <c r="A28" s="12"/>
      <c r="B28" s="25">
        <v>335.12</v>
      </c>
      <c r="C28" s="20" t="s">
        <v>108</v>
      </c>
      <c r="D28" s="46">
        <v>272972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272972</v>
      </c>
      <c r="O28" s="47">
        <f t="shared" si="1"/>
        <v>29.002549936251594</v>
      </c>
      <c r="P28" s="9"/>
    </row>
    <row r="29" spans="1:16">
      <c r="A29" s="12"/>
      <c r="B29" s="25">
        <v>335.15</v>
      </c>
      <c r="C29" s="20" t="s">
        <v>109</v>
      </c>
      <c r="D29" s="46">
        <v>38910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38910</v>
      </c>
      <c r="O29" s="47">
        <f t="shared" si="1"/>
        <v>4.1340841478963029</v>
      </c>
      <c r="P29" s="9"/>
    </row>
    <row r="30" spans="1:16">
      <c r="A30" s="12"/>
      <c r="B30" s="25">
        <v>335.18</v>
      </c>
      <c r="C30" s="20" t="s">
        <v>110</v>
      </c>
      <c r="D30" s="46">
        <v>567057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567057</v>
      </c>
      <c r="O30" s="47">
        <f t="shared" si="1"/>
        <v>60.24830004249894</v>
      </c>
      <c r="P30" s="9"/>
    </row>
    <row r="31" spans="1:16">
      <c r="A31" s="12"/>
      <c r="B31" s="25">
        <v>335.21</v>
      </c>
      <c r="C31" s="20" t="s">
        <v>33</v>
      </c>
      <c r="D31" s="46">
        <v>10673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10673</v>
      </c>
      <c r="O31" s="47">
        <f t="shared" si="1"/>
        <v>1.1339779005524862</v>
      </c>
      <c r="P31" s="9"/>
    </row>
    <row r="32" spans="1:16">
      <c r="A32" s="12"/>
      <c r="B32" s="25">
        <v>335.49</v>
      </c>
      <c r="C32" s="20" t="s">
        <v>34</v>
      </c>
      <c r="D32" s="46">
        <v>1947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1947</v>
      </c>
      <c r="O32" s="47">
        <f t="shared" si="1"/>
        <v>0.20686357841053973</v>
      </c>
      <c r="P32" s="9"/>
    </row>
    <row r="33" spans="1:16">
      <c r="A33" s="12"/>
      <c r="B33" s="25">
        <v>337.3</v>
      </c>
      <c r="C33" s="20" t="s">
        <v>36</v>
      </c>
      <c r="D33" s="46">
        <v>29577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29577</v>
      </c>
      <c r="O33" s="47">
        <f t="shared" si="1"/>
        <v>3.1424776880577987</v>
      </c>
      <c r="P33" s="9"/>
    </row>
    <row r="34" spans="1:16">
      <c r="A34" s="12"/>
      <c r="B34" s="25">
        <v>337.7</v>
      </c>
      <c r="C34" s="20" t="s">
        <v>37</v>
      </c>
      <c r="D34" s="46">
        <v>154130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154130</v>
      </c>
      <c r="O34" s="47">
        <f t="shared" si="1"/>
        <v>16.375903102422438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SUM(D36:D44)</f>
        <v>3871257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6710302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10581559</v>
      </c>
      <c r="O35" s="45">
        <f t="shared" si="1"/>
        <v>1124.2625371865704</v>
      </c>
      <c r="P35" s="10"/>
    </row>
    <row r="36" spans="1:16">
      <c r="A36" s="12"/>
      <c r="B36" s="25">
        <v>341.1</v>
      </c>
      <c r="C36" s="20" t="s">
        <v>112</v>
      </c>
      <c r="D36" s="46">
        <v>6132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6132</v>
      </c>
      <c r="O36" s="47">
        <f t="shared" si="1"/>
        <v>0.65150871228219298</v>
      </c>
      <c r="P36" s="9"/>
    </row>
    <row r="37" spans="1:16">
      <c r="A37" s="12"/>
      <c r="B37" s="25">
        <v>341.2</v>
      </c>
      <c r="C37" s="20" t="s">
        <v>113</v>
      </c>
      <c r="D37" s="46">
        <v>22970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22970</v>
      </c>
      <c r="O37" s="47">
        <f t="shared" ref="O37:O64" si="9">(N37/O$66)</f>
        <v>2.4405014874628135</v>
      </c>
      <c r="P37" s="9"/>
    </row>
    <row r="38" spans="1:16">
      <c r="A38" s="12"/>
      <c r="B38" s="25">
        <v>341.3</v>
      </c>
      <c r="C38" s="20" t="s">
        <v>114</v>
      </c>
      <c r="D38" s="46">
        <v>375771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375771</v>
      </c>
      <c r="O38" s="47">
        <f t="shared" si="9"/>
        <v>39.924670633234172</v>
      </c>
      <c r="P38" s="9"/>
    </row>
    <row r="39" spans="1:16">
      <c r="A39" s="12"/>
      <c r="B39" s="25">
        <v>341.9</v>
      </c>
      <c r="C39" s="20" t="s">
        <v>115</v>
      </c>
      <c r="D39" s="46">
        <v>21469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21469</v>
      </c>
      <c r="O39" s="47">
        <f t="shared" si="9"/>
        <v>2.2810242243943901</v>
      </c>
      <c r="P39" s="9"/>
    </row>
    <row r="40" spans="1:16">
      <c r="A40" s="12"/>
      <c r="B40" s="25">
        <v>342.4</v>
      </c>
      <c r="C40" s="20" t="s">
        <v>46</v>
      </c>
      <c r="D40" s="46">
        <v>1355080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1355080</v>
      </c>
      <c r="O40" s="47">
        <f t="shared" si="9"/>
        <v>143.97365065873353</v>
      </c>
      <c r="P40" s="9"/>
    </row>
    <row r="41" spans="1:16">
      <c r="A41" s="12"/>
      <c r="B41" s="25">
        <v>343.5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6710302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6710302</v>
      </c>
      <c r="O41" s="47">
        <f t="shared" si="9"/>
        <v>712.9517637059073</v>
      </c>
      <c r="P41" s="9"/>
    </row>
    <row r="42" spans="1:16">
      <c r="A42" s="12"/>
      <c r="B42" s="25">
        <v>344.5</v>
      </c>
      <c r="C42" s="20" t="s">
        <v>116</v>
      </c>
      <c r="D42" s="46">
        <v>1669597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1669597</v>
      </c>
      <c r="O42" s="47">
        <f t="shared" si="9"/>
        <v>177.39024649383765</v>
      </c>
      <c r="P42" s="9"/>
    </row>
    <row r="43" spans="1:16">
      <c r="A43" s="12"/>
      <c r="B43" s="25">
        <v>347.2</v>
      </c>
      <c r="C43" s="20" t="s">
        <v>50</v>
      </c>
      <c r="D43" s="46">
        <v>331667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331667</v>
      </c>
      <c r="O43" s="47">
        <f t="shared" si="9"/>
        <v>35.238737781555464</v>
      </c>
      <c r="P43" s="9"/>
    </row>
    <row r="44" spans="1:16">
      <c r="A44" s="12"/>
      <c r="B44" s="25">
        <v>347.5</v>
      </c>
      <c r="C44" s="20" t="s">
        <v>53</v>
      </c>
      <c r="D44" s="46">
        <v>88571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88571</v>
      </c>
      <c r="O44" s="47">
        <f t="shared" si="9"/>
        <v>9.4104334891627701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SUM(D46:D49)</f>
        <v>138690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138690</v>
      </c>
      <c r="O45" s="45">
        <f t="shared" si="9"/>
        <v>14.735444113897152</v>
      </c>
      <c r="P45" s="10"/>
    </row>
    <row r="46" spans="1:16">
      <c r="A46" s="13"/>
      <c r="B46" s="39">
        <v>351.1</v>
      </c>
      <c r="C46" s="21" t="s">
        <v>56</v>
      </c>
      <c r="D46" s="46">
        <v>8445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8445</v>
      </c>
      <c r="O46" s="47">
        <f t="shared" si="9"/>
        <v>0.89725881852953682</v>
      </c>
      <c r="P46" s="9"/>
    </row>
    <row r="47" spans="1:16">
      <c r="A47" s="13"/>
      <c r="B47" s="39">
        <v>352</v>
      </c>
      <c r="C47" s="21" t="s">
        <v>102</v>
      </c>
      <c r="D47" s="46">
        <v>33347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33347</v>
      </c>
      <c r="O47" s="47">
        <f t="shared" si="9"/>
        <v>3.543030174245644</v>
      </c>
      <c r="P47" s="9"/>
    </row>
    <row r="48" spans="1:16">
      <c r="A48" s="13"/>
      <c r="B48" s="39">
        <v>354</v>
      </c>
      <c r="C48" s="21" t="s">
        <v>58</v>
      </c>
      <c r="D48" s="46">
        <v>5938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5938</v>
      </c>
      <c r="O48" s="47">
        <f t="shared" si="9"/>
        <v>0.63089672758181048</v>
      </c>
      <c r="P48" s="9"/>
    </row>
    <row r="49" spans="1:119">
      <c r="A49" s="13"/>
      <c r="B49" s="39">
        <v>359</v>
      </c>
      <c r="C49" s="21" t="s">
        <v>60</v>
      </c>
      <c r="D49" s="46">
        <v>90960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90960</v>
      </c>
      <c r="O49" s="47">
        <f t="shared" si="9"/>
        <v>9.6642583935401607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SUM(D51:D60)</f>
        <v>537375</v>
      </c>
      <c r="E50" s="32">
        <f t="shared" si="12"/>
        <v>-59</v>
      </c>
      <c r="F50" s="32">
        <f t="shared" si="12"/>
        <v>0</v>
      </c>
      <c r="G50" s="32">
        <f t="shared" si="12"/>
        <v>2540</v>
      </c>
      <c r="H50" s="32">
        <f t="shared" si="12"/>
        <v>0</v>
      </c>
      <c r="I50" s="32">
        <f t="shared" si="12"/>
        <v>22027</v>
      </c>
      <c r="J50" s="32">
        <f t="shared" si="12"/>
        <v>0</v>
      </c>
      <c r="K50" s="32">
        <f t="shared" si="12"/>
        <v>1619415</v>
      </c>
      <c r="L50" s="32">
        <f t="shared" si="12"/>
        <v>0</v>
      </c>
      <c r="M50" s="32">
        <f t="shared" si="12"/>
        <v>0</v>
      </c>
      <c r="N50" s="32">
        <f t="shared" si="11"/>
        <v>2181298</v>
      </c>
      <c r="O50" s="45">
        <f t="shared" si="9"/>
        <v>231.75711857203569</v>
      </c>
      <c r="P50" s="10"/>
    </row>
    <row r="51" spans="1:119">
      <c r="A51" s="12"/>
      <c r="B51" s="25">
        <v>361.1</v>
      </c>
      <c r="C51" s="20" t="s">
        <v>61</v>
      </c>
      <c r="D51" s="46">
        <v>14728</v>
      </c>
      <c r="E51" s="46">
        <v>-59</v>
      </c>
      <c r="F51" s="46">
        <v>0</v>
      </c>
      <c r="G51" s="46">
        <v>2540</v>
      </c>
      <c r="H51" s="46">
        <v>0</v>
      </c>
      <c r="I51" s="46">
        <v>5815</v>
      </c>
      <c r="J51" s="46">
        <v>0</v>
      </c>
      <c r="K51" s="46">
        <v>294020</v>
      </c>
      <c r="L51" s="46">
        <v>0</v>
      </c>
      <c r="M51" s="46">
        <v>0</v>
      </c>
      <c r="N51" s="46">
        <f t="shared" si="11"/>
        <v>317044</v>
      </c>
      <c r="O51" s="47">
        <f t="shared" si="9"/>
        <v>33.685082872928177</v>
      </c>
      <c r="P51" s="9"/>
    </row>
    <row r="52" spans="1:119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813199</v>
      </c>
      <c r="L52" s="46">
        <v>0</v>
      </c>
      <c r="M52" s="46">
        <v>0</v>
      </c>
      <c r="N52" s="46">
        <f t="shared" ref="N52:N60" si="13">SUM(D52:M52)</f>
        <v>813199</v>
      </c>
      <c r="O52" s="47">
        <f t="shared" si="9"/>
        <v>86.400233744156395</v>
      </c>
      <c r="P52" s="9"/>
    </row>
    <row r="53" spans="1:119">
      <c r="A53" s="12"/>
      <c r="B53" s="25">
        <v>361.3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-2275980</v>
      </c>
      <c r="L53" s="46">
        <v>0</v>
      </c>
      <c r="M53" s="46">
        <v>0</v>
      </c>
      <c r="N53" s="46">
        <f t="shared" si="13"/>
        <v>-2275980</v>
      </c>
      <c r="O53" s="47">
        <f t="shared" si="9"/>
        <v>-241.81682957926051</v>
      </c>
      <c r="P53" s="9"/>
    </row>
    <row r="54" spans="1:119">
      <c r="A54" s="12"/>
      <c r="B54" s="25">
        <v>361.4</v>
      </c>
      <c r="C54" s="20" t="s">
        <v>117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1131781</v>
      </c>
      <c r="L54" s="46">
        <v>0</v>
      </c>
      <c r="M54" s="46">
        <v>0</v>
      </c>
      <c r="N54" s="46">
        <f t="shared" si="13"/>
        <v>1131781</v>
      </c>
      <c r="O54" s="47">
        <f t="shared" si="9"/>
        <v>120.2487250318742</v>
      </c>
      <c r="P54" s="9"/>
    </row>
    <row r="55" spans="1:119">
      <c r="A55" s="12"/>
      <c r="B55" s="25">
        <v>362</v>
      </c>
      <c r="C55" s="20" t="s">
        <v>65</v>
      </c>
      <c r="D55" s="46">
        <v>381611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381611</v>
      </c>
      <c r="O55" s="47">
        <f t="shared" si="9"/>
        <v>40.545155121121972</v>
      </c>
      <c r="P55" s="9"/>
    </row>
    <row r="56" spans="1:119">
      <c r="A56" s="12"/>
      <c r="B56" s="25">
        <v>364</v>
      </c>
      <c r="C56" s="20" t="s">
        <v>118</v>
      </c>
      <c r="D56" s="46">
        <v>23615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23615</v>
      </c>
      <c r="O56" s="47">
        <f t="shared" si="9"/>
        <v>2.5090310242243943</v>
      </c>
      <c r="P56" s="9"/>
    </row>
    <row r="57" spans="1:119">
      <c r="A57" s="12"/>
      <c r="B57" s="25">
        <v>365</v>
      </c>
      <c r="C57" s="20" t="s">
        <v>119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-3987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-3987</v>
      </c>
      <c r="O57" s="47">
        <f t="shared" si="9"/>
        <v>-0.42360815979600508</v>
      </c>
      <c r="P57" s="9"/>
    </row>
    <row r="58" spans="1:119">
      <c r="A58" s="12"/>
      <c r="B58" s="25">
        <v>366</v>
      </c>
      <c r="C58" s="20" t="s">
        <v>67</v>
      </c>
      <c r="D58" s="46">
        <v>25361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25361</v>
      </c>
      <c r="O58" s="47">
        <f t="shared" si="9"/>
        <v>2.694538886527837</v>
      </c>
      <c r="P58" s="9"/>
    </row>
    <row r="59" spans="1:119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1637776</v>
      </c>
      <c r="L59" s="46">
        <v>0</v>
      </c>
      <c r="M59" s="46">
        <v>0</v>
      </c>
      <c r="N59" s="46">
        <f t="shared" si="13"/>
        <v>1637776</v>
      </c>
      <c r="O59" s="47">
        <f t="shared" si="9"/>
        <v>174.00934976625584</v>
      </c>
      <c r="P59" s="9"/>
    </row>
    <row r="60" spans="1:119">
      <c r="A60" s="12"/>
      <c r="B60" s="25">
        <v>369.9</v>
      </c>
      <c r="C60" s="20" t="s">
        <v>69</v>
      </c>
      <c r="D60" s="46">
        <v>92060</v>
      </c>
      <c r="E60" s="46">
        <v>0</v>
      </c>
      <c r="F60" s="46">
        <v>0</v>
      </c>
      <c r="G60" s="46">
        <v>0</v>
      </c>
      <c r="H60" s="46">
        <v>0</v>
      </c>
      <c r="I60" s="46">
        <v>20199</v>
      </c>
      <c r="J60" s="46">
        <v>0</v>
      </c>
      <c r="K60" s="46">
        <v>18619</v>
      </c>
      <c r="L60" s="46">
        <v>0</v>
      </c>
      <c r="M60" s="46">
        <v>0</v>
      </c>
      <c r="N60" s="46">
        <f t="shared" si="13"/>
        <v>130878</v>
      </c>
      <c r="O60" s="47">
        <f t="shared" si="9"/>
        <v>13.9054398640034</v>
      </c>
      <c r="P60" s="9"/>
    </row>
    <row r="61" spans="1:119" ht="15.75">
      <c r="A61" s="29" t="s">
        <v>44</v>
      </c>
      <c r="B61" s="30"/>
      <c r="C61" s="31"/>
      <c r="D61" s="32">
        <f t="shared" ref="D61:M61" si="14">SUM(D62:D63)</f>
        <v>0</v>
      </c>
      <c r="E61" s="32">
        <f t="shared" si="14"/>
        <v>0</v>
      </c>
      <c r="F61" s="32">
        <f t="shared" si="14"/>
        <v>0</v>
      </c>
      <c r="G61" s="32">
        <f t="shared" si="14"/>
        <v>15010227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15010227</v>
      </c>
      <c r="O61" s="45">
        <f t="shared" si="9"/>
        <v>1594.7967488312793</v>
      </c>
      <c r="P61" s="9"/>
    </row>
    <row r="62" spans="1:119">
      <c r="A62" s="12"/>
      <c r="B62" s="25">
        <v>381</v>
      </c>
      <c r="C62" s="20" t="s">
        <v>70</v>
      </c>
      <c r="D62" s="46">
        <v>0</v>
      </c>
      <c r="E62" s="46">
        <v>0</v>
      </c>
      <c r="F62" s="46">
        <v>0</v>
      </c>
      <c r="G62" s="46">
        <v>1961909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1961909</v>
      </c>
      <c r="O62" s="47">
        <f t="shared" si="9"/>
        <v>208.44762005949852</v>
      </c>
      <c r="P62" s="9"/>
    </row>
    <row r="63" spans="1:119" ht="15.75" thickBot="1">
      <c r="A63" s="12"/>
      <c r="B63" s="25">
        <v>384</v>
      </c>
      <c r="C63" s="20" t="s">
        <v>71</v>
      </c>
      <c r="D63" s="46">
        <v>0</v>
      </c>
      <c r="E63" s="46">
        <v>0</v>
      </c>
      <c r="F63" s="46">
        <v>0</v>
      </c>
      <c r="G63" s="46">
        <v>13048318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13048318</v>
      </c>
      <c r="O63" s="47">
        <f t="shared" si="9"/>
        <v>1386.3491287717807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SUM(D5,D16,D24,D35,D45,D50,D61)</f>
        <v>17011558</v>
      </c>
      <c r="E64" s="15">
        <f t="shared" si="15"/>
        <v>478</v>
      </c>
      <c r="F64" s="15">
        <f t="shared" si="15"/>
        <v>0</v>
      </c>
      <c r="G64" s="15">
        <f t="shared" si="15"/>
        <v>15936606</v>
      </c>
      <c r="H64" s="15">
        <f t="shared" si="15"/>
        <v>0</v>
      </c>
      <c r="I64" s="15">
        <f t="shared" si="15"/>
        <v>6735974</v>
      </c>
      <c r="J64" s="15">
        <f t="shared" si="15"/>
        <v>0</v>
      </c>
      <c r="K64" s="15">
        <f t="shared" si="15"/>
        <v>1889291</v>
      </c>
      <c r="L64" s="15">
        <f t="shared" si="15"/>
        <v>0</v>
      </c>
      <c r="M64" s="15">
        <f t="shared" si="15"/>
        <v>0</v>
      </c>
      <c r="N64" s="15">
        <f>SUM(D64:M64)</f>
        <v>41573907</v>
      </c>
      <c r="O64" s="38">
        <f t="shared" si="9"/>
        <v>4417.1171908202296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134</v>
      </c>
      <c r="M66" s="51"/>
      <c r="N66" s="51"/>
      <c r="O66" s="43">
        <v>9412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88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8430852</v>
      </c>
      <c r="E5" s="27">
        <f t="shared" si="0"/>
        <v>0</v>
      </c>
      <c r="F5" s="27">
        <f t="shared" si="0"/>
        <v>0</v>
      </c>
      <c r="G5" s="27">
        <f t="shared" si="0"/>
        <v>858293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297976</v>
      </c>
      <c r="L5" s="27">
        <f t="shared" si="0"/>
        <v>0</v>
      </c>
      <c r="M5" s="27">
        <f t="shared" si="0"/>
        <v>0</v>
      </c>
      <c r="N5" s="28">
        <f>SUM(D5:M5)</f>
        <v>9587121</v>
      </c>
      <c r="O5" s="33">
        <f t="shared" ref="O5:O36" si="1">(N5/O$68)</f>
        <v>1023.4996263478168</v>
      </c>
      <c r="P5" s="6"/>
    </row>
    <row r="6" spans="1:133">
      <c r="A6" s="12"/>
      <c r="B6" s="25">
        <v>311</v>
      </c>
      <c r="C6" s="20" t="s">
        <v>3</v>
      </c>
      <c r="D6" s="46">
        <v>5694314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5694314</v>
      </c>
      <c r="O6" s="47">
        <f t="shared" si="1"/>
        <v>607.91224511583221</v>
      </c>
      <c r="P6" s="9"/>
    </row>
    <row r="7" spans="1:133">
      <c r="A7" s="12"/>
      <c r="B7" s="25">
        <v>312.10000000000002</v>
      </c>
      <c r="C7" s="20" t="s">
        <v>11</v>
      </c>
      <c r="D7" s="46">
        <v>131110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131110</v>
      </c>
      <c r="O7" s="47">
        <f t="shared" si="1"/>
        <v>13.99701078253443</v>
      </c>
      <c r="P7" s="9"/>
    </row>
    <row r="8" spans="1:133">
      <c r="A8" s="12"/>
      <c r="B8" s="25">
        <v>312.51</v>
      </c>
      <c r="C8" s="20" t="s">
        <v>79</v>
      </c>
      <c r="D8" s="46">
        <v>209929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209929</v>
      </c>
      <c r="L8" s="46">
        <v>0</v>
      </c>
      <c r="M8" s="46">
        <v>0</v>
      </c>
      <c r="N8" s="46">
        <f>SUM(D8:M8)</f>
        <v>419858</v>
      </c>
      <c r="O8" s="47">
        <f t="shared" si="1"/>
        <v>44.823102380698195</v>
      </c>
      <c r="P8" s="9"/>
    </row>
    <row r="9" spans="1:133">
      <c r="A9" s="12"/>
      <c r="B9" s="25">
        <v>312.52</v>
      </c>
      <c r="C9" s="20" t="s">
        <v>105</v>
      </c>
      <c r="D9" s="46">
        <v>88047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88047</v>
      </c>
      <c r="L9" s="46">
        <v>0</v>
      </c>
      <c r="M9" s="46">
        <v>0</v>
      </c>
      <c r="N9" s="46">
        <f>SUM(D9:M9)</f>
        <v>176094</v>
      </c>
      <c r="O9" s="47">
        <f t="shared" si="1"/>
        <v>18.799402156506886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858293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858293</v>
      </c>
      <c r="O10" s="47">
        <f t="shared" si="1"/>
        <v>91.629443792035872</v>
      </c>
      <c r="P10" s="9"/>
    </row>
    <row r="11" spans="1:133">
      <c r="A11" s="12"/>
      <c r="B11" s="25">
        <v>314.10000000000002</v>
      </c>
      <c r="C11" s="20" t="s">
        <v>13</v>
      </c>
      <c r="D11" s="46">
        <v>1314149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1314149</v>
      </c>
      <c r="O11" s="47">
        <f t="shared" si="1"/>
        <v>140.29561225579161</v>
      </c>
      <c r="P11" s="9"/>
    </row>
    <row r="12" spans="1:133">
      <c r="A12" s="12"/>
      <c r="B12" s="25">
        <v>314.3</v>
      </c>
      <c r="C12" s="20" t="s">
        <v>14</v>
      </c>
      <c r="D12" s="46">
        <v>261094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261094</v>
      </c>
      <c r="O12" s="47">
        <f t="shared" si="1"/>
        <v>27.87381231984627</v>
      </c>
      <c r="P12" s="9"/>
    </row>
    <row r="13" spans="1:133">
      <c r="A13" s="12"/>
      <c r="B13" s="25">
        <v>314.39999999999998</v>
      </c>
      <c r="C13" s="20" t="s">
        <v>16</v>
      </c>
      <c r="D13" s="46">
        <v>57401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57401</v>
      </c>
      <c r="O13" s="47">
        <f t="shared" si="1"/>
        <v>6.1280025621863992</v>
      </c>
      <c r="P13" s="9"/>
    </row>
    <row r="14" spans="1:133">
      <c r="A14" s="12"/>
      <c r="B14" s="25">
        <v>315</v>
      </c>
      <c r="C14" s="20" t="s">
        <v>106</v>
      </c>
      <c r="D14" s="46">
        <v>579087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579087</v>
      </c>
      <c r="O14" s="47">
        <f t="shared" si="1"/>
        <v>61.822034803031919</v>
      </c>
      <c r="P14" s="9"/>
    </row>
    <row r="15" spans="1:133">
      <c r="A15" s="12"/>
      <c r="B15" s="25">
        <v>316</v>
      </c>
      <c r="C15" s="20" t="s">
        <v>107</v>
      </c>
      <c r="D15" s="46">
        <v>95721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95721</v>
      </c>
      <c r="O15" s="47">
        <f t="shared" si="1"/>
        <v>10.218960179353047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1719724</v>
      </c>
      <c r="E16" s="32">
        <f t="shared" si="3"/>
        <v>25558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3660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1748942</v>
      </c>
      <c r="O16" s="45">
        <f t="shared" si="1"/>
        <v>186.71314188107183</v>
      </c>
      <c r="P16" s="10"/>
    </row>
    <row r="17" spans="1:16">
      <c r="A17" s="12"/>
      <c r="B17" s="25">
        <v>322</v>
      </c>
      <c r="C17" s="20" t="s">
        <v>0</v>
      </c>
      <c r="D17" s="46">
        <v>544579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544579</v>
      </c>
      <c r="O17" s="47">
        <f t="shared" si="1"/>
        <v>58.138037792249385</v>
      </c>
      <c r="P17" s="9"/>
    </row>
    <row r="18" spans="1:16">
      <c r="A18" s="12"/>
      <c r="B18" s="25">
        <v>323.10000000000002</v>
      </c>
      <c r="C18" s="20" t="s">
        <v>19</v>
      </c>
      <c r="D18" s="46">
        <v>1138705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1138705</v>
      </c>
      <c r="O18" s="47">
        <f t="shared" si="1"/>
        <v>121.56560264759261</v>
      </c>
      <c r="P18" s="9"/>
    </row>
    <row r="19" spans="1:16">
      <c r="A19" s="12"/>
      <c r="B19" s="25">
        <v>323.39999999999998</v>
      </c>
      <c r="C19" s="20" t="s">
        <v>20</v>
      </c>
      <c r="D19" s="46">
        <v>16440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16440</v>
      </c>
      <c r="O19" s="47">
        <f t="shared" si="1"/>
        <v>1.7550976833564642</v>
      </c>
      <c r="P19" s="9"/>
    </row>
    <row r="20" spans="1:16">
      <c r="A20" s="12"/>
      <c r="B20" s="25">
        <v>323.7</v>
      </c>
      <c r="C20" s="20" t="s">
        <v>21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2.1351553325504429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2235</v>
      </c>
      <c r="O21" s="47">
        <f t="shared" si="1"/>
        <v>0.23860360841251202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</v>
      </c>
      <c r="O22" s="47">
        <f t="shared" si="1"/>
        <v>2.4020497491192484E-2</v>
      </c>
      <c r="P22" s="9"/>
    </row>
    <row r="23" spans="1:16">
      <c r="A23" s="12"/>
      <c r="B23" s="25">
        <v>324.31</v>
      </c>
      <c r="C23" s="20" t="s">
        <v>84</v>
      </c>
      <c r="D23" s="46">
        <v>0</v>
      </c>
      <c r="E23" s="46">
        <v>1074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1074</v>
      </c>
      <c r="O23" s="47">
        <f t="shared" si="1"/>
        <v>0.1146578413579588</v>
      </c>
      <c r="P23" s="9"/>
    </row>
    <row r="24" spans="1:16">
      <c r="A24" s="12"/>
      <c r="B24" s="25">
        <v>324.32</v>
      </c>
      <c r="C24" s="20" t="s">
        <v>98</v>
      </c>
      <c r="D24" s="46">
        <v>0</v>
      </c>
      <c r="E24" s="46">
        <v>24484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24484</v>
      </c>
      <c r="O24" s="47">
        <f t="shared" si="1"/>
        <v>2.6138571581082526</v>
      </c>
      <c r="P24" s="9"/>
    </row>
    <row r="25" spans="1:16">
      <c r="A25" s="12"/>
      <c r="B25" s="25">
        <v>329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1200</v>
      </c>
      <c r="O25" s="47">
        <f t="shared" si="1"/>
        <v>0.12810931995302657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SUM(D27:D35)</f>
        <v>1079905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1079905</v>
      </c>
      <c r="O26" s="45">
        <f t="shared" si="1"/>
        <v>115.28824596989431</v>
      </c>
      <c r="P26" s="10"/>
    </row>
    <row r="27" spans="1:16">
      <c r="A27" s="12"/>
      <c r="B27" s="25">
        <v>334.2</v>
      </c>
      <c r="C27" s="20" t="s">
        <v>27</v>
      </c>
      <c r="D27" s="46">
        <v>2259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2259</v>
      </c>
      <c r="O27" s="47">
        <f t="shared" si="1"/>
        <v>0.24116579481157255</v>
      </c>
      <c r="P27" s="9"/>
    </row>
    <row r="28" spans="1:16">
      <c r="A28" s="12"/>
      <c r="B28" s="25">
        <v>334.49</v>
      </c>
      <c r="C28" s="20" t="s">
        <v>28</v>
      </c>
      <c r="D28" s="46">
        <v>66556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66556</v>
      </c>
      <c r="O28" s="47">
        <f t="shared" si="1"/>
        <v>7.1053699156613641</v>
      </c>
      <c r="P28" s="9"/>
    </row>
    <row r="29" spans="1:16">
      <c r="A29" s="12"/>
      <c r="B29" s="25">
        <v>335.12</v>
      </c>
      <c r="C29" s="20" t="s">
        <v>108</v>
      </c>
      <c r="D29" s="46">
        <v>269354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269354</v>
      </c>
      <c r="O29" s="47">
        <f t="shared" si="1"/>
        <v>28.755631472189602</v>
      </c>
      <c r="P29" s="9"/>
    </row>
    <row r="30" spans="1:16">
      <c r="A30" s="12"/>
      <c r="B30" s="25">
        <v>335.15</v>
      </c>
      <c r="C30" s="20" t="s">
        <v>109</v>
      </c>
      <c r="D30" s="46">
        <v>31593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31593</v>
      </c>
      <c r="O30" s="47">
        <f t="shared" si="1"/>
        <v>3.3727981210633073</v>
      </c>
      <c r="P30" s="9"/>
    </row>
    <row r="31" spans="1:16">
      <c r="A31" s="12"/>
      <c r="B31" s="25">
        <v>335.18</v>
      </c>
      <c r="C31" s="20" t="s">
        <v>110</v>
      </c>
      <c r="D31" s="46">
        <v>539946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539946</v>
      </c>
      <c r="O31" s="47">
        <f t="shared" si="1"/>
        <v>57.643429059464076</v>
      </c>
      <c r="P31" s="9"/>
    </row>
    <row r="32" spans="1:16">
      <c r="A32" s="12"/>
      <c r="B32" s="25">
        <v>335.21</v>
      </c>
      <c r="C32" s="20" t="s">
        <v>33</v>
      </c>
      <c r="D32" s="46">
        <v>7309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7309</v>
      </c>
      <c r="O32" s="47">
        <f t="shared" si="1"/>
        <v>0.7802925162805594</v>
      </c>
      <c r="P32" s="9"/>
    </row>
    <row r="33" spans="1:16">
      <c r="A33" s="12"/>
      <c r="B33" s="25">
        <v>335.49</v>
      </c>
      <c r="C33" s="20" t="s">
        <v>34</v>
      </c>
      <c r="D33" s="46">
        <v>2439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2439</v>
      </c>
      <c r="O33" s="47">
        <f t="shared" si="1"/>
        <v>0.26038219280452651</v>
      </c>
      <c r="P33" s="9"/>
    </row>
    <row r="34" spans="1:16">
      <c r="A34" s="12"/>
      <c r="B34" s="25">
        <v>337.3</v>
      </c>
      <c r="C34" s="20" t="s">
        <v>36</v>
      </c>
      <c r="D34" s="46">
        <v>7212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7212</v>
      </c>
      <c r="O34" s="47">
        <f t="shared" si="1"/>
        <v>0.76993701291768979</v>
      </c>
      <c r="P34" s="9"/>
    </row>
    <row r="35" spans="1:16">
      <c r="A35" s="12"/>
      <c r="B35" s="25">
        <v>337.7</v>
      </c>
      <c r="C35" s="20" t="s">
        <v>37</v>
      </c>
      <c r="D35" s="46">
        <v>153237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153237</v>
      </c>
      <c r="O35" s="47">
        <f t="shared" si="1"/>
        <v>16.359239884701612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SUM(D37:D45)</f>
        <v>3541795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6526902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10068697</v>
      </c>
      <c r="O36" s="45">
        <f t="shared" si="1"/>
        <v>1074.9116045692324</v>
      </c>
      <c r="P36" s="10"/>
    </row>
    <row r="37" spans="1:16">
      <c r="A37" s="12"/>
      <c r="B37" s="25">
        <v>341.1</v>
      </c>
      <c r="C37" s="20" t="s">
        <v>112</v>
      </c>
      <c r="D37" s="46">
        <v>6526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6526</v>
      </c>
      <c r="O37" s="47">
        <f t="shared" ref="O37:O66" si="8">(N37/O$68)</f>
        <v>0.69670118501120959</v>
      </c>
      <c r="P37" s="9"/>
    </row>
    <row r="38" spans="1:16">
      <c r="A38" s="12"/>
      <c r="B38" s="25">
        <v>341.2</v>
      </c>
      <c r="C38" s="20" t="s">
        <v>113</v>
      </c>
      <c r="D38" s="46">
        <v>17198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17198</v>
      </c>
      <c r="O38" s="47">
        <f t="shared" si="8"/>
        <v>1.8360200704601259</v>
      </c>
      <c r="P38" s="9"/>
    </row>
    <row r="39" spans="1:16">
      <c r="A39" s="12"/>
      <c r="B39" s="25">
        <v>341.3</v>
      </c>
      <c r="C39" s="20" t="s">
        <v>114</v>
      </c>
      <c r="D39" s="46">
        <v>364826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364826</v>
      </c>
      <c r="O39" s="47">
        <f t="shared" si="8"/>
        <v>38.948008967652399</v>
      </c>
      <c r="P39" s="9"/>
    </row>
    <row r="40" spans="1:16">
      <c r="A40" s="12"/>
      <c r="B40" s="25">
        <v>341.9</v>
      </c>
      <c r="C40" s="20" t="s">
        <v>115</v>
      </c>
      <c r="D40" s="46">
        <v>14802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14802</v>
      </c>
      <c r="O40" s="47">
        <f t="shared" si="8"/>
        <v>1.5802284616205828</v>
      </c>
      <c r="P40" s="9"/>
    </row>
    <row r="41" spans="1:16">
      <c r="A41" s="12"/>
      <c r="B41" s="25">
        <v>342.4</v>
      </c>
      <c r="C41" s="20" t="s">
        <v>46</v>
      </c>
      <c r="D41" s="46">
        <v>1317862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1317862</v>
      </c>
      <c r="O41" s="47">
        <f t="shared" si="8"/>
        <v>140.69200384327959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6526902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6526902</v>
      </c>
      <c r="O42" s="47">
        <f t="shared" si="8"/>
        <v>696.79748051670754</v>
      </c>
      <c r="P42" s="9"/>
    </row>
    <row r="43" spans="1:16">
      <c r="A43" s="12"/>
      <c r="B43" s="25">
        <v>344.5</v>
      </c>
      <c r="C43" s="20" t="s">
        <v>116</v>
      </c>
      <c r="D43" s="46">
        <v>1480605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1480605</v>
      </c>
      <c r="O43" s="47">
        <f t="shared" si="8"/>
        <v>158.06608305754244</v>
      </c>
      <c r="P43" s="9"/>
    </row>
    <row r="44" spans="1:16">
      <c r="A44" s="12"/>
      <c r="B44" s="25">
        <v>347.2</v>
      </c>
      <c r="C44" s="20" t="s">
        <v>50</v>
      </c>
      <c r="D44" s="46">
        <v>252282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252282</v>
      </c>
      <c r="O44" s="47">
        <f t="shared" si="8"/>
        <v>26.933062880324545</v>
      </c>
      <c r="P44" s="9"/>
    </row>
    <row r="45" spans="1:16">
      <c r="A45" s="12"/>
      <c r="B45" s="25">
        <v>347.5</v>
      </c>
      <c r="C45" s="20" t="s">
        <v>53</v>
      </c>
      <c r="D45" s="46">
        <v>87694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87694</v>
      </c>
      <c r="O45" s="47">
        <f t="shared" si="8"/>
        <v>9.3620155866339267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SUM(D47:D51)</f>
        <v>254671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3" si="11">SUM(D46:M46)</f>
        <v>254671</v>
      </c>
      <c r="O46" s="45">
        <f t="shared" si="8"/>
        <v>27.188107184797694</v>
      </c>
      <c r="P46" s="10"/>
    </row>
    <row r="47" spans="1:16">
      <c r="A47" s="13"/>
      <c r="B47" s="39">
        <v>351.1</v>
      </c>
      <c r="C47" s="21" t="s">
        <v>56</v>
      </c>
      <c r="D47" s="46">
        <v>10537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10537</v>
      </c>
      <c r="O47" s="47">
        <f t="shared" si="8"/>
        <v>1.124906586954201</v>
      </c>
      <c r="P47" s="9"/>
    </row>
    <row r="48" spans="1:16">
      <c r="A48" s="13"/>
      <c r="B48" s="39">
        <v>351.3</v>
      </c>
      <c r="C48" s="21" t="s">
        <v>57</v>
      </c>
      <c r="D48" s="46">
        <v>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695</v>
      </c>
      <c r="O48" s="47">
        <f t="shared" si="8"/>
        <v>7.4196647806127891E-2</v>
      </c>
      <c r="P48" s="9"/>
    </row>
    <row r="49" spans="1:16">
      <c r="A49" s="13"/>
      <c r="B49" s="39">
        <v>352</v>
      </c>
      <c r="C49" s="21" t="s">
        <v>102</v>
      </c>
      <c r="D49" s="46">
        <v>31355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31355</v>
      </c>
      <c r="O49" s="47">
        <f t="shared" si="8"/>
        <v>3.3473897726059572</v>
      </c>
      <c r="P49" s="9"/>
    </row>
    <row r="50" spans="1:16">
      <c r="A50" s="13"/>
      <c r="B50" s="39">
        <v>354</v>
      </c>
      <c r="C50" s="21" t="s">
        <v>58</v>
      </c>
      <c r="D50" s="46">
        <v>800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800</v>
      </c>
      <c r="O50" s="47">
        <f t="shared" si="8"/>
        <v>8.5406213302017725E-2</v>
      </c>
      <c r="P50" s="9"/>
    </row>
    <row r="51" spans="1:16">
      <c r="A51" s="13"/>
      <c r="B51" s="39">
        <v>359</v>
      </c>
      <c r="C51" s="21" t="s">
        <v>60</v>
      </c>
      <c r="D51" s="46">
        <v>211284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211284</v>
      </c>
      <c r="O51" s="47">
        <f t="shared" si="8"/>
        <v>22.556207964129392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SUM(D53:D61)</f>
        <v>493549</v>
      </c>
      <c r="E52" s="32">
        <f t="shared" si="12"/>
        <v>-60</v>
      </c>
      <c r="F52" s="32">
        <f t="shared" si="12"/>
        <v>0</v>
      </c>
      <c r="G52" s="32">
        <f t="shared" si="12"/>
        <v>3550</v>
      </c>
      <c r="H52" s="32">
        <f t="shared" si="12"/>
        <v>0</v>
      </c>
      <c r="I52" s="32">
        <f t="shared" si="12"/>
        <v>24181</v>
      </c>
      <c r="J52" s="32">
        <f t="shared" si="12"/>
        <v>0</v>
      </c>
      <c r="K52" s="32">
        <f t="shared" si="12"/>
        <v>5104327</v>
      </c>
      <c r="L52" s="32">
        <f t="shared" si="12"/>
        <v>0</v>
      </c>
      <c r="M52" s="32">
        <f t="shared" si="12"/>
        <v>0</v>
      </c>
      <c r="N52" s="32">
        <f t="shared" si="11"/>
        <v>5625547</v>
      </c>
      <c r="O52" s="45">
        <f t="shared" si="8"/>
        <v>600.57083377815741</v>
      </c>
      <c r="P52" s="10"/>
    </row>
    <row r="53" spans="1:16">
      <c r="A53" s="12"/>
      <c r="B53" s="25">
        <v>361.1</v>
      </c>
      <c r="C53" s="20" t="s">
        <v>61</v>
      </c>
      <c r="D53" s="46">
        <v>10166</v>
      </c>
      <c r="E53" s="46">
        <v>-60</v>
      </c>
      <c r="F53" s="46">
        <v>0</v>
      </c>
      <c r="G53" s="46">
        <v>-500</v>
      </c>
      <c r="H53" s="46">
        <v>0</v>
      </c>
      <c r="I53" s="46">
        <v>43456</v>
      </c>
      <c r="J53" s="46">
        <v>0</v>
      </c>
      <c r="K53" s="46">
        <v>300168</v>
      </c>
      <c r="L53" s="46">
        <v>0</v>
      </c>
      <c r="M53" s="46">
        <v>0</v>
      </c>
      <c r="N53" s="46">
        <f t="shared" si="11"/>
        <v>353230</v>
      </c>
      <c r="O53" s="47">
        <f t="shared" si="8"/>
        <v>37.71004590583965</v>
      </c>
      <c r="P53" s="9"/>
    </row>
    <row r="54" spans="1:16">
      <c r="A54" s="12"/>
      <c r="B54" s="25">
        <v>361.2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556085</v>
      </c>
      <c r="L54" s="46">
        <v>0</v>
      </c>
      <c r="M54" s="46">
        <v>0</v>
      </c>
      <c r="N54" s="46">
        <f t="shared" ref="N54:N61" si="13">SUM(D54:M54)</f>
        <v>556085</v>
      </c>
      <c r="O54" s="47">
        <f t="shared" si="8"/>
        <v>59.366392655065653</v>
      </c>
      <c r="P54" s="9"/>
    </row>
    <row r="55" spans="1:16">
      <c r="A55" s="12"/>
      <c r="B55" s="25">
        <v>361.3</v>
      </c>
      <c r="C55" s="20" t="s">
        <v>63</v>
      </c>
      <c r="D55" s="46">
        <v>-286</v>
      </c>
      <c r="E55" s="46">
        <v>0</v>
      </c>
      <c r="F55" s="46">
        <v>0</v>
      </c>
      <c r="G55" s="46">
        <v>0</v>
      </c>
      <c r="H55" s="46">
        <v>0</v>
      </c>
      <c r="I55" s="46">
        <v>-41324</v>
      </c>
      <c r="J55" s="46">
        <v>0</v>
      </c>
      <c r="K55" s="46">
        <v>1431310</v>
      </c>
      <c r="L55" s="46">
        <v>0</v>
      </c>
      <c r="M55" s="46">
        <v>0</v>
      </c>
      <c r="N55" s="46">
        <f t="shared" si="13"/>
        <v>1389700</v>
      </c>
      <c r="O55" s="47">
        <f t="shared" si="8"/>
        <v>148.36126828226753</v>
      </c>
      <c r="P55" s="9"/>
    </row>
    <row r="56" spans="1:16">
      <c r="A56" s="12"/>
      <c r="B56" s="25">
        <v>361.4</v>
      </c>
      <c r="C56" s="20" t="s">
        <v>117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1035252</v>
      </c>
      <c r="L56" s="46">
        <v>0</v>
      </c>
      <c r="M56" s="46">
        <v>0</v>
      </c>
      <c r="N56" s="46">
        <f t="shared" si="13"/>
        <v>1035252</v>
      </c>
      <c r="O56" s="47">
        <f t="shared" si="8"/>
        <v>110.52119141667556</v>
      </c>
      <c r="P56" s="9"/>
    </row>
    <row r="57" spans="1:16">
      <c r="A57" s="12"/>
      <c r="B57" s="25">
        <v>362</v>
      </c>
      <c r="C57" s="20" t="s">
        <v>65</v>
      </c>
      <c r="D57" s="46">
        <v>364463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364463</v>
      </c>
      <c r="O57" s="47">
        <f t="shared" si="8"/>
        <v>38.909255898366609</v>
      </c>
      <c r="P57" s="9"/>
    </row>
    <row r="58" spans="1:16">
      <c r="A58" s="12"/>
      <c r="B58" s="25">
        <v>364</v>
      </c>
      <c r="C58" s="20" t="s">
        <v>118</v>
      </c>
      <c r="D58" s="46">
        <v>4400</v>
      </c>
      <c r="E58" s="46">
        <v>0</v>
      </c>
      <c r="F58" s="46">
        <v>0</v>
      </c>
      <c r="G58" s="46">
        <v>0</v>
      </c>
      <c r="H58" s="46">
        <v>0</v>
      </c>
      <c r="I58" s="46">
        <v>-330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4070</v>
      </c>
      <c r="O58" s="47">
        <f t="shared" si="8"/>
        <v>0.43450411017401513</v>
      </c>
      <c r="P58" s="9"/>
    </row>
    <row r="59" spans="1:16">
      <c r="A59" s="12"/>
      <c r="B59" s="25">
        <v>366</v>
      </c>
      <c r="C59" s="20" t="s">
        <v>67</v>
      </c>
      <c r="D59" s="46">
        <v>9709</v>
      </c>
      <c r="E59" s="46">
        <v>0</v>
      </c>
      <c r="F59" s="46">
        <v>0</v>
      </c>
      <c r="G59" s="46">
        <v>4050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13759</v>
      </c>
      <c r="O59" s="47">
        <f t="shared" si="8"/>
        <v>1.4688801110280774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1731246</v>
      </c>
      <c r="L60" s="46">
        <v>0</v>
      </c>
      <c r="M60" s="46">
        <v>0</v>
      </c>
      <c r="N60" s="46">
        <f t="shared" si="13"/>
        <v>1731246</v>
      </c>
      <c r="O60" s="47">
        <f t="shared" si="8"/>
        <v>184.82395644283122</v>
      </c>
      <c r="P60" s="9"/>
    </row>
    <row r="61" spans="1:16">
      <c r="A61" s="12"/>
      <c r="B61" s="25">
        <v>369.9</v>
      </c>
      <c r="C61" s="20" t="s">
        <v>69</v>
      </c>
      <c r="D61" s="46">
        <v>105097</v>
      </c>
      <c r="E61" s="46">
        <v>0</v>
      </c>
      <c r="F61" s="46">
        <v>0</v>
      </c>
      <c r="G61" s="46">
        <v>0</v>
      </c>
      <c r="H61" s="46">
        <v>0</v>
      </c>
      <c r="I61" s="46">
        <v>22379</v>
      </c>
      <c r="J61" s="46">
        <v>0</v>
      </c>
      <c r="K61" s="46">
        <v>50266</v>
      </c>
      <c r="L61" s="46">
        <v>0</v>
      </c>
      <c r="M61" s="46">
        <v>0</v>
      </c>
      <c r="N61" s="46">
        <f t="shared" si="13"/>
        <v>177742</v>
      </c>
      <c r="O61" s="47">
        <f t="shared" si="8"/>
        <v>18.975338955909042</v>
      </c>
      <c r="P61" s="9"/>
    </row>
    <row r="62" spans="1:16" ht="15.75">
      <c r="A62" s="29" t="s">
        <v>44</v>
      </c>
      <c r="B62" s="30"/>
      <c r="C62" s="31"/>
      <c r="D62" s="32">
        <f t="shared" ref="D62:M62" si="14">SUM(D63:D65)</f>
        <v>0</v>
      </c>
      <c r="E62" s="32">
        <f t="shared" si="14"/>
        <v>0</v>
      </c>
      <c r="F62" s="32">
        <f t="shared" si="14"/>
        <v>0</v>
      </c>
      <c r="G62" s="32">
        <f t="shared" si="14"/>
        <v>2285028</v>
      </c>
      <c r="H62" s="32">
        <f t="shared" si="14"/>
        <v>0</v>
      </c>
      <c r="I62" s="32">
        <f t="shared" si="14"/>
        <v>24450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2309478</v>
      </c>
      <c r="O62" s="45">
        <f t="shared" si="8"/>
        <v>246.55471335539661</v>
      </c>
      <c r="P62" s="9"/>
    </row>
    <row r="63" spans="1:16">
      <c r="A63" s="12"/>
      <c r="B63" s="25">
        <v>381</v>
      </c>
      <c r="C63" s="20" t="s">
        <v>70</v>
      </c>
      <c r="D63" s="46">
        <v>0</v>
      </c>
      <c r="E63" s="46">
        <v>0</v>
      </c>
      <c r="F63" s="46">
        <v>0</v>
      </c>
      <c r="G63" s="46">
        <v>1905896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1905896</v>
      </c>
      <c r="O63" s="47">
        <f t="shared" si="8"/>
        <v>203.46920038432796</v>
      </c>
      <c r="P63" s="9"/>
    </row>
    <row r="64" spans="1:16">
      <c r="A64" s="12"/>
      <c r="B64" s="25">
        <v>384</v>
      </c>
      <c r="C64" s="20" t="s">
        <v>71</v>
      </c>
      <c r="D64" s="46">
        <v>0</v>
      </c>
      <c r="E64" s="46">
        <v>0</v>
      </c>
      <c r="F64" s="46">
        <v>0</v>
      </c>
      <c r="G64" s="46">
        <v>379132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379132</v>
      </c>
      <c r="O64" s="47">
        <f t="shared" si="8"/>
        <v>40.47528557702573</v>
      </c>
      <c r="P64" s="9"/>
    </row>
    <row r="65" spans="1:119" ht="15.75" thickBot="1">
      <c r="A65" s="12"/>
      <c r="B65" s="25">
        <v>389.9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24450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24450</v>
      </c>
      <c r="O65" s="47">
        <f t="shared" si="8"/>
        <v>2.6102273940429166</v>
      </c>
      <c r="P65" s="9"/>
    </row>
    <row r="66" spans="1:119" ht="16.5" thickBot="1">
      <c r="A66" s="14" t="s">
        <v>54</v>
      </c>
      <c r="B66" s="23"/>
      <c r="C66" s="22"/>
      <c r="D66" s="15">
        <f t="shared" ref="D66:M66" si="15">SUM(D5,D16,D26,D36,D46,D52,D62)</f>
        <v>15520496</v>
      </c>
      <c r="E66" s="15">
        <f t="shared" si="15"/>
        <v>25498</v>
      </c>
      <c r="F66" s="15">
        <f t="shared" si="15"/>
        <v>0</v>
      </c>
      <c r="G66" s="15">
        <f t="shared" si="15"/>
        <v>3146871</v>
      </c>
      <c r="H66" s="15">
        <f t="shared" si="15"/>
        <v>0</v>
      </c>
      <c r="I66" s="15">
        <f t="shared" si="15"/>
        <v>6579193</v>
      </c>
      <c r="J66" s="15">
        <f t="shared" si="15"/>
        <v>0</v>
      </c>
      <c r="K66" s="15">
        <f t="shared" si="15"/>
        <v>5402303</v>
      </c>
      <c r="L66" s="15">
        <f t="shared" si="15"/>
        <v>0</v>
      </c>
      <c r="M66" s="15">
        <f t="shared" si="15"/>
        <v>0</v>
      </c>
      <c r="N66" s="15">
        <f>SUM(D66:M66)</f>
        <v>30674361</v>
      </c>
      <c r="O66" s="38">
        <f t="shared" si="8"/>
        <v>3274.7262730863672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131</v>
      </c>
      <c r="M68" s="51"/>
      <c r="N68" s="51"/>
      <c r="O68" s="43">
        <v>9367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88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2023-12-06T18:13:40Z</cp:lastPrinted>
  <dcterms:created xsi:type="dcterms:W3CDTF">2000-08-31T21:26:31Z</dcterms:created>
  <dcterms:modified xsi:type="dcterms:W3CDTF">2023-12-06T18:13:50Z</dcterms:modified>
</cp:coreProperties>
</file>