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7" r:id="rId1"/>
    <sheet name="2020" sheetId="45" r:id="rId2"/>
    <sheet name="2019" sheetId="44" r:id="rId3"/>
    <sheet name="2018" sheetId="48" r:id="rId4"/>
    <sheet name="2017" sheetId="42" r:id="rId5"/>
    <sheet name="2016" sheetId="49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'2008'!$A$1:$O$43</definedName>
    <definedName name="_xlnm.Print_Area" localSheetId="12">'2009'!$A$1:$O$40</definedName>
    <definedName name="_xlnm.Print_Area" localSheetId="11">'2010'!$A$1:$O$39</definedName>
    <definedName name="_xlnm.Print_Area" localSheetId="10">'2011'!$A$1:$O$41</definedName>
    <definedName name="_xlnm.Print_Area" localSheetId="9">'2012'!$A$1:$O$42</definedName>
    <definedName name="_xlnm.Print_Area" localSheetId="8">'2013'!$A$1:$O$40</definedName>
    <definedName name="_xlnm.Print_Area" localSheetId="7">'2014'!$A$1:$O$44</definedName>
    <definedName name="_xlnm.Print_Area" localSheetId="6">'2015'!$A$1:$O$39</definedName>
    <definedName name="_xlnm.Print_Area" localSheetId="5">'2016'!$A$1:$O$287</definedName>
    <definedName name="_xlnm.Print_Area" localSheetId="4">'2017'!$A$1:$O$287</definedName>
    <definedName name="_xlnm.Print_Area" localSheetId="3">'2018'!$A$1:$O$287</definedName>
    <definedName name="_xlnm.Print_Area" localSheetId="2">'2019'!$A$1:$O$45</definedName>
    <definedName name="_xlnm.Print_Area" localSheetId="1">'2020'!$A$1:$O$42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M283" i="49" l="1"/>
  <c r="G283" i="49"/>
  <c r="D283" i="49"/>
  <c r="N282" i="49"/>
  <c r="O282" i="49"/>
  <c r="O281" i="49"/>
  <c r="N281" i="49"/>
  <c r="N280" i="49"/>
  <c r="O280" i="49"/>
  <c r="O279" i="49"/>
  <c r="N279" i="49"/>
  <c r="O278" i="49"/>
  <c r="N278" i="49"/>
  <c r="N277" i="49"/>
  <c r="O277" i="49"/>
  <c r="N276" i="49"/>
  <c r="O276" i="49"/>
  <c r="O275" i="49"/>
  <c r="N275" i="49"/>
  <c r="N274" i="49"/>
  <c r="O274" i="49"/>
  <c r="O273" i="49"/>
  <c r="N273" i="49"/>
  <c r="O272" i="49"/>
  <c r="N272" i="49"/>
  <c r="N271" i="49"/>
  <c r="O271" i="49"/>
  <c r="N270" i="49"/>
  <c r="O270" i="49"/>
  <c r="O269" i="49"/>
  <c r="N269" i="49"/>
  <c r="N268" i="49"/>
  <c r="O268" i="49"/>
  <c r="O267" i="49"/>
  <c r="N267" i="49"/>
  <c r="O266" i="49"/>
  <c r="N266" i="49"/>
  <c r="N265" i="49"/>
  <c r="O265" i="49"/>
  <c r="N264" i="49"/>
  <c r="O264" i="49"/>
  <c r="M263" i="49"/>
  <c r="L263" i="49"/>
  <c r="K263" i="49"/>
  <c r="J263" i="49"/>
  <c r="I263" i="49"/>
  <c r="H263" i="49"/>
  <c r="G263" i="49"/>
  <c r="F263" i="49"/>
  <c r="N263" i="49"/>
  <c r="O263" i="49"/>
  <c r="E263" i="49"/>
  <c r="D263" i="49"/>
  <c r="O262" i="49"/>
  <c r="N262" i="49"/>
  <c r="N261" i="49"/>
  <c r="O261" i="49"/>
  <c r="O260" i="49"/>
  <c r="N260" i="49"/>
  <c r="O259" i="49"/>
  <c r="N259" i="49"/>
  <c r="N258" i="49"/>
  <c r="O258" i="49"/>
  <c r="N257" i="49"/>
  <c r="O257" i="49"/>
  <c r="O256" i="49"/>
  <c r="N256" i="49"/>
  <c r="N255" i="49"/>
  <c r="O255" i="49"/>
  <c r="O254" i="49"/>
  <c r="N254" i="49"/>
  <c r="O253" i="49"/>
  <c r="N253" i="49"/>
  <c r="N252" i="49"/>
  <c r="O252" i="49"/>
  <c r="N251" i="49"/>
  <c r="O251" i="49"/>
  <c r="O250" i="49"/>
  <c r="N250" i="49"/>
  <c r="M249" i="49"/>
  <c r="L249" i="49"/>
  <c r="K249" i="49"/>
  <c r="J249" i="49"/>
  <c r="I249" i="49"/>
  <c r="H249" i="49"/>
  <c r="G249" i="49"/>
  <c r="F249" i="49"/>
  <c r="E249" i="49"/>
  <c r="D249" i="49"/>
  <c r="N249" i="49"/>
  <c r="O249" i="49"/>
  <c r="N248" i="49"/>
  <c r="O248" i="49"/>
  <c r="O247" i="49"/>
  <c r="N247" i="49"/>
  <c r="O246" i="49"/>
  <c r="N246" i="49"/>
  <c r="N245" i="49"/>
  <c r="O245" i="49"/>
  <c r="N244" i="49"/>
  <c r="O244" i="49"/>
  <c r="O243" i="49"/>
  <c r="N243" i="49"/>
  <c r="N242" i="49"/>
  <c r="O242" i="49"/>
  <c r="O241" i="49"/>
  <c r="N241" i="49"/>
  <c r="O240" i="49"/>
  <c r="N240" i="49"/>
  <c r="N239" i="49"/>
  <c r="O239" i="49"/>
  <c r="N238" i="49"/>
  <c r="O238" i="49"/>
  <c r="O237" i="49"/>
  <c r="N237" i="49"/>
  <c r="N236" i="49"/>
  <c r="O236" i="49"/>
  <c r="O235" i="49"/>
  <c r="N235" i="49"/>
  <c r="O234" i="49"/>
  <c r="N234" i="49"/>
  <c r="N233" i="49"/>
  <c r="O233" i="49"/>
  <c r="N232" i="49"/>
  <c r="O232" i="49"/>
  <c r="M231" i="49"/>
  <c r="L231" i="49"/>
  <c r="K231" i="49"/>
  <c r="J231" i="49"/>
  <c r="I231" i="49"/>
  <c r="H231" i="49"/>
  <c r="G231" i="49"/>
  <c r="F231" i="49"/>
  <c r="N231" i="49"/>
  <c r="O231" i="49"/>
  <c r="E231" i="49"/>
  <c r="D231" i="49"/>
  <c r="O230" i="49"/>
  <c r="N230" i="49"/>
  <c r="N229" i="49"/>
  <c r="O229" i="49"/>
  <c r="O228" i="49"/>
  <c r="N228" i="49"/>
  <c r="O227" i="49"/>
  <c r="N227" i="49"/>
  <c r="N226" i="49"/>
  <c r="O226" i="49"/>
  <c r="N225" i="49"/>
  <c r="O225" i="49"/>
  <c r="O224" i="49"/>
  <c r="N224" i="49"/>
  <c r="N223" i="49"/>
  <c r="O223" i="49"/>
  <c r="O222" i="49"/>
  <c r="N222" i="49"/>
  <c r="O221" i="49"/>
  <c r="N221" i="49"/>
  <c r="N220" i="49"/>
  <c r="O220" i="49"/>
  <c r="N219" i="49"/>
  <c r="O219" i="49"/>
  <c r="O218" i="49"/>
  <c r="N218" i="49"/>
  <c r="N217" i="49"/>
  <c r="O217" i="49"/>
  <c r="O216" i="49"/>
  <c r="N216" i="49"/>
  <c r="O215" i="49"/>
  <c r="N215" i="49"/>
  <c r="N214" i="49"/>
  <c r="O214" i="49"/>
  <c r="N213" i="49"/>
  <c r="O213" i="49"/>
  <c r="O212" i="49"/>
  <c r="N212" i="49"/>
  <c r="N211" i="49"/>
  <c r="O211" i="49"/>
  <c r="O210" i="49"/>
  <c r="N210" i="49"/>
  <c r="O209" i="49"/>
  <c r="N209" i="49"/>
  <c r="N208" i="49"/>
  <c r="O208" i="49"/>
  <c r="N207" i="49"/>
  <c r="O207" i="49"/>
  <c r="O206" i="49"/>
  <c r="N206" i="49"/>
  <c r="N205" i="49"/>
  <c r="O205" i="49"/>
  <c r="O204" i="49"/>
  <c r="N204" i="49"/>
  <c r="O203" i="49"/>
  <c r="N203" i="49"/>
  <c r="N202" i="49"/>
  <c r="O202" i="49"/>
  <c r="N201" i="49"/>
  <c r="O201" i="49"/>
  <c r="O200" i="49"/>
  <c r="N200" i="49"/>
  <c r="N199" i="49"/>
  <c r="O199" i="49"/>
  <c r="O198" i="49"/>
  <c r="N198" i="49"/>
  <c r="O197" i="49"/>
  <c r="N197" i="49"/>
  <c r="N196" i="49"/>
  <c r="O196" i="49"/>
  <c r="N195" i="49"/>
  <c r="O195" i="49"/>
  <c r="O194" i="49"/>
  <c r="N194" i="49"/>
  <c r="N193" i="49"/>
  <c r="O193" i="49"/>
  <c r="O192" i="49"/>
  <c r="N192" i="49"/>
  <c r="O191" i="49"/>
  <c r="N191" i="49"/>
  <c r="N190" i="49"/>
  <c r="O190" i="49"/>
  <c r="N189" i="49"/>
  <c r="O189" i="49"/>
  <c r="O188" i="49"/>
  <c r="N188" i="49"/>
  <c r="N187" i="49"/>
  <c r="O187" i="49"/>
  <c r="O186" i="49"/>
  <c r="N186" i="49"/>
  <c r="O185" i="49"/>
  <c r="N185" i="49"/>
  <c r="N184" i="49"/>
  <c r="O184" i="49"/>
  <c r="N183" i="49"/>
  <c r="O183" i="49"/>
  <c r="O182" i="49"/>
  <c r="N182" i="49"/>
  <c r="N181" i="49"/>
  <c r="O181" i="49"/>
  <c r="O180" i="49"/>
  <c r="N180" i="49"/>
  <c r="O179" i="49"/>
  <c r="N179" i="49"/>
  <c r="N178" i="49"/>
  <c r="O178" i="49"/>
  <c r="N177" i="49"/>
  <c r="O177" i="49"/>
  <c r="O176" i="49"/>
  <c r="N176" i="49"/>
  <c r="N175" i="49"/>
  <c r="O175" i="49"/>
  <c r="O174" i="49"/>
  <c r="N174" i="49"/>
  <c r="O173" i="49"/>
  <c r="N173" i="49"/>
  <c r="N172" i="49"/>
  <c r="O172" i="49"/>
  <c r="N171" i="49"/>
  <c r="O171" i="49"/>
  <c r="O170" i="49"/>
  <c r="N170" i="49"/>
  <c r="N169" i="49"/>
  <c r="O169" i="49"/>
  <c r="O168" i="49"/>
  <c r="N168" i="49"/>
  <c r="O167" i="49"/>
  <c r="N167" i="49"/>
  <c r="N166" i="49"/>
  <c r="O166" i="49"/>
  <c r="N165" i="49"/>
  <c r="O165" i="49"/>
  <c r="O164" i="49"/>
  <c r="N164" i="49"/>
  <c r="N163" i="49"/>
  <c r="O163" i="49"/>
  <c r="O162" i="49"/>
  <c r="N162" i="49"/>
  <c r="O161" i="49"/>
  <c r="N161" i="49"/>
  <c r="N160" i="49"/>
  <c r="O160" i="49"/>
  <c r="N159" i="49"/>
  <c r="O159" i="49"/>
  <c r="O158" i="49"/>
  <c r="N158" i="49"/>
  <c r="N157" i="49"/>
  <c r="O157" i="49"/>
  <c r="O156" i="49"/>
  <c r="N156" i="49"/>
  <c r="O155" i="49"/>
  <c r="N155" i="49"/>
  <c r="N154" i="49"/>
  <c r="O154" i="49"/>
  <c r="N153" i="49"/>
  <c r="O153" i="49"/>
  <c r="O152" i="49"/>
  <c r="N152" i="49"/>
  <c r="N151" i="49"/>
  <c r="O151" i="49"/>
  <c r="O150" i="49"/>
  <c r="N150" i="49"/>
  <c r="O149" i="49"/>
  <c r="N149" i="49"/>
  <c r="N148" i="49"/>
  <c r="O148" i="49"/>
  <c r="N147" i="49"/>
  <c r="O147" i="49"/>
  <c r="O146" i="49"/>
  <c r="N146" i="49"/>
  <c r="N145" i="49"/>
  <c r="O145" i="49"/>
  <c r="O144" i="49"/>
  <c r="N144" i="49"/>
  <c r="O143" i="49"/>
  <c r="N143" i="49"/>
  <c r="N142" i="49"/>
  <c r="O142" i="49"/>
  <c r="N141" i="49"/>
  <c r="O141" i="49"/>
  <c r="O140" i="49"/>
  <c r="N140" i="49"/>
  <c r="N139" i="49"/>
  <c r="O139" i="49"/>
  <c r="O138" i="49"/>
  <c r="N138" i="49"/>
  <c r="O137" i="49"/>
  <c r="N137" i="49"/>
  <c r="N136" i="49"/>
  <c r="O136" i="49"/>
  <c r="M136" i="49"/>
  <c r="L136" i="49"/>
  <c r="K136" i="49"/>
  <c r="J136" i="49"/>
  <c r="I136" i="49"/>
  <c r="H136" i="49"/>
  <c r="G136" i="49"/>
  <c r="F136" i="49"/>
  <c r="E136" i="49"/>
  <c r="D136" i="49"/>
  <c r="N135" i="49"/>
  <c r="O135" i="49"/>
  <c r="N134" i="49"/>
  <c r="O134" i="49"/>
  <c r="O133" i="49"/>
  <c r="N133" i="49"/>
  <c r="N132" i="49"/>
  <c r="O132" i="49"/>
  <c r="O131" i="49"/>
  <c r="N131" i="49"/>
  <c r="O130" i="49"/>
  <c r="N130" i="49"/>
  <c r="N129" i="49"/>
  <c r="O129" i="49"/>
  <c r="N128" i="49"/>
  <c r="O128" i="49"/>
  <c r="O127" i="49"/>
  <c r="N127" i="49"/>
  <c r="N126" i="49"/>
  <c r="O126" i="49"/>
  <c r="O125" i="49"/>
  <c r="N125" i="49"/>
  <c r="O124" i="49"/>
  <c r="N124" i="49"/>
  <c r="N123" i="49"/>
  <c r="O123" i="49"/>
  <c r="N122" i="49"/>
  <c r="O122" i="49"/>
  <c r="O121" i="49"/>
  <c r="N121" i="49"/>
  <c r="N120" i="49"/>
  <c r="O120" i="49"/>
  <c r="O119" i="49"/>
  <c r="N119" i="49"/>
  <c r="O118" i="49"/>
  <c r="N118" i="49"/>
  <c r="N117" i="49"/>
  <c r="O117" i="49"/>
  <c r="N116" i="49"/>
  <c r="O116" i="49"/>
  <c r="O115" i="49"/>
  <c r="N115" i="49"/>
  <c r="N114" i="49"/>
  <c r="O114" i="49"/>
  <c r="O113" i="49"/>
  <c r="N113" i="49"/>
  <c r="O112" i="49"/>
  <c r="N112" i="49"/>
  <c r="N111" i="49"/>
  <c r="O111" i="49"/>
  <c r="N110" i="49"/>
  <c r="O110" i="49"/>
  <c r="O109" i="49"/>
  <c r="N109" i="49"/>
  <c r="N108" i="49"/>
  <c r="O108" i="49"/>
  <c r="O107" i="49"/>
  <c r="N107" i="49"/>
  <c r="O106" i="49"/>
  <c r="N106" i="49"/>
  <c r="N105" i="49"/>
  <c r="O105" i="49"/>
  <c r="N104" i="49"/>
  <c r="O104" i="49"/>
  <c r="O103" i="49"/>
  <c r="N103" i="49"/>
  <c r="N102" i="49"/>
  <c r="O102" i="49"/>
  <c r="O101" i="49"/>
  <c r="N101" i="49"/>
  <c r="O100" i="49"/>
  <c r="N100" i="49"/>
  <c r="N99" i="49"/>
  <c r="O99" i="49"/>
  <c r="N98" i="49"/>
  <c r="O98" i="49"/>
  <c r="O97" i="49"/>
  <c r="N97" i="49"/>
  <c r="N96" i="49"/>
  <c r="O96" i="49"/>
  <c r="O95" i="49"/>
  <c r="N95" i="49"/>
  <c r="O94" i="49"/>
  <c r="N94" i="49"/>
  <c r="N93" i="49"/>
  <c r="O93" i="49"/>
  <c r="N92" i="49"/>
  <c r="O92" i="49"/>
  <c r="O91" i="49"/>
  <c r="N91" i="49"/>
  <c r="N90" i="49"/>
  <c r="O90" i="49"/>
  <c r="O89" i="49"/>
  <c r="N89" i="49"/>
  <c r="O88" i="49"/>
  <c r="N88" i="49"/>
  <c r="N87" i="49"/>
  <c r="O87" i="49"/>
  <c r="N86" i="49"/>
  <c r="O86" i="49"/>
  <c r="O85" i="49"/>
  <c r="N85" i="49"/>
  <c r="N84" i="49"/>
  <c r="O84" i="49"/>
  <c r="O83" i="49"/>
  <c r="N83" i="49"/>
  <c r="O82" i="49"/>
  <c r="N82" i="49"/>
  <c r="N81" i="49"/>
  <c r="O81" i="49"/>
  <c r="N80" i="49"/>
  <c r="O80" i="49"/>
  <c r="O79" i="49"/>
  <c r="N79" i="49"/>
  <c r="N78" i="49"/>
  <c r="O78" i="49"/>
  <c r="O77" i="49"/>
  <c r="N77" i="49"/>
  <c r="O76" i="49"/>
  <c r="N76" i="49"/>
  <c r="N75" i="49"/>
  <c r="O75" i="49"/>
  <c r="N74" i="49"/>
  <c r="O74" i="49"/>
  <c r="O73" i="49"/>
  <c r="N73" i="49"/>
  <c r="N72" i="49"/>
  <c r="O72" i="49"/>
  <c r="O71" i="49"/>
  <c r="N71" i="49"/>
  <c r="O70" i="49"/>
  <c r="N70" i="49"/>
  <c r="N69" i="49"/>
  <c r="O69" i="49"/>
  <c r="N68" i="49"/>
  <c r="O68" i="49"/>
  <c r="O67" i="49"/>
  <c r="N67" i="49"/>
  <c r="N66" i="49"/>
  <c r="O66" i="49"/>
  <c r="O65" i="49"/>
  <c r="N65" i="49"/>
  <c r="O64" i="49"/>
  <c r="N64" i="49"/>
  <c r="N63" i="49"/>
  <c r="O63" i="49"/>
  <c r="N62" i="49"/>
  <c r="O62" i="49"/>
  <c r="O61" i="49"/>
  <c r="N61" i="49"/>
  <c r="N60" i="49"/>
  <c r="O60" i="49"/>
  <c r="O59" i="49"/>
  <c r="N59" i="49"/>
  <c r="O58" i="49"/>
  <c r="N58" i="49"/>
  <c r="N57" i="49"/>
  <c r="O57" i="49"/>
  <c r="N56" i="49"/>
  <c r="O56" i="49"/>
  <c r="O55" i="49"/>
  <c r="N55" i="49"/>
  <c r="N54" i="49"/>
  <c r="O54" i="49"/>
  <c r="O53" i="49"/>
  <c r="N53" i="49"/>
  <c r="O52" i="49"/>
  <c r="N52" i="49"/>
  <c r="N51" i="49"/>
  <c r="O51" i="49"/>
  <c r="M51" i="49"/>
  <c r="L51" i="49"/>
  <c r="K51" i="49"/>
  <c r="J51" i="49"/>
  <c r="I51" i="49"/>
  <c r="H51" i="49"/>
  <c r="G51" i="49"/>
  <c r="F51" i="49"/>
  <c r="E51" i="49"/>
  <c r="D51" i="49"/>
  <c r="N50" i="49"/>
  <c r="O50" i="49"/>
  <c r="N49" i="49"/>
  <c r="O49" i="49"/>
  <c r="O48" i="49"/>
  <c r="N48" i="49"/>
  <c r="N47" i="49"/>
  <c r="O47" i="49"/>
  <c r="O46" i="49"/>
  <c r="N46" i="49"/>
  <c r="O45" i="49"/>
  <c r="N45" i="49"/>
  <c r="N44" i="49"/>
  <c r="O44" i="49"/>
  <c r="N43" i="49"/>
  <c r="O43" i="49"/>
  <c r="O42" i="49"/>
  <c r="N42" i="49"/>
  <c r="N41" i="49"/>
  <c r="O41" i="49"/>
  <c r="O40" i="49"/>
  <c r="N40" i="49"/>
  <c r="O39" i="49"/>
  <c r="N39" i="49"/>
  <c r="N38" i="49"/>
  <c r="O38" i="49"/>
  <c r="N37" i="49"/>
  <c r="O37" i="49"/>
  <c r="O36" i="49"/>
  <c r="N36" i="49"/>
  <c r="N35" i="49"/>
  <c r="O35" i="49"/>
  <c r="O34" i="49"/>
  <c r="N34" i="49"/>
  <c r="O33" i="49"/>
  <c r="N33" i="49"/>
  <c r="N32" i="49"/>
  <c r="O32" i="49"/>
  <c r="N31" i="49"/>
  <c r="O31" i="49"/>
  <c r="O30" i="49"/>
  <c r="N30" i="49"/>
  <c r="N29" i="49"/>
  <c r="O29" i="49"/>
  <c r="O28" i="49"/>
  <c r="N28" i="49"/>
  <c r="O27" i="49"/>
  <c r="N27" i="49"/>
  <c r="N26" i="49"/>
  <c r="O26" i="49"/>
  <c r="N25" i="49"/>
  <c r="O25" i="49"/>
  <c r="O24" i="49"/>
  <c r="N24" i="49"/>
  <c r="M23" i="49"/>
  <c r="L23" i="49"/>
  <c r="K23" i="49"/>
  <c r="J23" i="49"/>
  <c r="J283" i="49"/>
  <c r="I23" i="49"/>
  <c r="H23" i="49"/>
  <c r="G23" i="49"/>
  <c r="F23" i="49"/>
  <c r="E23" i="49"/>
  <c r="D23" i="49"/>
  <c r="N23" i="49"/>
  <c r="O23" i="49"/>
  <c r="N22" i="49"/>
  <c r="O22" i="49"/>
  <c r="O21" i="49"/>
  <c r="N21" i="49"/>
  <c r="O20" i="49"/>
  <c r="N20" i="49"/>
  <c r="N19" i="49"/>
  <c r="O19" i="49"/>
  <c r="N18" i="49"/>
  <c r="O18" i="49"/>
  <c r="O17" i="49"/>
  <c r="N17" i="49"/>
  <c r="N16" i="49"/>
  <c r="O16" i="49"/>
  <c r="O15" i="49"/>
  <c r="N15" i="49"/>
  <c r="O14" i="49"/>
  <c r="N14" i="49"/>
  <c r="N13" i="49"/>
  <c r="O13" i="49"/>
  <c r="N12" i="49"/>
  <c r="O12" i="49"/>
  <c r="O11" i="49"/>
  <c r="N11" i="49"/>
  <c r="N10" i="49"/>
  <c r="O10" i="49"/>
  <c r="O9" i="49"/>
  <c r="N9" i="49"/>
  <c r="O8" i="49"/>
  <c r="N8" i="49"/>
  <c r="N7" i="49"/>
  <c r="O7" i="49"/>
  <c r="N6" i="49"/>
  <c r="O6" i="49"/>
  <c r="M5" i="49"/>
  <c r="L5" i="49"/>
  <c r="L283" i="49"/>
  <c r="K5" i="49"/>
  <c r="K283" i="49"/>
  <c r="J5" i="49"/>
  <c r="I5" i="49"/>
  <c r="I283" i="49"/>
  <c r="H5" i="49"/>
  <c r="H283" i="49"/>
  <c r="G5" i="49"/>
  <c r="F5" i="49"/>
  <c r="N5" i="49"/>
  <c r="O5" i="49"/>
  <c r="E5" i="49"/>
  <c r="E283" i="49"/>
  <c r="D5" i="49"/>
  <c r="E283" i="48"/>
  <c r="N282" i="48"/>
  <c r="O282" i="48"/>
  <c r="N281" i="48"/>
  <c r="O281" i="48"/>
  <c r="N280" i="48"/>
  <c r="O280" i="48"/>
  <c r="N279" i="48"/>
  <c r="O279" i="48"/>
  <c r="N278" i="48"/>
  <c r="O278" i="48"/>
  <c r="O277" i="48"/>
  <c r="N277" i="48"/>
  <c r="N276" i="48"/>
  <c r="O276" i="48"/>
  <c r="N275" i="48"/>
  <c r="O275" i="48"/>
  <c r="N274" i="48"/>
  <c r="O274" i="48"/>
  <c r="N273" i="48"/>
  <c r="O273" i="48"/>
  <c r="N272" i="48"/>
  <c r="O272" i="48"/>
  <c r="O271" i="48"/>
  <c r="N271" i="48"/>
  <c r="N270" i="48"/>
  <c r="O270" i="48"/>
  <c r="N269" i="48"/>
  <c r="O269" i="48"/>
  <c r="N268" i="48"/>
  <c r="O268" i="48"/>
  <c r="N267" i="48"/>
  <c r="O267" i="48"/>
  <c r="N266" i="48"/>
  <c r="O266" i="48"/>
  <c r="O265" i="48"/>
  <c r="N265" i="48"/>
  <c r="N264" i="48"/>
  <c r="O264" i="48"/>
  <c r="M263" i="48"/>
  <c r="L263" i="48"/>
  <c r="K263" i="48"/>
  <c r="J263" i="48"/>
  <c r="I263" i="48"/>
  <c r="H263" i="48"/>
  <c r="G263" i="48"/>
  <c r="N263" i="48"/>
  <c r="O263" i="48"/>
  <c r="F263" i="48"/>
  <c r="E263" i="48"/>
  <c r="D263" i="48"/>
  <c r="N262" i="48"/>
  <c r="O262" i="48"/>
  <c r="N261" i="48"/>
  <c r="O261" i="48"/>
  <c r="N260" i="48"/>
  <c r="O260" i="48"/>
  <c r="N259" i="48"/>
  <c r="O259" i="48"/>
  <c r="O258" i="48"/>
  <c r="N258" i="48"/>
  <c r="N257" i="48"/>
  <c r="O257" i="48"/>
  <c r="N256" i="48"/>
  <c r="O256" i="48"/>
  <c r="N255" i="48"/>
  <c r="O255" i="48"/>
  <c r="N254" i="48"/>
  <c r="O254" i="48"/>
  <c r="N253" i="48"/>
  <c r="O253" i="48"/>
  <c r="O252" i="48"/>
  <c r="N252" i="48"/>
  <c r="N251" i="48"/>
  <c r="O251" i="48"/>
  <c r="N250" i="48"/>
  <c r="O250" i="48"/>
  <c r="M249" i="48"/>
  <c r="L249" i="48"/>
  <c r="K249" i="48"/>
  <c r="J249" i="48"/>
  <c r="I249" i="48"/>
  <c r="H249" i="48"/>
  <c r="G249" i="48"/>
  <c r="F249" i="48"/>
  <c r="E249" i="48"/>
  <c r="D249" i="48"/>
  <c r="N249" i="48"/>
  <c r="O249" i="48"/>
  <c r="N248" i="48"/>
  <c r="O248" i="48"/>
  <c r="N247" i="48"/>
  <c r="O247" i="48"/>
  <c r="N246" i="48"/>
  <c r="O246" i="48"/>
  <c r="O245" i="48"/>
  <c r="N245" i="48"/>
  <c r="N244" i="48"/>
  <c r="O244" i="48"/>
  <c r="N243" i="48"/>
  <c r="O243" i="48"/>
  <c r="N242" i="48"/>
  <c r="O242" i="48"/>
  <c r="N241" i="48"/>
  <c r="O241" i="48"/>
  <c r="N240" i="48"/>
  <c r="O240" i="48"/>
  <c r="O239" i="48"/>
  <c r="N239" i="48"/>
  <c r="N238" i="48"/>
  <c r="O238" i="48"/>
  <c r="N237" i="48"/>
  <c r="O237" i="48"/>
  <c r="N236" i="48"/>
  <c r="O236" i="48"/>
  <c r="N235" i="48"/>
  <c r="O235" i="48"/>
  <c r="N234" i="48"/>
  <c r="O234" i="48"/>
  <c r="O233" i="48"/>
  <c r="N233" i="48"/>
  <c r="N232" i="48"/>
  <c r="O232" i="48"/>
  <c r="M231" i="48"/>
  <c r="L231" i="48"/>
  <c r="K231" i="48"/>
  <c r="J231" i="48"/>
  <c r="I231" i="48"/>
  <c r="H231" i="48"/>
  <c r="G231" i="48"/>
  <c r="N231" i="48"/>
  <c r="O231" i="48"/>
  <c r="F231" i="48"/>
  <c r="E231" i="48"/>
  <c r="D231" i="48"/>
  <c r="N230" i="48"/>
  <c r="O230" i="48"/>
  <c r="N229" i="48"/>
  <c r="O229" i="48"/>
  <c r="N228" i="48"/>
  <c r="O228" i="48"/>
  <c r="N227" i="48"/>
  <c r="O227" i="48"/>
  <c r="O226" i="48"/>
  <c r="N226" i="48"/>
  <c r="N225" i="48"/>
  <c r="O225" i="48"/>
  <c r="N224" i="48"/>
  <c r="O224" i="48"/>
  <c r="N223" i="48"/>
  <c r="O223" i="48"/>
  <c r="N222" i="48"/>
  <c r="O222" i="48"/>
  <c r="N221" i="48"/>
  <c r="O221" i="48"/>
  <c r="O220" i="48"/>
  <c r="N220" i="48"/>
  <c r="N219" i="48"/>
  <c r="O219" i="48"/>
  <c r="N218" i="48"/>
  <c r="O218" i="48"/>
  <c r="N217" i="48"/>
  <c r="O217" i="48"/>
  <c r="N216" i="48"/>
  <c r="O216" i="48"/>
  <c r="N215" i="48"/>
  <c r="O215" i="48"/>
  <c r="O214" i="48"/>
  <c r="N214" i="48"/>
  <c r="N213" i="48"/>
  <c r="O213" i="48"/>
  <c r="N212" i="48"/>
  <c r="O212" i="48"/>
  <c r="N211" i="48"/>
  <c r="O211" i="48"/>
  <c r="N210" i="48"/>
  <c r="O210" i="48"/>
  <c r="N209" i="48"/>
  <c r="O209" i="48"/>
  <c r="O208" i="48"/>
  <c r="N208" i="48"/>
  <c r="N207" i="48"/>
  <c r="O207" i="48"/>
  <c r="N206" i="48"/>
  <c r="O206" i="48"/>
  <c r="N205" i="48"/>
  <c r="O205" i="48"/>
  <c r="N204" i="48"/>
  <c r="O204" i="48"/>
  <c r="N203" i="48"/>
  <c r="O203" i="48"/>
  <c r="O202" i="48"/>
  <c r="N202" i="48"/>
  <c r="N201" i="48"/>
  <c r="O201" i="48"/>
  <c r="N200" i="48"/>
  <c r="O200" i="48"/>
  <c r="N199" i="48"/>
  <c r="O199" i="48"/>
  <c r="N198" i="48"/>
  <c r="O198" i="48"/>
  <c r="N197" i="48"/>
  <c r="O197" i="48"/>
  <c r="O196" i="48"/>
  <c r="N196" i="48"/>
  <c r="N195" i="48"/>
  <c r="O195" i="48"/>
  <c r="N194" i="48"/>
  <c r="O194" i="48"/>
  <c r="N193" i="48"/>
  <c r="O193" i="48"/>
  <c r="N192" i="48"/>
  <c r="O192" i="48"/>
  <c r="N191" i="48"/>
  <c r="O191" i="48"/>
  <c r="O190" i="48"/>
  <c r="N190" i="48"/>
  <c r="N189" i="48"/>
  <c r="O189" i="48"/>
  <c r="N188" i="48"/>
  <c r="O188" i="48"/>
  <c r="N187" i="48"/>
  <c r="O187" i="48"/>
  <c r="N186" i="48"/>
  <c r="O186" i="48"/>
  <c r="N185" i="48"/>
  <c r="O185" i="48"/>
  <c r="O184" i="48"/>
  <c r="N184" i="48"/>
  <c r="N183" i="48"/>
  <c r="O183" i="48"/>
  <c r="N182" i="48"/>
  <c r="O182" i="48"/>
  <c r="N181" i="48"/>
  <c r="O181" i="48"/>
  <c r="N180" i="48"/>
  <c r="O180" i="48"/>
  <c r="N179" i="48"/>
  <c r="O179" i="48"/>
  <c r="O178" i="48"/>
  <c r="N178" i="48"/>
  <c r="N177" i="48"/>
  <c r="O177" i="48"/>
  <c r="N176" i="48"/>
  <c r="O176" i="48"/>
  <c r="N175" i="48"/>
  <c r="O175" i="48"/>
  <c r="N174" i="48"/>
  <c r="O174" i="48"/>
  <c r="N173" i="48"/>
  <c r="O173" i="48"/>
  <c r="O172" i="48"/>
  <c r="N172" i="48"/>
  <c r="N171" i="48"/>
  <c r="O171" i="48"/>
  <c r="N170" i="48"/>
  <c r="O170" i="48"/>
  <c r="N169" i="48"/>
  <c r="O169" i="48"/>
  <c r="N168" i="48"/>
  <c r="O168" i="48"/>
  <c r="N167" i="48"/>
  <c r="O167" i="48"/>
  <c r="O166" i="48"/>
  <c r="N166" i="48"/>
  <c r="N165" i="48"/>
  <c r="O165" i="48"/>
  <c r="N164" i="48"/>
  <c r="O164" i="48"/>
  <c r="N163" i="48"/>
  <c r="O163" i="48"/>
  <c r="N162" i="48"/>
  <c r="O162" i="48"/>
  <c r="N161" i="48"/>
  <c r="O161" i="48"/>
  <c r="O160" i="48"/>
  <c r="N160" i="48"/>
  <c r="N159" i="48"/>
  <c r="O159" i="48"/>
  <c r="N158" i="48"/>
  <c r="O158" i="48"/>
  <c r="N157" i="48"/>
  <c r="O157" i="48"/>
  <c r="N156" i="48"/>
  <c r="O156" i="48"/>
  <c r="N155" i="48"/>
  <c r="O155" i="48"/>
  <c r="O154" i="48"/>
  <c r="N154" i="48"/>
  <c r="N153" i="48"/>
  <c r="O153" i="48"/>
  <c r="N152" i="48"/>
  <c r="O152" i="48"/>
  <c r="N151" i="48"/>
  <c r="O151" i="48"/>
  <c r="N150" i="48"/>
  <c r="O150" i="48"/>
  <c r="N149" i="48"/>
  <c r="O149" i="48"/>
  <c r="O148" i="48"/>
  <c r="N148" i="48"/>
  <c r="N147" i="48"/>
  <c r="O147" i="48"/>
  <c r="N146" i="48"/>
  <c r="O146" i="48"/>
  <c r="N145" i="48"/>
  <c r="O145" i="48"/>
  <c r="N144" i="48"/>
  <c r="O144" i="48"/>
  <c r="N143" i="48"/>
  <c r="O143" i="48"/>
  <c r="O142" i="48"/>
  <c r="N142" i="48"/>
  <c r="N141" i="48"/>
  <c r="O141" i="48"/>
  <c r="N140" i="48"/>
  <c r="O140" i="48"/>
  <c r="N139" i="48"/>
  <c r="O139" i="48"/>
  <c r="N138" i="48"/>
  <c r="O138" i="48"/>
  <c r="N137" i="48"/>
  <c r="O137" i="48"/>
  <c r="M136" i="48"/>
  <c r="L136" i="48"/>
  <c r="K136" i="48"/>
  <c r="J136" i="48"/>
  <c r="I136" i="48"/>
  <c r="H136" i="48"/>
  <c r="G136" i="48"/>
  <c r="F136" i="48"/>
  <c r="E136" i="48"/>
  <c r="D136" i="48"/>
  <c r="N136" i="48"/>
  <c r="O136" i="48"/>
  <c r="O135" i="48"/>
  <c r="N135" i="48"/>
  <c r="N134" i="48"/>
  <c r="O134" i="48"/>
  <c r="N133" i="48"/>
  <c r="O133" i="48"/>
  <c r="N132" i="48"/>
  <c r="O132" i="48"/>
  <c r="N131" i="48"/>
  <c r="O131" i="48"/>
  <c r="N130" i="48"/>
  <c r="O130" i="48"/>
  <c r="O129" i="48"/>
  <c r="N129" i="48"/>
  <c r="N128" i="48"/>
  <c r="O128" i="48"/>
  <c r="N127" i="48"/>
  <c r="O127" i="48"/>
  <c r="N126" i="48"/>
  <c r="O126" i="48"/>
  <c r="N125" i="48"/>
  <c r="O125" i="48"/>
  <c r="N124" i="48"/>
  <c r="O124" i="48"/>
  <c r="O123" i="48"/>
  <c r="N123" i="48"/>
  <c r="N122" i="48"/>
  <c r="O122" i="48"/>
  <c r="N121" i="48"/>
  <c r="O121" i="48"/>
  <c r="N120" i="48"/>
  <c r="O120" i="48"/>
  <c r="N119" i="48"/>
  <c r="O119" i="48"/>
  <c r="N118" i="48"/>
  <c r="O118" i="48"/>
  <c r="O117" i="48"/>
  <c r="N117" i="48"/>
  <c r="N116" i="48"/>
  <c r="O116" i="48"/>
  <c r="N115" i="48"/>
  <c r="O115" i="48"/>
  <c r="N114" i="48"/>
  <c r="O114" i="48"/>
  <c r="N113" i="48"/>
  <c r="O113" i="48"/>
  <c r="N112" i="48"/>
  <c r="O112" i="48"/>
  <c r="O111" i="48"/>
  <c r="N111" i="48"/>
  <c r="N110" i="48"/>
  <c r="O110" i="48"/>
  <c r="N109" i="48"/>
  <c r="O109" i="48"/>
  <c r="N108" i="48"/>
  <c r="O108" i="48"/>
  <c r="N107" i="48"/>
  <c r="O107" i="48"/>
  <c r="N106" i="48"/>
  <c r="O106" i="48"/>
  <c r="O105" i="48"/>
  <c r="N105" i="48"/>
  <c r="N104" i="48"/>
  <c r="O104" i="48"/>
  <c r="N103" i="48"/>
  <c r="O103" i="48"/>
  <c r="N102" i="48"/>
  <c r="O102" i="48"/>
  <c r="N101" i="48"/>
  <c r="O101" i="48"/>
  <c r="N100" i="48"/>
  <c r="O100" i="48"/>
  <c r="O99" i="48"/>
  <c r="N99" i="48"/>
  <c r="N98" i="48"/>
  <c r="O98" i="48"/>
  <c r="N97" i="48"/>
  <c r="O97" i="48"/>
  <c r="N96" i="48"/>
  <c r="O96" i="48"/>
  <c r="N95" i="48"/>
  <c r="O95" i="48"/>
  <c r="N94" i="48"/>
  <c r="O94" i="48"/>
  <c r="O93" i="48"/>
  <c r="N93" i="48"/>
  <c r="N92" i="48"/>
  <c r="O92" i="48"/>
  <c r="N91" i="48"/>
  <c r="O91" i="48"/>
  <c r="N90" i="48"/>
  <c r="O90" i="48"/>
  <c r="N89" i="48"/>
  <c r="O89" i="48"/>
  <c r="N88" i="48"/>
  <c r="O88" i="48"/>
  <c r="O87" i="48"/>
  <c r="N87" i="48"/>
  <c r="N86" i="48"/>
  <c r="O86" i="48"/>
  <c r="N85" i="48"/>
  <c r="O85" i="48"/>
  <c r="N84" i="48"/>
  <c r="O84" i="48"/>
  <c r="N83" i="48"/>
  <c r="O83" i="48"/>
  <c r="N82" i="48"/>
  <c r="O82" i="48"/>
  <c r="O81" i="48"/>
  <c r="N81" i="48"/>
  <c r="N80" i="48"/>
  <c r="O80" i="48"/>
  <c r="N79" i="48"/>
  <c r="O79" i="48"/>
  <c r="N78" i="48"/>
  <c r="O78" i="48"/>
  <c r="N77" i="48"/>
  <c r="O77" i="48"/>
  <c r="N76" i="48"/>
  <c r="O76" i="48"/>
  <c r="O75" i="48"/>
  <c r="N75" i="48"/>
  <c r="N74" i="48"/>
  <c r="O74" i="48"/>
  <c r="N73" i="48"/>
  <c r="O73" i="48"/>
  <c r="N72" i="48"/>
  <c r="O72" i="48"/>
  <c r="N71" i="48"/>
  <c r="O71" i="48"/>
  <c r="N70" i="48"/>
  <c r="O70" i="48"/>
  <c r="O69" i="48"/>
  <c r="N69" i="48"/>
  <c r="N68" i="48"/>
  <c r="O68" i="48"/>
  <c r="N67" i="48"/>
  <c r="O67" i="48"/>
  <c r="N66" i="48"/>
  <c r="O66" i="48"/>
  <c r="N65" i="48"/>
  <c r="O65" i="48"/>
  <c r="N64" i="48"/>
  <c r="O64" i="48"/>
  <c r="O63" i="48"/>
  <c r="N63" i="48"/>
  <c r="N62" i="48"/>
  <c r="O62" i="48"/>
  <c r="N61" i="48"/>
  <c r="O61" i="48"/>
  <c r="N60" i="48"/>
  <c r="O60" i="48"/>
  <c r="N59" i="48"/>
  <c r="O59" i="48"/>
  <c r="N58" i="48"/>
  <c r="O58" i="48"/>
  <c r="O57" i="48"/>
  <c r="N57" i="48"/>
  <c r="N56" i="48"/>
  <c r="O56" i="48"/>
  <c r="N55" i="48"/>
  <c r="O55" i="48"/>
  <c r="N54" i="48"/>
  <c r="O54" i="48"/>
  <c r="N53" i="48"/>
  <c r="O53" i="48"/>
  <c r="N52" i="48"/>
  <c r="O52" i="48"/>
  <c r="M51" i="48"/>
  <c r="M283" i="48"/>
  <c r="L51" i="48"/>
  <c r="K51" i="48"/>
  <c r="J51" i="48"/>
  <c r="I51" i="48"/>
  <c r="H51" i="48"/>
  <c r="G51" i="48"/>
  <c r="F51" i="48"/>
  <c r="E51" i="48"/>
  <c r="D51" i="48"/>
  <c r="N51" i="48"/>
  <c r="O51" i="48"/>
  <c r="O50" i="48"/>
  <c r="N50" i="48"/>
  <c r="N49" i="48"/>
  <c r="O49" i="48"/>
  <c r="N48" i="48"/>
  <c r="O48" i="48"/>
  <c r="N47" i="48"/>
  <c r="O47" i="48"/>
  <c r="N46" i="48"/>
  <c r="O46" i="48"/>
  <c r="N45" i="48"/>
  <c r="O45" i="48"/>
  <c r="O44" i="48"/>
  <c r="N44" i="48"/>
  <c r="N43" i="48"/>
  <c r="O43" i="48"/>
  <c r="N42" i="48"/>
  <c r="O42" i="48"/>
  <c r="N41" i="48"/>
  <c r="O41" i="48"/>
  <c r="N40" i="48"/>
  <c r="O40" i="48"/>
  <c r="N39" i="48"/>
  <c r="O39" i="48"/>
  <c r="O38" i="48"/>
  <c r="N38" i="48"/>
  <c r="N37" i="48"/>
  <c r="O37" i="48"/>
  <c r="N36" i="48"/>
  <c r="O36" i="48"/>
  <c r="N35" i="48"/>
  <c r="O35" i="48"/>
  <c r="N34" i="48"/>
  <c r="O34" i="48"/>
  <c r="N33" i="48"/>
  <c r="O33" i="48"/>
  <c r="O32" i="48"/>
  <c r="N32" i="48"/>
  <c r="N31" i="48"/>
  <c r="O31" i="48"/>
  <c r="N30" i="48"/>
  <c r="O30" i="48"/>
  <c r="N29" i="48"/>
  <c r="O29" i="48"/>
  <c r="N28" i="48"/>
  <c r="O28" i="48"/>
  <c r="N27" i="48"/>
  <c r="O27" i="48"/>
  <c r="O26" i="48"/>
  <c r="N26" i="48"/>
  <c r="N25" i="48"/>
  <c r="O25" i="48"/>
  <c r="N24" i="48"/>
  <c r="O24" i="48"/>
  <c r="M23" i="48"/>
  <c r="L23" i="48"/>
  <c r="K23" i="48"/>
  <c r="J23" i="48"/>
  <c r="I23" i="48"/>
  <c r="H23" i="48"/>
  <c r="G23" i="48"/>
  <c r="F23" i="48"/>
  <c r="F283" i="48"/>
  <c r="E23" i="48"/>
  <c r="D23" i="48"/>
  <c r="N23" i="48"/>
  <c r="O23" i="48"/>
  <c r="N22" i="48"/>
  <c r="O22" i="48"/>
  <c r="N21" i="48"/>
  <c r="O21" i="48"/>
  <c r="N20" i="48"/>
  <c r="O20" i="48"/>
  <c r="O19" i="48"/>
  <c r="N19" i="48"/>
  <c r="N18" i="48"/>
  <c r="O18" i="48"/>
  <c r="N17" i="48"/>
  <c r="O17" i="48"/>
  <c r="N16" i="48"/>
  <c r="O16" i="48"/>
  <c r="N15" i="48"/>
  <c r="O15" i="48"/>
  <c r="N14" i="48"/>
  <c r="O14" i="48"/>
  <c r="O13" i="48"/>
  <c r="N13" i="48"/>
  <c r="N12" i="48"/>
  <c r="O12" i="48"/>
  <c r="N11" i="48"/>
  <c r="O11" i="48"/>
  <c r="N10" i="48"/>
  <c r="O10" i="48"/>
  <c r="N9" i="48"/>
  <c r="O9" i="48"/>
  <c r="N8" i="48"/>
  <c r="O8" i="48"/>
  <c r="O7" i="48"/>
  <c r="N7" i="48"/>
  <c r="N6" i="48"/>
  <c r="O6" i="48"/>
  <c r="M5" i="48"/>
  <c r="L5" i="48"/>
  <c r="L283" i="48"/>
  <c r="K5" i="48"/>
  <c r="K283" i="48"/>
  <c r="J5" i="48"/>
  <c r="J283" i="48"/>
  <c r="I5" i="48"/>
  <c r="I283" i="48"/>
  <c r="H5" i="48"/>
  <c r="H283" i="48"/>
  <c r="G5" i="48"/>
  <c r="N5" i="48"/>
  <c r="O5" i="48"/>
  <c r="F5" i="48"/>
  <c r="E5" i="48"/>
  <c r="D5" i="48"/>
  <c r="D283" i="48"/>
  <c r="E34" i="47"/>
  <c r="F34" i="47"/>
  <c r="G34" i="47"/>
  <c r="H34" i="47"/>
  <c r="I34" i="47"/>
  <c r="J34" i="47"/>
  <c r="K34" i="47"/>
  <c r="L34" i="47"/>
  <c r="M34" i="47"/>
  <c r="N34" i="47"/>
  <c r="D34" i="47"/>
  <c r="O33" i="47"/>
  <c r="P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8" i="45"/>
  <c r="F38" i="45"/>
  <c r="G38" i="45"/>
  <c r="H38" i="45"/>
  <c r="I38" i="45"/>
  <c r="J38" i="45"/>
  <c r="K38" i="45"/>
  <c r="L38" i="45"/>
  <c r="M38" i="45"/>
  <c r="D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I283" i="42"/>
  <c r="O282" i="42"/>
  <c r="N282" i="42"/>
  <c r="O281" i="42"/>
  <c r="N281" i="42"/>
  <c r="N280" i="42"/>
  <c r="O280" i="42"/>
  <c r="N279" i="42"/>
  <c r="O279" i="42"/>
  <c r="N278" i="42"/>
  <c r="O278" i="42"/>
  <c r="N277" i="42"/>
  <c r="O277" i="42"/>
  <c r="O276" i="42"/>
  <c r="N276" i="42"/>
  <c r="O275" i="42"/>
  <c r="N275" i="42"/>
  <c r="N274" i="42"/>
  <c r="O274" i="42"/>
  <c r="O273" i="42"/>
  <c r="N273" i="42"/>
  <c r="N272" i="42"/>
  <c r="O272" i="42"/>
  <c r="N271" i="42"/>
  <c r="O271" i="42"/>
  <c r="O270" i="42"/>
  <c r="N270" i="42"/>
  <c r="O269" i="42"/>
  <c r="N269" i="42"/>
  <c r="N268" i="42"/>
  <c r="O268" i="42"/>
  <c r="O267" i="42"/>
  <c r="N267" i="42"/>
  <c r="N266" i="42"/>
  <c r="O266" i="42"/>
  <c r="N265" i="42"/>
  <c r="O265" i="42"/>
  <c r="O264" i="42"/>
  <c r="N264" i="42"/>
  <c r="M263" i="42"/>
  <c r="L263" i="42"/>
  <c r="K263" i="42"/>
  <c r="J263" i="42"/>
  <c r="I263" i="42"/>
  <c r="H263" i="42"/>
  <c r="G263" i="42"/>
  <c r="F263" i="42"/>
  <c r="E263" i="42"/>
  <c r="D263" i="42"/>
  <c r="N263" i="42"/>
  <c r="O263" i="42"/>
  <c r="O262" i="42"/>
  <c r="N262" i="42"/>
  <c r="N261" i="42"/>
  <c r="O261" i="42"/>
  <c r="N260" i="42"/>
  <c r="O260" i="42"/>
  <c r="N259" i="42"/>
  <c r="O259" i="42"/>
  <c r="N258" i="42"/>
  <c r="O258" i="42"/>
  <c r="N257" i="42"/>
  <c r="O257" i="42"/>
  <c r="O256" i="42"/>
  <c r="N256" i="42"/>
  <c r="N255" i="42"/>
  <c r="O255" i="42"/>
  <c r="N254" i="42"/>
  <c r="O254" i="42"/>
  <c r="N253" i="42"/>
  <c r="O253" i="42"/>
  <c r="N252" i="42"/>
  <c r="O252" i="42"/>
  <c r="O251" i="42"/>
  <c r="N251" i="42"/>
  <c r="N250" i="42"/>
  <c r="O250" i="42"/>
  <c r="M249" i="42"/>
  <c r="L249" i="42"/>
  <c r="K249" i="42"/>
  <c r="J249" i="42"/>
  <c r="I249" i="42"/>
  <c r="H249" i="42"/>
  <c r="G249" i="42"/>
  <c r="F249" i="42"/>
  <c r="E249" i="42"/>
  <c r="D249" i="42"/>
  <c r="N248" i="42"/>
  <c r="O248" i="42"/>
  <c r="O247" i="42"/>
  <c r="N247" i="42"/>
  <c r="N246" i="42"/>
  <c r="O246" i="42"/>
  <c r="N245" i="42"/>
  <c r="O245" i="42"/>
  <c r="O244" i="42"/>
  <c r="N244" i="42"/>
  <c r="O243" i="42"/>
  <c r="N243" i="42"/>
  <c r="N242" i="42"/>
  <c r="O242" i="42"/>
  <c r="O241" i="42"/>
  <c r="N241" i="42"/>
  <c r="N240" i="42"/>
  <c r="O240" i="42"/>
  <c r="N239" i="42"/>
  <c r="O239" i="42"/>
  <c r="O238" i="42"/>
  <c r="N238" i="42"/>
  <c r="O237" i="42"/>
  <c r="N237" i="42"/>
  <c r="N236" i="42"/>
  <c r="O236" i="42"/>
  <c r="O235" i="42"/>
  <c r="N235" i="42"/>
  <c r="N234" i="42"/>
  <c r="O234" i="42"/>
  <c r="N233" i="42"/>
  <c r="O233" i="42"/>
  <c r="N232" i="42"/>
  <c r="O232" i="42"/>
  <c r="M231" i="42"/>
  <c r="L231" i="42"/>
  <c r="K231" i="42"/>
  <c r="J231" i="42"/>
  <c r="I231" i="42"/>
  <c r="H231" i="42"/>
  <c r="G231" i="42"/>
  <c r="F231" i="42"/>
  <c r="E231" i="42"/>
  <c r="D231" i="42"/>
  <c r="N231" i="42"/>
  <c r="O231" i="42"/>
  <c r="N230" i="42"/>
  <c r="O230" i="42"/>
  <c r="N229" i="42"/>
  <c r="O229" i="42"/>
  <c r="N228" i="42"/>
  <c r="O228" i="42"/>
  <c r="N227" i="42"/>
  <c r="O227" i="42"/>
  <c r="N226" i="42"/>
  <c r="O226" i="42"/>
  <c r="N225" i="42"/>
  <c r="O225" i="42"/>
  <c r="N224" i="42"/>
  <c r="O224" i="42"/>
  <c r="N223" i="42"/>
  <c r="O223" i="42"/>
  <c r="N222" i="42"/>
  <c r="O222" i="42"/>
  <c r="N221" i="42"/>
  <c r="O221" i="42"/>
  <c r="N220" i="42"/>
  <c r="O220" i="42"/>
  <c r="N219" i="42"/>
  <c r="O219" i="42"/>
  <c r="N218" i="42"/>
  <c r="O218" i="42"/>
  <c r="N217" i="42"/>
  <c r="O217" i="42"/>
  <c r="N216" i="42"/>
  <c r="O216" i="42"/>
  <c r="N215" i="42"/>
  <c r="O215" i="42"/>
  <c r="N214" i="42"/>
  <c r="O214" i="42"/>
  <c r="N213" i="42"/>
  <c r="O213" i="42"/>
  <c r="N212" i="42"/>
  <c r="O212" i="42"/>
  <c r="N211" i="42"/>
  <c r="O211" i="42"/>
  <c r="N210" i="42"/>
  <c r="O210" i="42"/>
  <c r="N209" i="42"/>
  <c r="O209" i="42"/>
  <c r="N208" i="42"/>
  <c r="O208" i="42"/>
  <c r="N207" i="42"/>
  <c r="O207" i="42"/>
  <c r="N206" i="42"/>
  <c r="O206" i="42"/>
  <c r="N205" i="42"/>
  <c r="O205" i="42"/>
  <c r="N204" i="42"/>
  <c r="O204" i="42"/>
  <c r="N203" i="42"/>
  <c r="O203" i="42"/>
  <c r="N202" i="42"/>
  <c r="O202" i="42"/>
  <c r="N201" i="42"/>
  <c r="O201" i="42"/>
  <c r="N200" i="42"/>
  <c r="O200" i="42"/>
  <c r="N199" i="42"/>
  <c r="O199" i="42"/>
  <c r="N198" i="42"/>
  <c r="O198" i="42"/>
  <c r="N197" i="42"/>
  <c r="O197" i="42"/>
  <c r="N196" i="42"/>
  <c r="O196" i="42"/>
  <c r="N195" i="42"/>
  <c r="O195" i="42"/>
  <c r="N194" i="42"/>
  <c r="O194" i="42"/>
  <c r="N193" i="42"/>
  <c r="O193" i="42"/>
  <c r="N192" i="42"/>
  <c r="O192" i="42"/>
  <c r="N191" i="42"/>
  <c r="O191" i="42"/>
  <c r="N190" i="42"/>
  <c r="O190" i="42"/>
  <c r="N189" i="42"/>
  <c r="O189" i="42"/>
  <c r="N188" i="42"/>
  <c r="O188" i="42"/>
  <c r="N187" i="42"/>
  <c r="O187" i="42"/>
  <c r="N186" i="42"/>
  <c r="O186" i="42"/>
  <c r="N185" i="42"/>
  <c r="O185" i="42"/>
  <c r="N184" i="42"/>
  <c r="O184" i="42"/>
  <c r="N183" i="42"/>
  <c r="O183" i="42"/>
  <c r="O182" i="42"/>
  <c r="N182" i="42"/>
  <c r="N181" i="42"/>
  <c r="O181" i="42"/>
  <c r="N180" i="42"/>
  <c r="O180" i="42"/>
  <c r="N179" i="42"/>
  <c r="O179" i="42"/>
  <c r="N178" i="42"/>
  <c r="O178" i="42"/>
  <c r="O177" i="42"/>
  <c r="N177" i="42"/>
  <c r="N176" i="42"/>
  <c r="O176" i="42"/>
  <c r="N175" i="42"/>
  <c r="O175" i="42"/>
  <c r="O174" i="42"/>
  <c r="N174" i="42"/>
  <c r="N173" i="42"/>
  <c r="O173" i="42"/>
  <c r="N172" i="42"/>
  <c r="O172" i="42"/>
  <c r="O171" i="42"/>
  <c r="N171" i="42"/>
  <c r="N170" i="42"/>
  <c r="O170" i="42"/>
  <c r="N169" i="42"/>
  <c r="O169" i="42"/>
  <c r="O168" i="42"/>
  <c r="N168" i="42"/>
  <c r="N167" i="42"/>
  <c r="O167" i="42"/>
  <c r="N166" i="42"/>
  <c r="O166" i="42"/>
  <c r="O165" i="42"/>
  <c r="N165" i="42"/>
  <c r="N164" i="42"/>
  <c r="O164" i="42"/>
  <c r="N163" i="42"/>
  <c r="O163" i="42"/>
  <c r="O162" i="42"/>
  <c r="N162" i="42"/>
  <c r="N161" i="42"/>
  <c r="O161" i="42"/>
  <c r="N160" i="42"/>
  <c r="O160" i="42"/>
  <c r="N159" i="42"/>
  <c r="O159" i="42"/>
  <c r="N158" i="42"/>
  <c r="O158" i="42"/>
  <c r="N157" i="42"/>
  <c r="O157" i="42"/>
  <c r="O156" i="42"/>
  <c r="N156" i="42"/>
  <c r="N155" i="42"/>
  <c r="O155" i="42"/>
  <c r="N154" i="42"/>
  <c r="O154" i="42"/>
  <c r="N153" i="42"/>
  <c r="O153" i="42"/>
  <c r="N152" i="42"/>
  <c r="O152" i="42"/>
  <c r="N151" i="42"/>
  <c r="O151" i="42"/>
  <c r="O150" i="42"/>
  <c r="N150" i="42"/>
  <c r="N149" i="42"/>
  <c r="O149" i="42"/>
  <c r="N148" i="42"/>
  <c r="O148" i="42"/>
  <c r="O147" i="42"/>
  <c r="N147" i="42"/>
  <c r="O146" i="42"/>
  <c r="N146" i="42"/>
  <c r="N145" i="42"/>
  <c r="O145" i="42"/>
  <c r="O144" i="42"/>
  <c r="N144" i="42"/>
  <c r="N143" i="42"/>
  <c r="O143" i="42"/>
  <c r="N142" i="42"/>
  <c r="O142" i="42"/>
  <c r="O141" i="42"/>
  <c r="N141" i="42"/>
  <c r="O140" i="42"/>
  <c r="N140" i="42"/>
  <c r="N139" i="42"/>
  <c r="O139" i="42"/>
  <c r="O138" i="42"/>
  <c r="N138" i="42"/>
  <c r="N137" i="42"/>
  <c r="O137" i="42"/>
  <c r="M136" i="42"/>
  <c r="L136" i="42"/>
  <c r="K136" i="42"/>
  <c r="J136" i="42"/>
  <c r="I136" i="42"/>
  <c r="H136" i="42"/>
  <c r="G136" i="42"/>
  <c r="F136" i="42"/>
  <c r="E136" i="42"/>
  <c r="N136" i="42"/>
  <c r="O136" i="42"/>
  <c r="D136" i="42"/>
  <c r="N135" i="42"/>
  <c r="O135" i="42"/>
  <c r="O134" i="42"/>
  <c r="N134" i="42"/>
  <c r="O133" i="42"/>
  <c r="N133" i="42"/>
  <c r="N132" i="42"/>
  <c r="O132" i="42"/>
  <c r="O131" i="42"/>
  <c r="N131" i="42"/>
  <c r="N130" i="42"/>
  <c r="O130" i="42"/>
  <c r="N129" i="42"/>
  <c r="O129" i="42"/>
  <c r="N128" i="42"/>
  <c r="O128" i="42"/>
  <c r="N127" i="42"/>
  <c r="O127" i="42"/>
  <c r="N126" i="42"/>
  <c r="O126" i="42"/>
  <c r="O125" i="42"/>
  <c r="N125" i="42"/>
  <c r="N124" i="42"/>
  <c r="O124" i="42"/>
  <c r="N123" i="42"/>
  <c r="O123" i="42"/>
  <c r="N122" i="42"/>
  <c r="O122" i="42"/>
  <c r="N121" i="42"/>
  <c r="O121" i="42"/>
  <c r="N120" i="42"/>
  <c r="O120" i="42"/>
  <c r="O119" i="42"/>
  <c r="N119" i="42"/>
  <c r="N118" i="42"/>
  <c r="O118" i="42"/>
  <c r="N117" i="42"/>
  <c r="O117" i="42"/>
  <c r="N116" i="42"/>
  <c r="O116" i="42"/>
  <c r="N115" i="42"/>
  <c r="O115" i="42"/>
  <c r="N114" i="42"/>
  <c r="O114" i="42"/>
  <c r="O113" i="42"/>
  <c r="N113" i="42"/>
  <c r="N112" i="42"/>
  <c r="O112" i="42"/>
  <c r="N111" i="42"/>
  <c r="O111" i="42"/>
  <c r="N110" i="42"/>
  <c r="O110" i="42"/>
  <c r="N109" i="42"/>
  <c r="O109" i="42"/>
  <c r="N108" i="42"/>
  <c r="O108" i="42"/>
  <c r="O107" i="42"/>
  <c r="N107" i="42"/>
  <c r="N106" i="42"/>
  <c r="O106" i="42"/>
  <c r="N105" i="42"/>
  <c r="O105" i="42"/>
  <c r="N104" i="42"/>
  <c r="O104" i="42"/>
  <c r="O103" i="42"/>
  <c r="N103" i="42"/>
  <c r="N102" i="42"/>
  <c r="O102" i="42"/>
  <c r="N101" i="42"/>
  <c r="O101" i="42"/>
  <c r="N100" i="42"/>
  <c r="O100" i="42"/>
  <c r="N99" i="42"/>
  <c r="O99" i="42"/>
  <c r="N98" i="42"/>
  <c r="O98" i="42"/>
  <c r="N97" i="42"/>
  <c r="O97" i="42"/>
  <c r="N96" i="42"/>
  <c r="O96" i="42"/>
  <c r="N95" i="42"/>
  <c r="O95" i="42"/>
  <c r="N94" i="42"/>
  <c r="O94" i="42"/>
  <c r="N93" i="42"/>
  <c r="O93" i="42"/>
  <c r="O92" i="42"/>
  <c r="N92" i="42"/>
  <c r="N91" i="42"/>
  <c r="O91" i="42"/>
  <c r="N90" i="42"/>
  <c r="O90" i="42"/>
  <c r="N89" i="42"/>
  <c r="O89" i="42"/>
  <c r="N88" i="42"/>
  <c r="O88" i="42"/>
  <c r="N87" i="42"/>
  <c r="O87" i="42"/>
  <c r="O86" i="42"/>
  <c r="N86" i="42"/>
  <c r="N85" i="42"/>
  <c r="O85" i="42"/>
  <c r="N84" i="42"/>
  <c r="O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N76" i="42"/>
  <c r="O76" i="42"/>
  <c r="N75" i="42"/>
  <c r="O75" i="42"/>
  <c r="O74" i="42"/>
  <c r="N74" i="42"/>
  <c r="O73" i="42"/>
  <c r="N73" i="42"/>
  <c r="N72" i="42"/>
  <c r="O72" i="42"/>
  <c r="N71" i="42"/>
  <c r="O71" i="42"/>
  <c r="N70" i="42"/>
  <c r="O70" i="42"/>
  <c r="N69" i="42"/>
  <c r="O69" i="42"/>
  <c r="O68" i="42"/>
  <c r="N68" i="42"/>
  <c r="O67" i="42"/>
  <c r="N67" i="42"/>
  <c r="N66" i="42"/>
  <c r="O66" i="42"/>
  <c r="N65" i="42"/>
  <c r="O65" i="42"/>
  <c r="N64" i="42"/>
  <c r="O64" i="42"/>
  <c r="N63" i="42"/>
  <c r="O63" i="42"/>
  <c r="O62" i="42"/>
  <c r="N62" i="42"/>
  <c r="O61" i="42"/>
  <c r="N61" i="42"/>
  <c r="N60" i="42"/>
  <c r="O60" i="42"/>
  <c r="N59" i="42"/>
  <c r="O59" i="42"/>
  <c r="N58" i="42"/>
  <c r="O58" i="42"/>
  <c r="N57" i="42"/>
  <c r="O57" i="42"/>
  <c r="O56" i="42"/>
  <c r="N56" i="42"/>
  <c r="O55" i="42"/>
  <c r="N55" i="42"/>
  <c r="N54" i="42"/>
  <c r="O54" i="42"/>
  <c r="O53" i="42"/>
  <c r="N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O49" i="42"/>
  <c r="N49" i="42"/>
  <c r="O48" i="42"/>
  <c r="N48" i="42"/>
  <c r="N47" i="42"/>
  <c r="O47" i="42"/>
  <c r="O46" i="42"/>
  <c r="N46" i="42"/>
  <c r="N45" i="42"/>
  <c r="O45" i="42"/>
  <c r="N44" i="42"/>
  <c r="O44" i="42"/>
  <c r="O43" i="42"/>
  <c r="N43" i="42"/>
  <c r="O42" i="42"/>
  <c r="N42" i="42"/>
  <c r="N41" i="42"/>
  <c r="O41" i="42"/>
  <c r="O40" i="42"/>
  <c r="N40" i="42"/>
  <c r="N39" i="42"/>
  <c r="O39" i="42"/>
  <c r="N38" i="42"/>
  <c r="O38" i="42"/>
  <c r="O37" i="42"/>
  <c r="N37" i="42"/>
  <c r="O36" i="42"/>
  <c r="N36" i="42"/>
  <c r="N35" i="42"/>
  <c r="O35" i="42"/>
  <c r="O34" i="42"/>
  <c r="N34" i="42"/>
  <c r="N33" i="42"/>
  <c r="O33" i="42"/>
  <c r="N32" i="42"/>
  <c r="O32" i="42"/>
  <c r="O31" i="42"/>
  <c r="N31" i="42"/>
  <c r="O30" i="42"/>
  <c r="N30" i="42"/>
  <c r="N29" i="42"/>
  <c r="O29" i="42"/>
  <c r="O28" i="42"/>
  <c r="N28" i="42"/>
  <c r="N27" i="42"/>
  <c r="O27" i="42"/>
  <c r="N26" i="42"/>
  <c r="O26" i="42"/>
  <c r="N25" i="42"/>
  <c r="O25" i="42"/>
  <c r="O24" i="42"/>
  <c r="N24" i="42"/>
  <c r="M23" i="42"/>
  <c r="M283" i="42"/>
  <c r="L23" i="42"/>
  <c r="K23" i="42"/>
  <c r="J23" i="42"/>
  <c r="I23" i="42"/>
  <c r="H23" i="42"/>
  <c r="G23" i="42"/>
  <c r="F23" i="42"/>
  <c r="E23" i="42"/>
  <c r="D23" i="42"/>
  <c r="N23" i="42"/>
  <c r="O23" i="42"/>
  <c r="N22" i="42"/>
  <c r="O22" i="42"/>
  <c r="O21" i="42"/>
  <c r="N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L283" i="42"/>
  <c r="K5" i="42"/>
  <c r="K283" i="42"/>
  <c r="J5" i="42"/>
  <c r="J283" i="42"/>
  <c r="I5" i="42"/>
  <c r="H5" i="42"/>
  <c r="H283" i="42"/>
  <c r="G5" i="42"/>
  <c r="G283" i="42"/>
  <c r="F5" i="42"/>
  <c r="E5" i="42"/>
  <c r="D5" i="42"/>
  <c r="N5" i="42"/>
  <c r="O5" i="42"/>
  <c r="E35" i="40"/>
  <c r="F35" i="40"/>
  <c r="G35" i="40"/>
  <c r="H35" i="40"/>
  <c r="I35" i="40"/>
  <c r="J35" i="40"/>
  <c r="K35" i="40"/>
  <c r="L35" i="40"/>
  <c r="M35" i="40"/>
  <c r="D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K40" i="39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N37" i="39"/>
  <c r="O37" i="39"/>
  <c r="D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N33" i="39"/>
  <c r="O33" i="39"/>
  <c r="F33" i="39"/>
  <c r="E33" i="39"/>
  <c r="D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N16" i="39"/>
  <c r="O16" i="39"/>
  <c r="D16" i="39"/>
  <c r="N15" i="39"/>
  <c r="O15" i="39"/>
  <c r="N14" i="39"/>
  <c r="O14" i="39"/>
  <c r="M13" i="39"/>
  <c r="L13" i="39"/>
  <c r="K13" i="39"/>
  <c r="J13" i="39"/>
  <c r="I13" i="39"/>
  <c r="I40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40" i="39"/>
  <c r="L5" i="39"/>
  <c r="L40" i="39"/>
  <c r="K5" i="39"/>
  <c r="J5" i="39"/>
  <c r="J40" i="39"/>
  <c r="I5" i="39"/>
  <c r="H5" i="39"/>
  <c r="H40" i="39"/>
  <c r="G5" i="39"/>
  <c r="G40" i="39"/>
  <c r="F5" i="39"/>
  <c r="F40" i="39"/>
  <c r="E5" i="39"/>
  <c r="E40" i="39"/>
  <c r="D5" i="39"/>
  <c r="D40" i="39"/>
  <c r="N35" i="38"/>
  <c r="O35" i="38"/>
  <c r="M34" i="38"/>
  <c r="L34" i="38"/>
  <c r="K34" i="38"/>
  <c r="J34" i="38"/>
  <c r="I34" i="38"/>
  <c r="H34" i="38"/>
  <c r="G34" i="38"/>
  <c r="F34" i="38"/>
  <c r="E34" i="38"/>
  <c r="N34" i="38"/>
  <c r="O34" i="38"/>
  <c r="D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O30" i="38"/>
  <c r="F30" i="38"/>
  <c r="E30" i="38"/>
  <c r="D30" i="38"/>
  <c r="N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N23" i="38"/>
  <c r="O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N16" i="38"/>
  <c r="O16" i="38"/>
  <c r="D16" i="38"/>
  <c r="D3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6" i="38"/>
  <c r="L5" i="38"/>
  <c r="K5" i="38"/>
  <c r="J5" i="38"/>
  <c r="J36" i="38"/>
  <c r="I5" i="38"/>
  <c r="I36" i="38"/>
  <c r="H5" i="38"/>
  <c r="G5" i="38"/>
  <c r="G36" i="38"/>
  <c r="F5" i="38"/>
  <c r="F36" i="38"/>
  <c r="E5" i="38"/>
  <c r="D5" i="38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/>
  <c r="M33" i="37"/>
  <c r="M39" i="37"/>
  <c r="L33" i="37"/>
  <c r="K33" i="37"/>
  <c r="J33" i="37"/>
  <c r="I33" i="37"/>
  <c r="H33" i="37"/>
  <c r="G33" i="37"/>
  <c r="F33" i="37"/>
  <c r="E33" i="37"/>
  <c r="N33" i="37"/>
  <c r="O33" i="37"/>
  <c r="D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N23" i="37"/>
  <c r="O23" i="37"/>
  <c r="F23" i="37"/>
  <c r="E23" i="37"/>
  <c r="D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M16" i="37"/>
  <c r="L16" i="37"/>
  <c r="K16" i="37"/>
  <c r="K39" i="37"/>
  <c r="J16" i="37"/>
  <c r="I16" i="37"/>
  <c r="H16" i="37"/>
  <c r="G16" i="37"/>
  <c r="F16" i="37"/>
  <c r="E16" i="37"/>
  <c r="D16" i="37"/>
  <c r="N16" i="37"/>
  <c r="O16" i="37"/>
  <c r="N15" i="37"/>
  <c r="O15" i="37"/>
  <c r="N14" i="37"/>
  <c r="O14" i="37"/>
  <c r="M13" i="37"/>
  <c r="L13" i="37"/>
  <c r="K13" i="37"/>
  <c r="J13" i="37"/>
  <c r="J39" i="37"/>
  <c r="I13" i="37"/>
  <c r="H13" i="37"/>
  <c r="G13" i="37"/>
  <c r="F13" i="37"/>
  <c r="N13" i="37"/>
  <c r="O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9" i="37"/>
  <c r="K5" i="37"/>
  <c r="J5" i="37"/>
  <c r="I5" i="37"/>
  <c r="I39" i="37"/>
  <c r="H5" i="37"/>
  <c r="G5" i="37"/>
  <c r="F5" i="37"/>
  <c r="N5" i="37"/>
  <c r="O5" i="37"/>
  <c r="E5" i="37"/>
  <c r="D5" i="37"/>
  <c r="N37" i="36"/>
  <c r="O37" i="36"/>
  <c r="N36" i="36"/>
  <c r="O36" i="36"/>
  <c r="M35" i="36"/>
  <c r="L35" i="36"/>
  <c r="K35" i="36"/>
  <c r="J35" i="36"/>
  <c r="I35" i="36"/>
  <c r="H35" i="36"/>
  <c r="G35" i="36"/>
  <c r="N35" i="36"/>
  <c r="O35" i="36"/>
  <c r="F35" i="36"/>
  <c r="E35" i="36"/>
  <c r="D35" i="36"/>
  <c r="N34" i="36"/>
  <c r="O34" i="36"/>
  <c r="N33" i="36"/>
  <c r="O33" i="36"/>
  <c r="M32" i="36"/>
  <c r="L32" i="36"/>
  <c r="K32" i="36"/>
  <c r="J32" i="36"/>
  <c r="I32" i="36"/>
  <c r="H32" i="36"/>
  <c r="G32" i="36"/>
  <c r="N32" i="36"/>
  <c r="O32" i="36"/>
  <c r="F32" i="36"/>
  <c r="E32" i="36"/>
  <c r="D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M24" i="36"/>
  <c r="L24" i="36"/>
  <c r="K24" i="36"/>
  <c r="J24" i="36"/>
  <c r="I24" i="36"/>
  <c r="I38" i="36"/>
  <c r="H24" i="36"/>
  <c r="G24" i="36"/>
  <c r="F24" i="36"/>
  <c r="E24" i="36"/>
  <c r="N24" i="36"/>
  <c r="O24" i="36"/>
  <c r="D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N13" i="36"/>
  <c r="O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8" i="36"/>
  <c r="L5" i="36"/>
  <c r="K5" i="36"/>
  <c r="J5" i="36"/>
  <c r="I5" i="36"/>
  <c r="H5" i="36"/>
  <c r="G5" i="36"/>
  <c r="F5" i="36"/>
  <c r="N5" i="36"/>
  <c r="O5" i="36"/>
  <c r="E5" i="36"/>
  <c r="E38" i="36"/>
  <c r="D5" i="36"/>
  <c r="N36" i="35"/>
  <c r="O36" i="35"/>
  <c r="M35" i="35"/>
  <c r="L35" i="35"/>
  <c r="K35" i="35"/>
  <c r="J35" i="35"/>
  <c r="I35" i="35"/>
  <c r="H35" i="35"/>
  <c r="G35" i="35"/>
  <c r="F35" i="35"/>
  <c r="E35" i="35"/>
  <c r="N35" i="35"/>
  <c r="O35" i="35"/>
  <c r="D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N32" i="35"/>
  <c r="O32" i="35"/>
  <c r="D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N25" i="35"/>
  <c r="O25" i="35"/>
  <c r="D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L37" i="35"/>
  <c r="K16" i="35"/>
  <c r="J16" i="35"/>
  <c r="I16" i="35"/>
  <c r="H16" i="35"/>
  <c r="N16" i="35"/>
  <c r="O16" i="35"/>
  <c r="G16" i="35"/>
  <c r="F16" i="35"/>
  <c r="E16" i="35"/>
  <c r="D16" i="35"/>
  <c r="N15" i="35"/>
  <c r="O15" i="35"/>
  <c r="N14" i="35"/>
  <c r="O14" i="35"/>
  <c r="M13" i="35"/>
  <c r="L13" i="35"/>
  <c r="K13" i="35"/>
  <c r="J13" i="35"/>
  <c r="I13" i="35"/>
  <c r="I37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7" i="35"/>
  <c r="L5" i="35"/>
  <c r="K5" i="35"/>
  <c r="J5" i="35"/>
  <c r="J37" i="35"/>
  <c r="I5" i="35"/>
  <c r="H5" i="35"/>
  <c r="G5" i="35"/>
  <c r="F5" i="35"/>
  <c r="F37" i="35"/>
  <c r="E5" i="35"/>
  <c r="D5" i="35"/>
  <c r="D37" i="35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N32" i="34"/>
  <c r="O32" i="34"/>
  <c r="D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N16" i="34"/>
  <c r="O16" i="34"/>
  <c r="E16" i="34"/>
  <c r="D16" i="34"/>
  <c r="N15" i="34"/>
  <c r="O15" i="34"/>
  <c r="N14" i="34"/>
  <c r="O14" i="34"/>
  <c r="M13" i="34"/>
  <c r="L13" i="34"/>
  <c r="K13" i="34"/>
  <c r="J13" i="34"/>
  <c r="I13" i="34"/>
  <c r="H13" i="34"/>
  <c r="G13" i="34"/>
  <c r="G35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35" i="34"/>
  <c r="K5" i="34"/>
  <c r="J5" i="34"/>
  <c r="J35" i="34"/>
  <c r="I5" i="34"/>
  <c r="H5" i="34"/>
  <c r="H35" i="34"/>
  <c r="G5" i="34"/>
  <c r="F5" i="34"/>
  <c r="E5" i="34"/>
  <c r="N5" i="34"/>
  <c r="O5" i="34"/>
  <c r="D5" i="34"/>
  <c r="N34" i="33"/>
  <c r="O34" i="33"/>
  <c r="N35" i="33"/>
  <c r="O35" i="33"/>
  <c r="N25" i="33"/>
  <c r="O25" i="33"/>
  <c r="N26" i="33"/>
  <c r="O26" i="33"/>
  <c r="N27" i="33"/>
  <c r="O27" i="33"/>
  <c r="N28" i="33"/>
  <c r="O28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E24" i="33"/>
  <c r="N24" i="33"/>
  <c r="O24" i="33"/>
  <c r="F24" i="33"/>
  <c r="G24" i="33"/>
  <c r="H24" i="33"/>
  <c r="I24" i="33"/>
  <c r="J24" i="33"/>
  <c r="K24" i="33"/>
  <c r="L24" i="33"/>
  <c r="M24" i="33"/>
  <c r="D24" i="33"/>
  <c r="E16" i="33"/>
  <c r="F16" i="33"/>
  <c r="G16" i="33"/>
  <c r="G36" i="33"/>
  <c r="H16" i="33"/>
  <c r="I16" i="33"/>
  <c r="J16" i="33"/>
  <c r="K16" i="33"/>
  <c r="K36" i="33"/>
  <c r="L16" i="33"/>
  <c r="M16" i="33"/>
  <c r="D16" i="33"/>
  <c r="D36" i="33"/>
  <c r="N36" i="33"/>
  <c r="O36" i="33"/>
  <c r="E13" i="33"/>
  <c r="F13" i="33"/>
  <c r="G13" i="33"/>
  <c r="H13" i="33"/>
  <c r="I13" i="33"/>
  <c r="I36" i="33"/>
  <c r="J13" i="33"/>
  <c r="K13" i="33"/>
  <c r="L13" i="33"/>
  <c r="M13" i="33"/>
  <c r="D13" i="33"/>
  <c r="E5" i="33"/>
  <c r="F5" i="33"/>
  <c r="G5" i="33"/>
  <c r="H5" i="33"/>
  <c r="H36" i="33"/>
  <c r="I5" i="33"/>
  <c r="J5" i="33"/>
  <c r="J36" i="33"/>
  <c r="K5" i="33"/>
  <c r="L5" i="33"/>
  <c r="L36" i="33"/>
  <c r="M5" i="33"/>
  <c r="D5" i="33"/>
  <c r="E32" i="33"/>
  <c r="F32" i="33"/>
  <c r="G32" i="33"/>
  <c r="H32" i="33"/>
  <c r="I32" i="33"/>
  <c r="J32" i="33"/>
  <c r="K32" i="33"/>
  <c r="L32" i="33"/>
  <c r="M32" i="33"/>
  <c r="D32" i="33"/>
  <c r="N32" i="33"/>
  <c r="O32" i="33"/>
  <c r="N33" i="33"/>
  <c r="O33" i="33"/>
  <c r="N31" i="33"/>
  <c r="O31" i="33"/>
  <c r="N30" i="33"/>
  <c r="O30" i="33"/>
  <c r="E29" i="33"/>
  <c r="F29" i="33"/>
  <c r="G29" i="33"/>
  <c r="H29" i="33"/>
  <c r="I29" i="33"/>
  <c r="J29" i="33"/>
  <c r="K29" i="33"/>
  <c r="L29" i="33"/>
  <c r="M29" i="33"/>
  <c r="M36" i="33"/>
  <c r="D29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29" i="33"/>
  <c r="O29" i="33"/>
  <c r="I35" i="34"/>
  <c r="M35" i="34"/>
  <c r="N13" i="33"/>
  <c r="O13" i="33"/>
  <c r="N36" i="37"/>
  <c r="O36" i="37"/>
  <c r="D35" i="34"/>
  <c r="E36" i="33"/>
  <c r="N29" i="34"/>
  <c r="O29" i="34"/>
  <c r="G37" i="35"/>
  <c r="K37" i="35"/>
  <c r="F38" i="36"/>
  <c r="J38" i="36"/>
  <c r="F36" i="33"/>
  <c r="N5" i="39"/>
  <c r="O5" i="39"/>
  <c r="N13" i="39"/>
  <c r="O13" i="39"/>
  <c r="N26" i="39"/>
  <c r="O26" i="39"/>
  <c r="N40" i="39"/>
  <c r="O40" i="39"/>
  <c r="N5" i="38"/>
  <c r="O5" i="38"/>
  <c r="N5" i="33"/>
  <c r="O5" i="33"/>
  <c r="F35" i="34"/>
  <c r="H37" i="35"/>
  <c r="D39" i="37"/>
  <c r="N13" i="34"/>
  <c r="O13" i="34"/>
  <c r="N16" i="33"/>
  <c r="O16" i="33"/>
  <c r="E35" i="34"/>
  <c r="E37" i="35"/>
  <c r="N37" i="35"/>
  <c r="O37" i="35"/>
  <c r="G38" i="36"/>
  <c r="K38" i="36"/>
  <c r="N16" i="36"/>
  <c r="O16" i="36"/>
  <c r="E39" i="37"/>
  <c r="G39" i="37"/>
  <c r="E36" i="38"/>
  <c r="K36" i="38"/>
  <c r="F39" i="37"/>
  <c r="N5" i="35"/>
  <c r="O5" i="35"/>
  <c r="K35" i="34"/>
  <c r="D38" i="36"/>
  <c r="H38" i="36"/>
  <c r="L38" i="36"/>
  <c r="H39" i="37"/>
  <c r="H36" i="38"/>
  <c r="L36" i="38"/>
  <c r="N35" i="34"/>
  <c r="O35" i="34"/>
  <c r="N39" i="37"/>
  <c r="O39" i="37"/>
  <c r="N38" i="36"/>
  <c r="O38" i="36"/>
  <c r="N36" i="38"/>
  <c r="O36" i="38"/>
  <c r="N13" i="40"/>
  <c r="O13" i="40"/>
  <c r="N5" i="40"/>
  <c r="O5" i="40"/>
  <c r="N16" i="40"/>
  <c r="O16" i="40"/>
  <c r="N32" i="40"/>
  <c r="O32" i="40"/>
  <c r="N29" i="40"/>
  <c r="O29" i="40"/>
  <c r="N23" i="40"/>
  <c r="O23" i="40"/>
  <c r="N35" i="40"/>
  <c r="O35" i="40"/>
  <c r="N249" i="42"/>
  <c r="O249" i="42"/>
  <c r="F283" i="42"/>
  <c r="E283" i="42"/>
  <c r="N51" i="42"/>
  <c r="O51" i="42"/>
  <c r="D283" i="42"/>
  <c r="N283" i="42"/>
  <c r="O283" i="42"/>
  <c r="J41" i="44"/>
  <c r="L41" i="44"/>
  <c r="M41" i="44"/>
  <c r="K41" i="44"/>
  <c r="N14" i="44"/>
  <c r="O14" i="44"/>
  <c r="F41" i="44"/>
  <c r="H41" i="44"/>
  <c r="N32" i="44"/>
  <c r="O32" i="44"/>
  <c r="N24" i="44"/>
  <c r="O24" i="44"/>
  <c r="N39" i="44"/>
  <c r="O39" i="44"/>
  <c r="E41" i="44"/>
  <c r="G41" i="44"/>
  <c r="N34" i="44"/>
  <c r="O34" i="44"/>
  <c r="I41" i="44"/>
  <c r="D41" i="44"/>
  <c r="N16" i="44"/>
  <c r="O16" i="44"/>
  <c r="N5" i="44"/>
  <c r="O5" i="44"/>
  <c r="N41" i="44"/>
  <c r="O41" i="44"/>
  <c r="N32" i="45"/>
  <c r="O32" i="45"/>
  <c r="N14" i="45"/>
  <c r="O14" i="45"/>
  <c r="N16" i="45"/>
  <c r="O16" i="45"/>
  <c r="N34" i="45"/>
  <c r="O34" i="45"/>
  <c r="N24" i="45"/>
  <c r="O24" i="45"/>
  <c r="N5" i="45"/>
  <c r="O5" i="45"/>
  <c r="N38" i="45"/>
  <c r="O38" i="45"/>
  <c r="O13" i="47"/>
  <c r="P13" i="47"/>
  <c r="O31" i="47"/>
  <c r="P31" i="47"/>
  <c r="O25" i="47"/>
  <c r="P25" i="47"/>
  <c r="O16" i="47"/>
  <c r="P16" i="47"/>
  <c r="O5" i="47"/>
  <c r="P5" i="47"/>
  <c r="O34" i="47"/>
  <c r="P34" i="47"/>
  <c r="G283" i="48"/>
  <c r="N283" i="48"/>
  <c r="O283" i="48"/>
  <c r="F283" i="49"/>
  <c r="N283" i="49"/>
  <c r="O283" i="49"/>
</calcChain>
</file>

<file path=xl/sharedStrings.xml><?xml version="1.0" encoding="utf-8"?>
<sst xmlns="http://schemas.openxmlformats.org/spreadsheetml/2006/main" count="1483" uniqueCount="347">
  <si>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</si>
  <si>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</si>
  <si>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</si>
  <si>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</si>
  <si>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</si>
  <si>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</si>
  <si>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</si>
  <si>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</si>
  <si>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</si>
  <si>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</si>
  <si>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</si>
  <si>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</si>
  <si>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</si>
  <si>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</si>
  <si>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</si>
  <si>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</si>
  <si>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</si>
  <si>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</si>
  <si>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</si>
  <si>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</si>
  <si>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</si>
  <si>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</si>
  <si>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</si>
  <si>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</si>
  <si>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</si>
  <si>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</si>
  <si>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</si>
  <si>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</si>
  <si>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</si>
  <si>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</si>
  <si>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</si>
  <si>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</si>
  <si>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</si>
  <si>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Public Safety - Other Public Safety Charges and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</si>
  <si>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</si>
  <si>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</si>
  <si>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</si>
  <si>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</si>
  <si>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</si>
  <si>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</si>
  <si>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</si>
  <si>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</si>
  <si>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</si>
  <si>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</si>
  <si>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</si>
  <si>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</si>
  <si>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</si>
  <si>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</si>
  <si>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</si>
  <si>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</si>
  <si>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Vernon Revenues Reported by Account Code and Fund Type</t>
  </si>
  <si>
    <t>Local Fiscal Year Ended September 30, 2010</t>
  </si>
  <si>
    <t>Federal Grant - Physical Environment - Water Supply System</t>
  </si>
  <si>
    <t>Culture / Recreation - 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</si>
  <si>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</si>
  <si>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</si>
  <si>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</si>
  <si>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</si>
  <si>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Federal Grant - Physical Environment - Sewer / Wastewater</t>
  </si>
  <si>
    <t>State Grant - Physical Environment - Water Supply System</t>
  </si>
  <si>
    <t>Culture / Recreation - Special Events</t>
  </si>
  <si>
    <t>2011 Municipal Population:</t>
  </si>
  <si>
    <t>Local Fiscal Year Ended September 30, 2012</t>
  </si>
  <si>
    <t>Federal Grant - General Government</t>
  </si>
  <si>
    <t>Transportation (User Fees) - Other Transportation Charges</t>
  </si>
  <si>
    <t>2012 Municipal Population:</t>
  </si>
  <si>
    <t>Local Fiscal Year Ended September 30, 2008</t>
  </si>
  <si>
    <t>Permits and Franchise Fees</t>
  </si>
  <si>
    <t>Other Permits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</si>
  <si>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</si>
  <si>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</si>
  <si>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</si>
  <si>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</si>
  <si>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</si>
  <si>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</si>
  <si>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</si>
  <si>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</si>
  <si>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</si>
  <si>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</si>
  <si>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</si>
  <si>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</si>
  <si>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</si>
  <si>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</si>
  <si>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2013 Municipal Population:</t>
  </si>
  <si>
    <t>Local Fiscal Year Ended September 30, 2014</t>
  </si>
  <si>
    <t>Federal Grant - Economic Environment</t>
  </si>
  <si>
    <t>State Grant - Transportation - Other Transportation</t>
  </si>
  <si>
    <t>Interest and Other Earnings - Dividends</t>
  </si>
  <si>
    <t>Proceeds of General Capital Asset Dispositions - Compensation for Loss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</si>
  <si>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</si>
  <si>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</si>
  <si>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</si>
  <si>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</si>
  <si>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</si>
  <si>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</si>
  <si>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</si>
  <si>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</si>
  <si>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</si>
  <si>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</si>
  <si>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Utility Service Tax - Water</t>
  </si>
  <si>
    <t>Utility Service Tax - Fuel Oil</t>
  </si>
  <si>
    <t>Utility Service Tax - Propane</t>
  </si>
  <si>
    <t>Utility Service Tax - Other</t>
  </si>
  <si>
    <t>Local Business Tax (Chapter 205, F.S.)</t>
  </si>
  <si>
    <t>Building Permits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</si>
  <si>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</si>
  <si>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</si>
  <si>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</si>
  <si>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</si>
  <si>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</si>
  <si>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</si>
  <si>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</si>
  <si>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</si>
  <si>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</si>
  <si>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</si>
  <si>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</si>
  <si>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</si>
  <si>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</si>
  <si>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</si>
  <si>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</si>
  <si>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</si>
  <si>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</si>
  <si>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</si>
  <si>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</si>
  <si>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</si>
  <si>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</si>
  <si>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</si>
  <si>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</si>
  <si>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</si>
  <si>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</si>
  <si>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</si>
  <si>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</si>
  <si>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</si>
  <si>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</si>
  <si>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</si>
  <si>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</si>
  <si>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</si>
  <si>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</si>
  <si>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</si>
  <si>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</si>
  <si>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</si>
  <si>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</si>
  <si>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</si>
  <si>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</si>
  <si>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</si>
  <si>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</si>
  <si>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</si>
  <si>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</si>
  <si>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</si>
  <si>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</si>
  <si>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</si>
  <si>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</si>
  <si>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</si>
  <si>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</si>
  <si>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</si>
  <si>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</si>
  <si>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</si>
  <si>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</si>
  <si>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</si>
  <si>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</si>
  <si>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</si>
  <si>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</si>
  <si>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</si>
  <si>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</si>
  <si>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</si>
  <si>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</si>
  <si>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Sales and Uses Taxes to Counties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</si>
  <si>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</si>
  <si>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</si>
  <si>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</si>
  <si>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</si>
  <si>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</si>
  <si>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</si>
  <si>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</si>
  <si>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</si>
  <si>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</si>
  <si>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</si>
  <si>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</si>
  <si>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</si>
  <si>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</si>
  <si>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</si>
  <si>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</si>
  <si>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</si>
  <si>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</si>
  <si>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</si>
  <si>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</si>
  <si>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</si>
  <si>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</si>
  <si>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</si>
  <si>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</si>
  <si>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</si>
  <si>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</si>
  <si>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</si>
  <si>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</si>
  <si>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</si>
  <si>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</si>
  <si>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</si>
  <si>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</si>
  <si>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</si>
  <si>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</si>
  <si>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</si>
  <si>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</si>
  <si>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</si>
  <si>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</si>
  <si>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</si>
  <si>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</si>
  <si>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</si>
  <si>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</si>
  <si>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</si>
  <si>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</si>
  <si>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</si>
  <si>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</si>
  <si>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</si>
  <si>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</si>
  <si>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</si>
  <si>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</si>
  <si>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</si>
  <si>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Electric Utility</t>
  </si>
  <si>
    <t>Physical Environment - Gas Utility</t>
  </si>
  <si>
    <t>Physical Environment - Conservation and Resource Management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</si>
  <si>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</si>
  <si>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</si>
  <si>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</si>
  <si>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</si>
  <si>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</si>
  <si>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</si>
  <si>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</si>
  <si>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</si>
  <si>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</si>
  <si>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</si>
  <si>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</si>
  <si>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</si>
  <si>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</si>
  <si>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</si>
  <si>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</si>
  <si>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</si>
  <si>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</si>
  <si>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</si>
  <si>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</si>
  <si>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</si>
  <si>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</si>
  <si>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</si>
  <si>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</si>
  <si>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</si>
  <si>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</si>
  <si>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</si>
  <si>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</si>
  <si>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</si>
  <si>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</si>
  <si>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</si>
  <si>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</si>
  <si>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</si>
  <si>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</si>
  <si>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</si>
  <si>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</si>
  <si>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</si>
  <si>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</si>
  <si>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</si>
  <si>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</si>
  <si>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</si>
  <si>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</si>
  <si>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</si>
  <si>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</si>
  <si>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</si>
  <si>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</si>
  <si>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</si>
  <si>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</si>
  <si>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</si>
  <si>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</si>
  <si>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</si>
  <si>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</si>
  <si>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</si>
  <si>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</si>
  <si>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</si>
  <si>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</si>
  <si>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</si>
  <si>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</si>
  <si>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</si>
  <si>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</si>
  <si>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</si>
  <si>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</si>
  <si>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</si>
  <si>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</si>
  <si>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</si>
  <si>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</si>
  <si>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</si>
  <si>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</si>
  <si>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</si>
  <si>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</si>
  <si>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</si>
  <si>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</si>
  <si>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</si>
  <si>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</si>
  <si>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</si>
  <si>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</si>
  <si>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</si>
  <si>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</si>
  <si>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</si>
  <si>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</si>
  <si>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</si>
  <si>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</si>
  <si>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</si>
  <si>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</si>
  <si>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</si>
  <si>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</si>
  <si>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</si>
  <si>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</si>
  <si>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</si>
  <si>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</si>
  <si>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</si>
  <si>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</si>
  <si>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</si>
  <si>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</si>
  <si>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Sales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</si>
  <si>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</si>
  <si>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</si>
  <si>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</si>
  <si>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</si>
  <si>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</si>
  <si>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</si>
  <si>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</si>
  <si>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</si>
  <si>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</si>
  <si>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</si>
  <si>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</si>
  <si>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</si>
  <si>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</si>
  <si>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</si>
  <si>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</si>
  <si>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</si>
  <si>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</si>
  <si>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</si>
  <si>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</si>
  <si>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</si>
  <si>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</si>
  <si>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</si>
  <si>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</si>
  <si>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</si>
  <si>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</si>
  <si>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</si>
  <si>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</si>
  <si>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</si>
  <si>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Permits - Other</t>
  </si>
  <si>
    <t>Intergovernmental Revenues</t>
  </si>
  <si>
    <t>Federal Grant - American Rescue Plan Act Funds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</si>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</sst>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8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1"/>
      <c r="M3" s="72"/>
      <c r="N3" s="34"/>
      <c r="O3" s="35"/>
      <c r="P3" s="73" t="s">
        <v>335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336</v>
      </c>
      <c r="N4" s="33" t="s">
        <v>8</v>
      </c>
      <c r="O4" s="33" t="s">
        <v>337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338</v>
      </c>
      <c r="B5" s="24"/>
      <c r="C5" s="24"/>
      <c r="D5" s="25">
        <f t="shared" ref="D5:N5" si="0">SUM(D6:D12)</f>
        <v>180437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6437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186874</v>
      </c>
      <c r="P5" s="31">
        <f t="shared" ref="P5:P34" si="1">(O5/P$36)</f>
        <v>247.18783068783068</v>
      </c>
      <c r="Q5" s="6"/>
    </row>
    <row r="6" spans="1:134">
      <c r="A6" s="12"/>
      <c r="B6" s="23">
        <v>311</v>
      </c>
      <c r="C6" s="19" t="s">
        <v>1</v>
      </c>
      <c r="D6" s="43">
        <v>91470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91470</v>
      </c>
      <c r="P6" s="44">
        <f t="shared" si="1"/>
        <v>120.99206349206349</v>
      </c>
      <c r="Q6" s="9"/>
    </row>
    <row r="7" spans="1:134">
      <c r="A7" s="12"/>
      <c r="B7" s="23">
        <v>312.41000000000003</v>
      </c>
      <c r="C7" s="19" t="s">
        <v>339</v>
      </c>
      <c r="D7" s="43">
        <v>11447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11447</v>
      </c>
      <c r="P7" s="44">
        <f t="shared" si="1"/>
        <v>15.141534391534391</v>
      </c>
      <c r="Q7" s="9"/>
    </row>
    <row r="8" spans="1:134">
      <c r="A8" s="12"/>
      <c r="B8" s="23">
        <v>312.43</v>
      </c>
      <c r="C8" s="19" t="s">
        <v>340</v>
      </c>
      <c r="D8" s="43">
        <v>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347</v>
      </c>
      <c r="P8" s="44">
        <f t="shared" si="1"/>
        <v>0.45899470899470901</v>
      </c>
      <c r="Q8" s="9"/>
    </row>
    <row r="9" spans="1:134">
      <c r="A9" s="12"/>
      <c r="B9" s="23">
        <v>314.10000000000002</v>
      </c>
      <c r="C9" s="19" t="s">
        <v>11</v>
      </c>
      <c r="D9" s="43">
        <v>57198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57198</v>
      </c>
      <c r="P9" s="44">
        <f t="shared" si="1"/>
        <v>75.658730158730165</v>
      </c>
      <c r="Q9" s="9"/>
    </row>
    <row r="10" spans="1:134">
      <c r="A10" s="12"/>
      <c r="B10" s="23">
        <v>314.3</v>
      </c>
      <c r="C10" s="19" t="s">
        <v>99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6437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6437</v>
      </c>
      <c r="P10" s="44">
        <f t="shared" si="1"/>
        <v>8.5145502645502642</v>
      </c>
      <c r="Q10" s="9"/>
    </row>
    <row r="11" spans="1:134">
      <c r="A11" s="12"/>
      <c r="B11" s="23">
        <v>314.8</v>
      </c>
      <c r="C11" s="19" t="s">
        <v>101</v>
      </c>
      <c r="D11" s="43">
        <v>326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326</v>
      </c>
      <c r="P11" s="44">
        <f t="shared" si="1"/>
        <v>0.43121693121693122</v>
      </c>
      <c r="Q11" s="9"/>
    </row>
    <row r="12" spans="1:134">
      <c r="A12" s="12"/>
      <c r="B12" s="23">
        <v>315.2</v>
      </c>
      <c r="C12" s="19" t="s">
        <v>341</v>
      </c>
      <c r="D12" s="43">
        <v>19649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19649</v>
      </c>
      <c r="P12" s="44">
        <f t="shared" si="1"/>
        <v>25.99074074074074</v>
      </c>
      <c r="Q12" s="9"/>
    </row>
    <row r="13" spans="1:134" ht="15.75">
      <c r="A13" s="27" t="s">
        <v>15</v>
      </c>
      <c r="B13" s="28"/>
      <c r="C13" s="29"/>
      <c r="D13" s="30">
        <f t="shared" ref="D13:N13" si="3">SUM(D14:D15)</f>
        <v>72601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41">
        <f t="shared" ref="O13:O34" si="4">SUM(D13:N13)</f>
        <v>72601</v>
      </c>
      <c r="P13" s="42">
        <f t="shared" si="1"/>
        <v>96.033068783068785</v>
      </c>
      <c r="Q13" s="10"/>
    </row>
    <row r="14" spans="1:134">
      <c r="A14" s="12"/>
      <c r="B14" s="23">
        <v>322.89999999999998</v>
      </c>
      <c r="C14" s="19" t="s">
        <v>342</v>
      </c>
      <c r="D14" s="43">
        <v>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77</v>
      </c>
      <c r="P14" s="44">
        <f t="shared" si="1"/>
        <v>0.10185185185185185</v>
      </c>
      <c r="Q14" s="9"/>
    </row>
    <row r="15" spans="1:134">
      <c r="A15" s="12"/>
      <c r="B15" s="23">
        <v>323.10000000000002</v>
      </c>
      <c r="C15" s="19" t="s">
        <v>16</v>
      </c>
      <c r="D15" s="43">
        <v>72524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72524</v>
      </c>
      <c r="P15" s="44">
        <f t="shared" si="1"/>
        <v>95.931216931216937</v>
      </c>
      <c r="Q15" s="9"/>
    </row>
    <row r="16" spans="1:134" ht="15.75">
      <c r="A16" s="27" t="s">
        <v>343</v>
      </c>
      <c r="B16" s="28"/>
      <c r="C16" s="29"/>
      <c r="D16" s="30">
        <f t="shared" ref="D16:N16" si="5">SUM(D17:D24)</f>
        <v>718408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41">
        <f t="shared" si="4"/>
        <v>718408</v>
      </c>
      <c r="P16" s="42">
        <f t="shared" si="1"/>
        <v>950.27513227513225</v>
      </c>
      <c r="Q16" s="10"/>
    </row>
    <row r="17" spans="1:17">
      <c r="A17" s="12"/>
      <c r="B17" s="23">
        <v>331.1</v>
      </c>
      <c r="C17" s="19" t="s">
        <v>63</v>
      </c>
      <c r="D17" s="43">
        <v>89542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89542</v>
      </c>
      <c r="P17" s="44">
        <f t="shared" si="1"/>
        <v>118.44179894179894</v>
      </c>
      <c r="Q17" s="9"/>
    </row>
    <row r="18" spans="1:17">
      <c r="A18" s="12"/>
      <c r="B18" s="23">
        <v>331.2</v>
      </c>
      <c r="C18" s="19" t="s">
        <v>57</v>
      </c>
      <c r="D18" s="43">
        <v>63143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63143</v>
      </c>
      <c r="P18" s="44">
        <f t="shared" si="1"/>
        <v>83.522486772486772</v>
      </c>
      <c r="Q18" s="9"/>
    </row>
    <row r="19" spans="1:17">
      <c r="A19" s="12"/>
      <c r="B19" s="23">
        <v>331.51</v>
      </c>
      <c r="C19" s="19" t="s">
        <v>344</v>
      </c>
      <c r="D19" s="43">
        <v>353603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353603</v>
      </c>
      <c r="P19" s="44">
        <f t="shared" si="1"/>
        <v>467.728835978836</v>
      </c>
      <c r="Q19" s="9"/>
    </row>
    <row r="20" spans="1:17">
      <c r="A20" s="12"/>
      <c r="B20" s="23">
        <v>335.14</v>
      </c>
      <c r="C20" s="19" t="s">
        <v>77</v>
      </c>
      <c r="D20" s="43">
        <v>362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362</v>
      </c>
      <c r="P20" s="44">
        <f t="shared" si="1"/>
        <v>0.47883597883597884</v>
      </c>
      <c r="Q20" s="9"/>
    </row>
    <row r="21" spans="1:17">
      <c r="A21" s="12"/>
      <c r="B21" s="23">
        <v>335.18</v>
      </c>
      <c r="C21" s="19" t="s">
        <v>345</v>
      </c>
      <c r="D21" s="43">
        <v>32834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32834</v>
      </c>
      <c r="P21" s="44">
        <f t="shared" si="1"/>
        <v>43.43121693121693</v>
      </c>
      <c r="Q21" s="9"/>
    </row>
    <row r="22" spans="1:17">
      <c r="A22" s="12"/>
      <c r="B22" s="23">
        <v>335.19</v>
      </c>
      <c r="C22" s="19" t="s">
        <v>168</v>
      </c>
      <c r="D22" s="43">
        <v>42177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42177</v>
      </c>
      <c r="P22" s="44">
        <f t="shared" si="1"/>
        <v>55.789682539682538</v>
      </c>
      <c r="Q22" s="9"/>
    </row>
    <row r="23" spans="1:17">
      <c r="A23" s="12"/>
      <c r="B23" s="23">
        <v>335.9</v>
      </c>
      <c r="C23" s="19" t="s">
        <v>188</v>
      </c>
      <c r="D23" s="43">
        <v>71629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71629</v>
      </c>
      <c r="P23" s="44">
        <f t="shared" si="1"/>
        <v>94.747354497354493</v>
      </c>
      <c r="Q23" s="9"/>
    </row>
    <row r="24" spans="1:17">
      <c r="A24" s="12"/>
      <c r="B24" s="23">
        <v>337.2</v>
      </c>
      <c r="C24" s="19" t="s">
        <v>25</v>
      </c>
      <c r="D24" s="43">
        <v>65118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65118</v>
      </c>
      <c r="P24" s="44">
        <f t="shared" si="1"/>
        <v>86.134920634920633</v>
      </c>
      <c r="Q24" s="9"/>
    </row>
    <row r="25" spans="1:17" ht="15.75">
      <c r="A25" s="27" t="s">
        <v>30</v>
      </c>
      <c r="B25" s="28"/>
      <c r="C25" s="29"/>
      <c r="D25" s="30">
        <f t="shared" ref="D25:N25" si="6">SUM(D26:D30)</f>
        <v>18891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472972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4"/>
        <v>491863</v>
      </c>
      <c r="P25" s="42">
        <f t="shared" si="1"/>
        <v>650.61243386243382</v>
      </c>
      <c r="Q25" s="10"/>
    </row>
    <row r="26" spans="1:17">
      <c r="A26" s="12"/>
      <c r="B26" s="23">
        <v>343.3</v>
      </c>
      <c r="C26" s="19" t="s">
        <v>69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155804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155804</v>
      </c>
      <c r="P26" s="44">
        <f t="shared" si="1"/>
        <v>206.08994708994709</v>
      </c>
      <c r="Q26" s="9"/>
    </row>
    <row r="27" spans="1:17">
      <c r="A27" s="12"/>
      <c r="B27" s="23">
        <v>343.4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133797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133797</v>
      </c>
      <c r="P27" s="44">
        <f t="shared" si="1"/>
        <v>176.98015873015873</v>
      </c>
      <c r="Q27" s="9"/>
    </row>
    <row r="28" spans="1:17">
      <c r="A28" s="12"/>
      <c r="B28" s="23">
        <v>343.5</v>
      </c>
      <c r="C28" s="19" t="s">
        <v>71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183371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183371</v>
      </c>
      <c r="P28" s="44">
        <f t="shared" si="1"/>
        <v>242.55423280423281</v>
      </c>
      <c r="Q28" s="9"/>
    </row>
    <row r="29" spans="1:17">
      <c r="A29" s="12"/>
      <c r="B29" s="23">
        <v>347.2</v>
      </c>
      <c r="C29" s="19" t="s">
        <v>35</v>
      </c>
      <c r="D29" s="43">
        <v>18211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18211</v>
      </c>
      <c r="P29" s="44">
        <f t="shared" si="1"/>
        <v>24.088624338624339</v>
      </c>
      <c r="Q29" s="9"/>
    </row>
    <row r="30" spans="1:17">
      <c r="A30" s="12"/>
      <c r="B30" s="23">
        <v>349</v>
      </c>
      <c r="C30" s="19" t="s">
        <v>346</v>
      </c>
      <c r="D30" s="43">
        <v>680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680</v>
      </c>
      <c r="P30" s="44">
        <f t="shared" si="1"/>
        <v>0.89947089947089942</v>
      </c>
      <c r="Q30" s="9"/>
    </row>
    <row r="31" spans="1:17" ht="15.75">
      <c r="A31" s="27" t="s">
        <v>2</v>
      </c>
      <c r="B31" s="28"/>
      <c r="C31" s="29"/>
      <c r="D31" s="30">
        <f t="shared" ref="D31:N31" si="7">SUM(D32:D33)</f>
        <v>59007</v>
      </c>
      <c r="E31" s="30">
        <f t="shared" si="7"/>
        <v>7652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4"/>
        <v>66659</v>
      </c>
      <c r="P31" s="42">
        <f t="shared" si="1"/>
        <v>88.173280423280417</v>
      </c>
      <c r="Q31" s="10"/>
    </row>
    <row r="32" spans="1:17">
      <c r="A32" s="12"/>
      <c r="B32" s="23">
        <v>362</v>
      </c>
      <c r="C32" s="19" t="s">
        <v>302</v>
      </c>
      <c r="D32" s="43">
        <v>0</v>
      </c>
      <c r="E32" s="43">
        <v>7652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7652</v>
      </c>
      <c r="P32" s="44">
        <f t="shared" si="1"/>
        <v>10.121693121693122</v>
      </c>
      <c r="Q32" s="9"/>
    </row>
    <row r="33" spans="1:120" ht="15.75" thickBot="1">
      <c r="A33" s="12"/>
      <c r="B33" s="23">
        <v>369.9</v>
      </c>
      <c r="C33" s="19" t="s">
        <v>39</v>
      </c>
      <c r="D33" s="43">
        <v>59007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59007</v>
      </c>
      <c r="P33" s="44">
        <f t="shared" si="1"/>
        <v>78.051587301587304</v>
      </c>
      <c r="Q33" s="9"/>
    </row>
    <row r="34" spans="1:120" ht="16.5" thickBot="1">
      <c r="A34" s="13" t="s">
        <v>36</v>
      </c>
      <c r="B34" s="21"/>
      <c r="C34" s="20"/>
      <c r="D34" s="14">
        <f>SUM(D5,D13,D16,D25,D31)</f>
        <v>1049344</v>
      </c>
      <c r="E34" s="14">
        <f t="shared" ref="E34:N34" si="8">SUM(E5,E13,E16,E25,E31)</f>
        <v>7652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479409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4"/>
        <v>1536405</v>
      </c>
      <c r="P34" s="36">
        <f t="shared" si="1"/>
        <v>2032.281746031746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51" t="s">
        <v>334</v>
      </c>
      <c r="N36" s="51"/>
      <c r="O36" s="51"/>
      <c r="P36" s="40">
        <v>756</v>
      </c>
    </row>
    <row r="37" spans="1:120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20" ht="15.75" customHeight="1" thickBot="1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151516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151516</v>
      </c>
      <c r="O5" s="31">
        <f t="shared" ref="O5:O38" si="1">(N5/O$40)</f>
        <v>219.27062228654125</v>
      </c>
      <c r="P5" s="6"/>
    </row>
    <row r="6" spans="1:133">
      <c r="A6" s="12"/>
      <c r="B6" s="23">
        <v>311</v>
      </c>
      <c r="C6" s="19" t="s">
        <v>1</v>
      </c>
      <c r="D6" s="43">
        <v>40508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40508</v>
      </c>
      <c r="O6" s="44">
        <f t="shared" si="1"/>
        <v>58.62228654124457</v>
      </c>
      <c r="P6" s="9"/>
    </row>
    <row r="7" spans="1:133">
      <c r="A7" s="12"/>
      <c r="B7" s="23">
        <v>312.10000000000002</v>
      </c>
      <c r="C7" s="19" t="s">
        <v>9</v>
      </c>
      <c r="D7" s="43">
        <v>9642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9642</v>
      </c>
      <c r="O7" s="44">
        <f t="shared" si="1"/>
        <v>13.953690303907381</v>
      </c>
      <c r="P7" s="9"/>
    </row>
    <row r="8" spans="1:133">
      <c r="A8" s="12"/>
      <c r="B8" s="23">
        <v>312.60000000000002</v>
      </c>
      <c r="C8" s="19" t="s">
        <v>10</v>
      </c>
      <c r="D8" s="43">
        <v>42430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42430</v>
      </c>
      <c r="O8" s="44">
        <f t="shared" si="1"/>
        <v>61.403762662807523</v>
      </c>
      <c r="P8" s="9"/>
    </row>
    <row r="9" spans="1:133">
      <c r="A9" s="12"/>
      <c r="B9" s="23">
        <v>314.10000000000002</v>
      </c>
      <c r="C9" s="19" t="s">
        <v>11</v>
      </c>
      <c r="D9" s="43">
        <v>39708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39708</v>
      </c>
      <c r="O9" s="44">
        <f t="shared" si="1"/>
        <v>57.464544138929085</v>
      </c>
      <c r="P9" s="9"/>
    </row>
    <row r="10" spans="1:133">
      <c r="A10" s="12"/>
      <c r="B10" s="23">
        <v>314.39999999999998</v>
      </c>
      <c r="C10" s="19" t="s">
        <v>12</v>
      </c>
      <c r="D10" s="43">
        <v>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</v>
      </c>
      <c r="O10" s="44">
        <f t="shared" si="1"/>
        <v>8.9725036179450074E-2</v>
      </c>
      <c r="P10" s="9"/>
    </row>
    <row r="11" spans="1:133">
      <c r="A11" s="12"/>
      <c r="B11" s="23">
        <v>315</v>
      </c>
      <c r="C11" s="19" t="s">
        <v>13</v>
      </c>
      <c r="D11" s="43">
        <v>18706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18706</v>
      </c>
      <c r="O11" s="44">
        <f t="shared" si="1"/>
        <v>27.070911722141823</v>
      </c>
      <c r="P11" s="9"/>
    </row>
    <row r="12" spans="1:133">
      <c r="A12" s="12"/>
      <c r="B12" s="23">
        <v>319</v>
      </c>
      <c r="C12" s="19" t="s">
        <v>14</v>
      </c>
      <c r="D12" s="43">
        <v>460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460</v>
      </c>
      <c r="O12" s="44">
        <f t="shared" si="1"/>
        <v>0.66570188133140373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34150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4" si="4">SUM(D13:M13)</f>
        <v>34150</v>
      </c>
      <c r="O13" s="42">
        <f t="shared" si="1"/>
        <v>49.421128798842254</v>
      </c>
      <c r="P13" s="10"/>
    </row>
    <row r="14" spans="1:133">
      <c r="A14" s="12"/>
      <c r="B14" s="23">
        <v>323.10000000000002</v>
      </c>
      <c r="C14" s="19" t="s">
        <v>16</v>
      </c>
      <c r="D14" s="43">
        <v>32525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32525</v>
      </c>
      <c r="O14" s="44">
        <f t="shared" si="1"/>
        <v>47.069464544138931</v>
      </c>
      <c r="P14" s="9"/>
    </row>
    <row r="15" spans="1:133">
      <c r="A15" s="12"/>
      <c r="B15" s="23">
        <v>329</v>
      </c>
      <c r="C15" s="19" t="s">
        <v>17</v>
      </c>
      <c r="D15" s="43">
        <v>1625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1625</v>
      </c>
      <c r="O15" s="44">
        <f t="shared" si="1"/>
        <v>2.3516642547033286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SUM(D17:D23)</f>
        <v>354148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41325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395473</v>
      </c>
      <c r="O16" s="42">
        <f t="shared" si="1"/>
        <v>572.3198263386397</v>
      </c>
      <c r="P16" s="10"/>
    </row>
    <row r="17" spans="1:16">
      <c r="A17" s="12"/>
      <c r="B17" s="23">
        <v>331.1</v>
      </c>
      <c r="C17" s="19" t="s">
        <v>63</v>
      </c>
      <c r="D17" s="43">
        <v>244806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244806</v>
      </c>
      <c r="O17" s="44">
        <f t="shared" si="1"/>
        <v>354.2778581765557</v>
      </c>
      <c r="P17" s="9"/>
    </row>
    <row r="18" spans="1:16">
      <c r="A18" s="12"/>
      <c r="B18" s="23">
        <v>334.31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41325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41325</v>
      </c>
      <c r="O18" s="44">
        <f t="shared" si="1"/>
        <v>59.804630969609264</v>
      </c>
      <c r="P18" s="9"/>
    </row>
    <row r="19" spans="1:16">
      <c r="A19" s="12"/>
      <c r="B19" s="23">
        <v>335.12</v>
      </c>
      <c r="C19" s="19" t="s">
        <v>21</v>
      </c>
      <c r="D19" s="43">
        <v>41233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41233</v>
      </c>
      <c r="O19" s="44">
        <f t="shared" si="1"/>
        <v>59.67149059334298</v>
      </c>
      <c r="P19" s="9"/>
    </row>
    <row r="20" spans="1:16">
      <c r="A20" s="12"/>
      <c r="B20" s="23">
        <v>335.14</v>
      </c>
      <c r="C20" s="19" t="s">
        <v>22</v>
      </c>
      <c r="D20" s="43">
        <v>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</v>
      </c>
      <c r="O20" s="44">
        <f t="shared" si="1"/>
        <v>7.2358900144717797E-2</v>
      </c>
      <c r="P20" s="9"/>
    </row>
    <row r="21" spans="1:16">
      <c r="A21" s="12"/>
      <c r="B21" s="23">
        <v>335.15</v>
      </c>
      <c r="C21" s="19" t="s">
        <v>23</v>
      </c>
      <c r="D21" s="43">
        <v>434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434</v>
      </c>
      <c r="O21" s="44">
        <f t="shared" si="1"/>
        <v>0.62807525325615055</v>
      </c>
      <c r="P21" s="9"/>
    </row>
    <row r="22" spans="1:16">
      <c r="A22" s="12"/>
      <c r="B22" s="23">
        <v>335.18</v>
      </c>
      <c r="C22" s="19" t="s">
        <v>24</v>
      </c>
      <c r="D22" s="43">
        <v>21460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21460</v>
      </c>
      <c r="O22" s="44">
        <f t="shared" si="1"/>
        <v>31.056439942112881</v>
      </c>
      <c r="P22" s="9"/>
    </row>
    <row r="23" spans="1:16">
      <c r="A23" s="12"/>
      <c r="B23" s="23">
        <v>337.2</v>
      </c>
      <c r="C23" s="19" t="s">
        <v>25</v>
      </c>
      <c r="D23" s="43">
        <v>46165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46165</v>
      </c>
      <c r="O23" s="44">
        <f t="shared" si="1"/>
        <v>66.808972503617952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SUM(D25:D31)</f>
        <v>42293</v>
      </c>
      <c r="E24" s="30">
        <f t="shared" si="6"/>
        <v>0</v>
      </c>
      <c r="F24" s="30">
        <f t="shared" si="6"/>
        <v>0</v>
      </c>
      <c r="G24" s="30">
        <f t="shared" si="6"/>
        <v>16492</v>
      </c>
      <c r="H24" s="30">
        <f t="shared" si="6"/>
        <v>0</v>
      </c>
      <c r="I24" s="30">
        <f t="shared" si="6"/>
        <v>392356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451141</v>
      </c>
      <c r="O24" s="42">
        <f t="shared" si="1"/>
        <v>652.88133140376272</v>
      </c>
      <c r="P24" s="10"/>
    </row>
    <row r="25" spans="1:16">
      <c r="A25" s="12"/>
      <c r="B25" s="23">
        <v>341.9</v>
      </c>
      <c r="C25" s="19" t="s">
        <v>32</v>
      </c>
      <c r="D25" s="43">
        <v>590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1" si="7">SUM(D25:M25)</f>
        <v>590</v>
      </c>
      <c r="O25" s="44">
        <f t="shared" si="1"/>
        <v>0.85383502170767001</v>
      </c>
      <c r="P25" s="9"/>
    </row>
    <row r="26" spans="1:16">
      <c r="A26" s="12"/>
      <c r="B26" s="23">
        <v>342.9</v>
      </c>
      <c r="C26" s="19" t="s">
        <v>33</v>
      </c>
      <c r="D26" s="43">
        <v>130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130</v>
      </c>
      <c r="O26" s="44">
        <f t="shared" si="1"/>
        <v>0.18813314037626627</v>
      </c>
      <c r="P26" s="9"/>
    </row>
    <row r="27" spans="1:16">
      <c r="A27" s="12"/>
      <c r="B27" s="23">
        <v>343.6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392356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392356</v>
      </c>
      <c r="O27" s="44">
        <f t="shared" si="1"/>
        <v>567.80897250361795</v>
      </c>
      <c r="P27" s="9"/>
    </row>
    <row r="28" spans="1:16">
      <c r="A28" s="12"/>
      <c r="B28" s="23">
        <v>344.9</v>
      </c>
      <c r="C28" s="19" t="s">
        <v>64</v>
      </c>
      <c r="D28" s="43">
        <v>6650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6650</v>
      </c>
      <c r="O28" s="44">
        <f t="shared" si="1"/>
        <v>9.6237337192474666</v>
      </c>
      <c r="P28" s="9"/>
    </row>
    <row r="29" spans="1:16">
      <c r="A29" s="12"/>
      <c r="B29" s="23">
        <v>347.2</v>
      </c>
      <c r="C29" s="19" t="s">
        <v>35</v>
      </c>
      <c r="D29" s="43">
        <v>27168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27168</v>
      </c>
      <c r="O29" s="44">
        <f t="shared" si="1"/>
        <v>39.316931982633861</v>
      </c>
      <c r="P29" s="9"/>
    </row>
    <row r="30" spans="1:16">
      <c r="A30" s="12"/>
      <c r="B30" s="23">
        <v>347.4</v>
      </c>
      <c r="C30" s="19" t="s">
        <v>60</v>
      </c>
      <c r="D30" s="43">
        <v>7755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7755</v>
      </c>
      <c r="O30" s="44">
        <f t="shared" si="1"/>
        <v>11.222865412445731</v>
      </c>
      <c r="P30" s="9"/>
    </row>
    <row r="31" spans="1:16">
      <c r="A31" s="12"/>
      <c r="B31" s="23">
        <v>347.5</v>
      </c>
      <c r="C31" s="19" t="s">
        <v>53</v>
      </c>
      <c r="D31" s="43">
        <v>0</v>
      </c>
      <c r="E31" s="43">
        <v>0</v>
      </c>
      <c r="F31" s="43">
        <v>0</v>
      </c>
      <c r="G31" s="43">
        <v>16492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16492</v>
      </c>
      <c r="O31" s="44">
        <f t="shared" si="1"/>
        <v>23.86685962373372</v>
      </c>
      <c r="P31" s="9"/>
    </row>
    <row r="32" spans="1:16" ht="15.75">
      <c r="A32" s="27" t="s">
        <v>2</v>
      </c>
      <c r="B32" s="28"/>
      <c r="C32" s="29"/>
      <c r="D32" s="30">
        <f t="shared" ref="D32:M32" si="8">SUM(D33:D34)</f>
        <v>10314</v>
      </c>
      <c r="E32" s="30">
        <f t="shared" si="8"/>
        <v>0</v>
      </c>
      <c r="F32" s="30">
        <f t="shared" si="8"/>
        <v>6</v>
      </c>
      <c r="G32" s="30">
        <f t="shared" si="8"/>
        <v>100</v>
      </c>
      <c r="H32" s="30">
        <f t="shared" si="8"/>
        <v>0</v>
      </c>
      <c r="I32" s="30">
        <f t="shared" si="8"/>
        <v>49203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38" si="9">SUM(D32:M32)</f>
        <v>59623</v>
      </c>
      <c r="O32" s="42">
        <f t="shared" si="1"/>
        <v>86.285094066570181</v>
      </c>
      <c r="P32" s="10"/>
    </row>
    <row r="33" spans="1:119">
      <c r="A33" s="12"/>
      <c r="B33" s="23">
        <v>361.1</v>
      </c>
      <c r="C33" s="19" t="s">
        <v>38</v>
      </c>
      <c r="D33" s="43">
        <v>22</v>
      </c>
      <c r="E33" s="43">
        <v>0</v>
      </c>
      <c r="F33" s="43">
        <v>6</v>
      </c>
      <c r="G33" s="43">
        <v>0</v>
      </c>
      <c r="H33" s="43">
        <v>0</v>
      </c>
      <c r="I33" s="43">
        <v>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32</v>
      </c>
      <c r="O33" s="44">
        <f t="shared" si="1"/>
        <v>4.6309696092619389E-2</v>
      </c>
      <c r="P33" s="9"/>
    </row>
    <row r="34" spans="1:119">
      <c r="A34" s="12"/>
      <c r="B34" s="23">
        <v>369.9</v>
      </c>
      <c r="C34" s="19" t="s">
        <v>39</v>
      </c>
      <c r="D34" s="43">
        <v>10292</v>
      </c>
      <c r="E34" s="43">
        <v>0</v>
      </c>
      <c r="F34" s="43">
        <v>0</v>
      </c>
      <c r="G34" s="43">
        <v>100</v>
      </c>
      <c r="H34" s="43">
        <v>0</v>
      </c>
      <c r="I34" s="43">
        <v>49199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59591</v>
      </c>
      <c r="O34" s="44">
        <f t="shared" si="1"/>
        <v>86.238784370477575</v>
      </c>
      <c r="P34" s="9"/>
    </row>
    <row r="35" spans="1:119" ht="15.75">
      <c r="A35" s="27" t="s">
        <v>31</v>
      </c>
      <c r="B35" s="28"/>
      <c r="C35" s="29"/>
      <c r="D35" s="30">
        <f t="shared" ref="D35:M35" si="10">SUM(D36:D37)</f>
        <v>326840</v>
      </c>
      <c r="E35" s="30">
        <f t="shared" si="10"/>
        <v>0</v>
      </c>
      <c r="F35" s="30">
        <f t="shared" si="10"/>
        <v>9769</v>
      </c>
      <c r="G35" s="30">
        <f t="shared" si="10"/>
        <v>0</v>
      </c>
      <c r="H35" s="30">
        <f t="shared" si="10"/>
        <v>0</v>
      </c>
      <c r="I35" s="30">
        <f t="shared" si="10"/>
        <v>35606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372215</v>
      </c>
      <c r="O35" s="42">
        <f t="shared" si="1"/>
        <v>538.66136034732267</v>
      </c>
      <c r="P35" s="9"/>
    </row>
    <row r="36" spans="1:119">
      <c r="A36" s="12"/>
      <c r="B36" s="23">
        <v>381</v>
      </c>
      <c r="C36" s="19" t="s">
        <v>40</v>
      </c>
      <c r="D36" s="43">
        <v>76840</v>
      </c>
      <c r="E36" s="43">
        <v>0</v>
      </c>
      <c r="F36" s="43">
        <v>9769</v>
      </c>
      <c r="G36" s="43">
        <v>0</v>
      </c>
      <c r="H36" s="43">
        <v>0</v>
      </c>
      <c r="I36" s="43">
        <v>35606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122215</v>
      </c>
      <c r="O36" s="44">
        <f t="shared" si="1"/>
        <v>176.86685962373372</v>
      </c>
      <c r="P36" s="9"/>
    </row>
    <row r="37" spans="1:119" ht="15.75" thickBot="1">
      <c r="A37" s="12"/>
      <c r="B37" s="23">
        <v>384</v>
      </c>
      <c r="C37" s="19" t="s">
        <v>41</v>
      </c>
      <c r="D37" s="43">
        <v>250000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250000</v>
      </c>
      <c r="O37" s="44">
        <f t="shared" si="1"/>
        <v>361.79450072358901</v>
      </c>
      <c r="P37" s="9"/>
    </row>
    <row r="38" spans="1:119" ht="16.5" thickBot="1">
      <c r="A38" s="13" t="s">
        <v>36</v>
      </c>
      <c r="B38" s="21"/>
      <c r="C38" s="20"/>
      <c r="D38" s="14">
        <f>SUM(D5,D13,D16,D24,D32,D35)</f>
        <v>919261</v>
      </c>
      <c r="E38" s="14">
        <f t="shared" ref="E38:M38" si="11">SUM(E5,E13,E16,E24,E32,E35)</f>
        <v>0</v>
      </c>
      <c r="F38" s="14">
        <f t="shared" si="11"/>
        <v>9775</v>
      </c>
      <c r="G38" s="14">
        <f t="shared" si="11"/>
        <v>16592</v>
      </c>
      <c r="H38" s="14">
        <f t="shared" si="11"/>
        <v>0</v>
      </c>
      <c r="I38" s="14">
        <f t="shared" si="11"/>
        <v>518490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1464118</v>
      </c>
      <c r="O38" s="36">
        <f t="shared" si="1"/>
        <v>2118.8393632416787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51" t="s">
        <v>65</v>
      </c>
      <c r="M40" s="51"/>
      <c r="N40" s="51"/>
      <c r="O40" s="40">
        <v>691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151883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151883</v>
      </c>
      <c r="O5" s="31">
        <f t="shared" ref="O5:O37" si="1">(N5/O$39)</f>
        <v>215.43687943262412</v>
      </c>
      <c r="P5" s="6"/>
    </row>
    <row r="6" spans="1:133">
      <c r="A6" s="12"/>
      <c r="B6" s="23">
        <v>311</v>
      </c>
      <c r="C6" s="19" t="s">
        <v>1</v>
      </c>
      <c r="D6" s="43">
        <v>38176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38176</v>
      </c>
      <c r="O6" s="44">
        <f t="shared" si="1"/>
        <v>54.150354609929082</v>
      </c>
      <c r="P6" s="9"/>
    </row>
    <row r="7" spans="1:133">
      <c r="A7" s="12"/>
      <c r="B7" s="23">
        <v>312.10000000000002</v>
      </c>
      <c r="C7" s="19" t="s">
        <v>9</v>
      </c>
      <c r="D7" s="43">
        <v>9661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9661</v>
      </c>
      <c r="O7" s="44">
        <f t="shared" si="1"/>
        <v>13.703546099290779</v>
      </c>
      <c r="P7" s="9"/>
    </row>
    <row r="8" spans="1:133">
      <c r="A8" s="12"/>
      <c r="B8" s="23">
        <v>312.60000000000002</v>
      </c>
      <c r="C8" s="19" t="s">
        <v>10</v>
      </c>
      <c r="D8" s="43">
        <v>43720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43720</v>
      </c>
      <c r="O8" s="44">
        <f t="shared" si="1"/>
        <v>62.01418439716312</v>
      </c>
      <c r="P8" s="9"/>
    </row>
    <row r="9" spans="1:133">
      <c r="A9" s="12"/>
      <c r="B9" s="23">
        <v>314.10000000000002</v>
      </c>
      <c r="C9" s="19" t="s">
        <v>11</v>
      </c>
      <c r="D9" s="43">
        <v>39623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39623</v>
      </c>
      <c r="O9" s="44">
        <f t="shared" si="1"/>
        <v>56.202836879432624</v>
      </c>
      <c r="P9" s="9"/>
    </row>
    <row r="10" spans="1:133">
      <c r="A10" s="12"/>
      <c r="B10" s="23">
        <v>314.39999999999998</v>
      </c>
      <c r="C10" s="19" t="s">
        <v>12</v>
      </c>
      <c r="D10" s="43">
        <v>628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628</v>
      </c>
      <c r="O10" s="44">
        <f t="shared" si="1"/>
        <v>0.89078014184397158</v>
      </c>
      <c r="P10" s="9"/>
    </row>
    <row r="11" spans="1:133">
      <c r="A11" s="12"/>
      <c r="B11" s="23">
        <v>315</v>
      </c>
      <c r="C11" s="19" t="s">
        <v>13</v>
      </c>
      <c r="D11" s="43">
        <v>19995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19995</v>
      </c>
      <c r="O11" s="44">
        <f t="shared" si="1"/>
        <v>28.361702127659573</v>
      </c>
      <c r="P11" s="9"/>
    </row>
    <row r="12" spans="1:133">
      <c r="A12" s="12"/>
      <c r="B12" s="23">
        <v>319</v>
      </c>
      <c r="C12" s="19" t="s">
        <v>14</v>
      </c>
      <c r="D12" s="43">
        <v>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80</v>
      </c>
      <c r="O12" s="44">
        <f t="shared" si="1"/>
        <v>0.11347517730496454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38317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5" si="4">SUM(D13:M13)</f>
        <v>38317</v>
      </c>
      <c r="O13" s="42">
        <f t="shared" si="1"/>
        <v>54.350354609929077</v>
      </c>
      <c r="P13" s="10"/>
    </row>
    <row r="14" spans="1:133">
      <c r="A14" s="12"/>
      <c r="B14" s="23">
        <v>323.10000000000002</v>
      </c>
      <c r="C14" s="19" t="s">
        <v>16</v>
      </c>
      <c r="D14" s="43">
        <v>36882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36882</v>
      </c>
      <c r="O14" s="44">
        <f t="shared" si="1"/>
        <v>52.314893617021276</v>
      </c>
      <c r="P14" s="9"/>
    </row>
    <row r="15" spans="1:133">
      <c r="A15" s="12"/>
      <c r="B15" s="23">
        <v>329</v>
      </c>
      <c r="C15" s="19" t="s">
        <v>17</v>
      </c>
      <c r="D15" s="43">
        <v>1435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1435</v>
      </c>
      <c r="O15" s="44">
        <f t="shared" si="1"/>
        <v>2.0354609929078014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SUM(D17:D24)</f>
        <v>332930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633637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966567</v>
      </c>
      <c r="O16" s="42">
        <f t="shared" si="1"/>
        <v>1371.0170212765956</v>
      </c>
      <c r="P16" s="10"/>
    </row>
    <row r="17" spans="1:16">
      <c r="A17" s="12"/>
      <c r="B17" s="23">
        <v>331.2</v>
      </c>
      <c r="C17" s="19" t="s">
        <v>57</v>
      </c>
      <c r="D17" s="43">
        <v>212610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212610</v>
      </c>
      <c r="O17" s="44">
        <f t="shared" si="1"/>
        <v>301.57446808510639</v>
      </c>
      <c r="P17" s="9"/>
    </row>
    <row r="18" spans="1:16">
      <c r="A18" s="12"/>
      <c r="B18" s="23">
        <v>331.35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561359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561359</v>
      </c>
      <c r="O18" s="44">
        <f t="shared" si="1"/>
        <v>796.25390070921981</v>
      </c>
      <c r="P18" s="9"/>
    </row>
    <row r="19" spans="1:16">
      <c r="A19" s="12"/>
      <c r="B19" s="23">
        <v>334.31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72278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72278</v>
      </c>
      <c r="O19" s="44">
        <f t="shared" si="1"/>
        <v>102.52198581560283</v>
      </c>
      <c r="P19" s="9"/>
    </row>
    <row r="20" spans="1:16">
      <c r="A20" s="12"/>
      <c r="B20" s="23">
        <v>335.12</v>
      </c>
      <c r="C20" s="19" t="s">
        <v>21</v>
      </c>
      <c r="D20" s="43">
        <v>41242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41242</v>
      </c>
      <c r="O20" s="44">
        <f t="shared" si="1"/>
        <v>58.499290780141841</v>
      </c>
      <c r="P20" s="9"/>
    </row>
    <row r="21" spans="1:16">
      <c r="A21" s="12"/>
      <c r="B21" s="23">
        <v>335.14</v>
      </c>
      <c r="C21" s="19" t="s">
        <v>22</v>
      </c>
      <c r="D21" s="43">
        <v>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294</v>
      </c>
      <c r="O21" s="44">
        <f t="shared" si="1"/>
        <v>0.41702127659574467</v>
      </c>
      <c r="P21" s="9"/>
    </row>
    <row r="22" spans="1:16">
      <c r="A22" s="12"/>
      <c r="B22" s="23">
        <v>335.15</v>
      </c>
      <c r="C22" s="19" t="s">
        <v>23</v>
      </c>
      <c r="D22" s="43">
        <v>434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434</v>
      </c>
      <c r="O22" s="44">
        <f t="shared" si="1"/>
        <v>0.61560283687943262</v>
      </c>
      <c r="P22" s="9"/>
    </row>
    <row r="23" spans="1:16">
      <c r="A23" s="12"/>
      <c r="B23" s="23">
        <v>335.18</v>
      </c>
      <c r="C23" s="19" t="s">
        <v>24</v>
      </c>
      <c r="D23" s="43">
        <v>22701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22701</v>
      </c>
      <c r="O23" s="44">
        <f t="shared" si="1"/>
        <v>32.200000000000003</v>
      </c>
      <c r="P23" s="9"/>
    </row>
    <row r="24" spans="1:16">
      <c r="A24" s="12"/>
      <c r="B24" s="23">
        <v>337.2</v>
      </c>
      <c r="C24" s="19" t="s">
        <v>25</v>
      </c>
      <c r="D24" s="43">
        <v>55649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55649</v>
      </c>
      <c r="O24" s="44">
        <f t="shared" si="1"/>
        <v>78.934751773049641</v>
      </c>
      <c r="P24" s="9"/>
    </row>
    <row r="25" spans="1:16" ht="15.75">
      <c r="A25" s="27" t="s">
        <v>30</v>
      </c>
      <c r="B25" s="28"/>
      <c r="C25" s="29"/>
      <c r="D25" s="30">
        <f t="shared" ref="D25:M25" si="6">SUM(D26:D31)</f>
        <v>41544</v>
      </c>
      <c r="E25" s="30">
        <f t="shared" si="6"/>
        <v>0</v>
      </c>
      <c r="F25" s="30">
        <f t="shared" si="6"/>
        <v>0</v>
      </c>
      <c r="G25" s="30">
        <f t="shared" si="6"/>
        <v>17874</v>
      </c>
      <c r="H25" s="30">
        <f t="shared" si="6"/>
        <v>0</v>
      </c>
      <c r="I25" s="30">
        <f t="shared" si="6"/>
        <v>362030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421448</v>
      </c>
      <c r="O25" s="42">
        <f t="shared" si="1"/>
        <v>597.79858156028365</v>
      </c>
      <c r="P25" s="10"/>
    </row>
    <row r="26" spans="1:16">
      <c r="A26" s="12"/>
      <c r="B26" s="23">
        <v>341.9</v>
      </c>
      <c r="C26" s="19" t="s">
        <v>32</v>
      </c>
      <c r="D26" s="43">
        <v>390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ref="N26:N31" si="7">SUM(D26:M26)</f>
        <v>390</v>
      </c>
      <c r="O26" s="44">
        <f t="shared" si="1"/>
        <v>0.55319148936170215</v>
      </c>
      <c r="P26" s="9"/>
    </row>
    <row r="27" spans="1:16">
      <c r="A27" s="12"/>
      <c r="B27" s="23">
        <v>342.9</v>
      </c>
      <c r="C27" s="19" t="s">
        <v>33</v>
      </c>
      <c r="D27" s="43">
        <v>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93</v>
      </c>
      <c r="O27" s="44">
        <f t="shared" si="1"/>
        <v>0.13191489361702127</v>
      </c>
      <c r="P27" s="9"/>
    </row>
    <row r="28" spans="1:16">
      <c r="A28" s="12"/>
      <c r="B28" s="23">
        <v>343.6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362030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362030</v>
      </c>
      <c r="O28" s="44">
        <f t="shared" si="1"/>
        <v>513.51773049645385</v>
      </c>
      <c r="P28" s="9"/>
    </row>
    <row r="29" spans="1:16">
      <c r="A29" s="12"/>
      <c r="B29" s="23">
        <v>347.2</v>
      </c>
      <c r="C29" s="19" t="s">
        <v>35</v>
      </c>
      <c r="D29" s="43">
        <v>36039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36039</v>
      </c>
      <c r="O29" s="44">
        <f t="shared" si="1"/>
        <v>51.119148936170212</v>
      </c>
      <c r="P29" s="9"/>
    </row>
    <row r="30" spans="1:16">
      <c r="A30" s="12"/>
      <c r="B30" s="23">
        <v>347.4</v>
      </c>
      <c r="C30" s="19" t="s">
        <v>60</v>
      </c>
      <c r="D30" s="43">
        <v>5022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5022</v>
      </c>
      <c r="O30" s="44">
        <f t="shared" si="1"/>
        <v>7.1234042553191488</v>
      </c>
      <c r="P30" s="9"/>
    </row>
    <row r="31" spans="1:16">
      <c r="A31" s="12"/>
      <c r="B31" s="23">
        <v>347.5</v>
      </c>
      <c r="C31" s="19" t="s">
        <v>53</v>
      </c>
      <c r="D31" s="43">
        <v>0</v>
      </c>
      <c r="E31" s="43">
        <v>0</v>
      </c>
      <c r="F31" s="43">
        <v>0</v>
      </c>
      <c r="G31" s="43">
        <v>17874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17874</v>
      </c>
      <c r="O31" s="44">
        <f t="shared" si="1"/>
        <v>25.353191489361702</v>
      </c>
      <c r="P31" s="9"/>
    </row>
    <row r="32" spans="1:16" ht="15.75">
      <c r="A32" s="27" t="s">
        <v>2</v>
      </c>
      <c r="B32" s="28"/>
      <c r="C32" s="29"/>
      <c r="D32" s="30">
        <f t="shared" ref="D32:M32" si="8">SUM(D33:D34)</f>
        <v>21347</v>
      </c>
      <c r="E32" s="30">
        <f t="shared" si="8"/>
        <v>0</v>
      </c>
      <c r="F32" s="30">
        <f t="shared" si="8"/>
        <v>7</v>
      </c>
      <c r="G32" s="30">
        <f t="shared" si="8"/>
        <v>2752</v>
      </c>
      <c r="H32" s="30">
        <f t="shared" si="8"/>
        <v>0</v>
      </c>
      <c r="I32" s="30">
        <f t="shared" si="8"/>
        <v>99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37" si="9">SUM(D32:M32)</f>
        <v>24205</v>
      </c>
      <c r="O32" s="42">
        <f t="shared" si="1"/>
        <v>34.333333333333336</v>
      </c>
      <c r="P32" s="10"/>
    </row>
    <row r="33" spans="1:119">
      <c r="A33" s="12"/>
      <c r="B33" s="23">
        <v>361.1</v>
      </c>
      <c r="C33" s="19" t="s">
        <v>38</v>
      </c>
      <c r="D33" s="43">
        <v>0</v>
      </c>
      <c r="E33" s="43">
        <v>0</v>
      </c>
      <c r="F33" s="43">
        <v>7</v>
      </c>
      <c r="G33" s="43">
        <v>0</v>
      </c>
      <c r="H33" s="43">
        <v>0</v>
      </c>
      <c r="I33" s="43">
        <v>99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106</v>
      </c>
      <c r="O33" s="44">
        <f t="shared" si="1"/>
        <v>0.15035460992907801</v>
      </c>
      <c r="P33" s="9"/>
    </row>
    <row r="34" spans="1:119">
      <c r="A34" s="12"/>
      <c r="B34" s="23">
        <v>369.9</v>
      </c>
      <c r="C34" s="19" t="s">
        <v>39</v>
      </c>
      <c r="D34" s="43">
        <v>21347</v>
      </c>
      <c r="E34" s="43">
        <v>0</v>
      </c>
      <c r="F34" s="43">
        <v>0</v>
      </c>
      <c r="G34" s="43">
        <v>2752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24099</v>
      </c>
      <c r="O34" s="44">
        <f t="shared" si="1"/>
        <v>34.182978723404254</v>
      </c>
      <c r="P34" s="9"/>
    </row>
    <row r="35" spans="1:119" ht="15.75">
      <c r="A35" s="27" t="s">
        <v>31</v>
      </c>
      <c r="B35" s="28"/>
      <c r="C35" s="29"/>
      <c r="D35" s="30">
        <f t="shared" ref="D35:M35" si="10">SUM(D36:D36)</f>
        <v>0</v>
      </c>
      <c r="E35" s="30">
        <f t="shared" si="10"/>
        <v>0</v>
      </c>
      <c r="F35" s="30">
        <f t="shared" si="10"/>
        <v>7318</v>
      </c>
      <c r="G35" s="30">
        <f t="shared" si="10"/>
        <v>0</v>
      </c>
      <c r="H35" s="30">
        <f t="shared" si="10"/>
        <v>0</v>
      </c>
      <c r="I35" s="30">
        <f t="shared" si="10"/>
        <v>2697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10015</v>
      </c>
      <c r="O35" s="42">
        <f t="shared" si="1"/>
        <v>14.205673758865249</v>
      </c>
      <c r="P35" s="9"/>
    </row>
    <row r="36" spans="1:119" ht="15.75" thickBot="1">
      <c r="A36" s="12"/>
      <c r="B36" s="23">
        <v>381</v>
      </c>
      <c r="C36" s="19" t="s">
        <v>40</v>
      </c>
      <c r="D36" s="43">
        <v>0</v>
      </c>
      <c r="E36" s="43">
        <v>0</v>
      </c>
      <c r="F36" s="43">
        <v>7318</v>
      </c>
      <c r="G36" s="43">
        <v>0</v>
      </c>
      <c r="H36" s="43">
        <v>0</v>
      </c>
      <c r="I36" s="43">
        <v>2697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10015</v>
      </c>
      <c r="O36" s="44">
        <f t="shared" si="1"/>
        <v>14.205673758865249</v>
      </c>
      <c r="P36" s="9"/>
    </row>
    <row r="37" spans="1:119" ht="16.5" thickBot="1">
      <c r="A37" s="13" t="s">
        <v>36</v>
      </c>
      <c r="B37" s="21"/>
      <c r="C37" s="20"/>
      <c r="D37" s="14">
        <f>SUM(D5,D13,D16,D25,D32,D35)</f>
        <v>586021</v>
      </c>
      <c r="E37" s="14">
        <f t="shared" ref="E37:M37" si="11">SUM(E5,E13,E16,E25,E32,E35)</f>
        <v>0</v>
      </c>
      <c r="F37" s="14">
        <f t="shared" si="11"/>
        <v>7325</v>
      </c>
      <c r="G37" s="14">
        <f t="shared" si="11"/>
        <v>20626</v>
      </c>
      <c r="H37" s="14">
        <f t="shared" si="11"/>
        <v>0</v>
      </c>
      <c r="I37" s="14">
        <f t="shared" si="11"/>
        <v>998463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1612435</v>
      </c>
      <c r="O37" s="36">
        <f t="shared" si="1"/>
        <v>2287.1418439716313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51" t="s">
        <v>61</v>
      </c>
      <c r="M39" s="51"/>
      <c r="N39" s="51"/>
      <c r="O39" s="40">
        <v>705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148552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148552</v>
      </c>
      <c r="O5" s="31">
        <f t="shared" ref="O5:O35" si="1">(N5/O$37)</f>
        <v>216.23289665211064</v>
      </c>
      <c r="P5" s="6"/>
    </row>
    <row r="6" spans="1:133">
      <c r="A6" s="12"/>
      <c r="B6" s="23">
        <v>311</v>
      </c>
      <c r="C6" s="19" t="s">
        <v>1</v>
      </c>
      <c r="D6" s="43">
        <v>34812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34812</v>
      </c>
      <c r="O6" s="44">
        <f t="shared" si="1"/>
        <v>50.672489082969435</v>
      </c>
      <c r="P6" s="9"/>
    </row>
    <row r="7" spans="1:133">
      <c r="A7" s="12"/>
      <c r="B7" s="23">
        <v>312.10000000000002</v>
      </c>
      <c r="C7" s="19" t="s">
        <v>9</v>
      </c>
      <c r="D7" s="43">
        <v>10385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10385</v>
      </c>
      <c r="O7" s="44">
        <f t="shared" si="1"/>
        <v>15.116448326055313</v>
      </c>
      <c r="P7" s="9"/>
    </row>
    <row r="8" spans="1:133">
      <c r="A8" s="12"/>
      <c r="B8" s="23">
        <v>312.60000000000002</v>
      </c>
      <c r="C8" s="19" t="s">
        <v>10</v>
      </c>
      <c r="D8" s="43">
        <v>43935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43935</v>
      </c>
      <c r="O8" s="44">
        <f t="shared" si="1"/>
        <v>63.951965065502186</v>
      </c>
      <c r="P8" s="9"/>
    </row>
    <row r="9" spans="1:133">
      <c r="A9" s="12"/>
      <c r="B9" s="23">
        <v>314.10000000000002</v>
      </c>
      <c r="C9" s="19" t="s">
        <v>11</v>
      </c>
      <c r="D9" s="43">
        <v>38467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38467</v>
      </c>
      <c r="O9" s="44">
        <f t="shared" si="1"/>
        <v>55.992721979621543</v>
      </c>
      <c r="P9" s="9"/>
    </row>
    <row r="10" spans="1:133">
      <c r="A10" s="12"/>
      <c r="B10" s="23">
        <v>314.39999999999998</v>
      </c>
      <c r="C10" s="19" t="s">
        <v>12</v>
      </c>
      <c r="D10" s="43">
        <v>1451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1451</v>
      </c>
      <c r="O10" s="44">
        <f t="shared" si="1"/>
        <v>2.1120815138282385</v>
      </c>
      <c r="P10" s="9"/>
    </row>
    <row r="11" spans="1:133">
      <c r="A11" s="12"/>
      <c r="B11" s="23">
        <v>315</v>
      </c>
      <c r="C11" s="19" t="s">
        <v>13</v>
      </c>
      <c r="D11" s="43">
        <v>19413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19413</v>
      </c>
      <c r="O11" s="44">
        <f t="shared" si="1"/>
        <v>28.257641921397379</v>
      </c>
      <c r="P11" s="9"/>
    </row>
    <row r="12" spans="1:133">
      <c r="A12" s="12"/>
      <c r="B12" s="23">
        <v>319</v>
      </c>
      <c r="C12" s="19" t="s">
        <v>14</v>
      </c>
      <c r="D12" s="43">
        <v>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</v>
      </c>
      <c r="O12" s="44">
        <f t="shared" si="1"/>
        <v>0.12954876273653565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36852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5" si="4">SUM(D13:M13)</f>
        <v>36852</v>
      </c>
      <c r="O13" s="42">
        <f t="shared" si="1"/>
        <v>53.64192139737991</v>
      </c>
      <c r="P13" s="10"/>
    </row>
    <row r="14" spans="1:133">
      <c r="A14" s="12"/>
      <c r="B14" s="23">
        <v>323.10000000000002</v>
      </c>
      <c r="C14" s="19" t="s">
        <v>16</v>
      </c>
      <c r="D14" s="43">
        <v>35712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35712</v>
      </c>
      <c r="O14" s="44">
        <f t="shared" si="1"/>
        <v>51.982532751091703</v>
      </c>
      <c r="P14" s="9"/>
    </row>
    <row r="15" spans="1:133">
      <c r="A15" s="12"/>
      <c r="B15" s="23">
        <v>329</v>
      </c>
      <c r="C15" s="19" t="s">
        <v>17</v>
      </c>
      <c r="D15" s="43">
        <v>1140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1140</v>
      </c>
      <c r="O15" s="44">
        <f t="shared" si="1"/>
        <v>1.6593886462882097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SUM(D17:D22)</f>
        <v>125704</v>
      </c>
      <c r="E16" s="30">
        <f t="shared" si="5"/>
        <v>0</v>
      </c>
      <c r="F16" s="30">
        <f t="shared" si="5"/>
        <v>0</v>
      </c>
      <c r="G16" s="30">
        <f t="shared" si="5"/>
        <v>321094</v>
      </c>
      <c r="H16" s="30">
        <f t="shared" si="5"/>
        <v>0</v>
      </c>
      <c r="I16" s="30">
        <f t="shared" si="5"/>
        <v>38642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485440</v>
      </c>
      <c r="O16" s="42">
        <f t="shared" si="1"/>
        <v>706.60844250363903</v>
      </c>
      <c r="P16" s="10"/>
    </row>
    <row r="17" spans="1:16">
      <c r="A17" s="12"/>
      <c r="B17" s="23">
        <v>331.31</v>
      </c>
      <c r="C17" s="19" t="s">
        <v>52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38642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38642</v>
      </c>
      <c r="O17" s="44">
        <f t="shared" si="1"/>
        <v>56.24745269286754</v>
      </c>
      <c r="P17" s="9"/>
    </row>
    <row r="18" spans="1:16">
      <c r="A18" s="12"/>
      <c r="B18" s="23">
        <v>334.7</v>
      </c>
      <c r="C18" s="19" t="s">
        <v>20</v>
      </c>
      <c r="D18" s="43">
        <v>0</v>
      </c>
      <c r="E18" s="43">
        <v>0</v>
      </c>
      <c r="F18" s="43">
        <v>0</v>
      </c>
      <c r="G18" s="43">
        <v>321094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321094</v>
      </c>
      <c r="O18" s="44">
        <f t="shared" si="1"/>
        <v>467.38573508005823</v>
      </c>
      <c r="P18" s="9"/>
    </row>
    <row r="19" spans="1:16">
      <c r="A19" s="12"/>
      <c r="B19" s="23">
        <v>335.12</v>
      </c>
      <c r="C19" s="19" t="s">
        <v>21</v>
      </c>
      <c r="D19" s="43">
        <v>41313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41313</v>
      </c>
      <c r="O19" s="44">
        <f t="shared" si="1"/>
        <v>60.135371179039304</v>
      </c>
      <c r="P19" s="9"/>
    </row>
    <row r="20" spans="1:16">
      <c r="A20" s="12"/>
      <c r="B20" s="23">
        <v>335.14</v>
      </c>
      <c r="C20" s="19" t="s">
        <v>22</v>
      </c>
      <c r="D20" s="43">
        <v>494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494</v>
      </c>
      <c r="O20" s="44">
        <f t="shared" si="1"/>
        <v>0.71906841339155747</v>
      </c>
      <c r="P20" s="9"/>
    </row>
    <row r="21" spans="1:16">
      <c r="A21" s="12"/>
      <c r="B21" s="23">
        <v>335.18</v>
      </c>
      <c r="C21" s="19" t="s">
        <v>24</v>
      </c>
      <c r="D21" s="43">
        <v>22959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22959</v>
      </c>
      <c r="O21" s="44">
        <f t="shared" si="1"/>
        <v>33.419213973799124</v>
      </c>
      <c r="P21" s="9"/>
    </row>
    <row r="22" spans="1:16">
      <c r="A22" s="12"/>
      <c r="B22" s="23">
        <v>337.2</v>
      </c>
      <c r="C22" s="19" t="s">
        <v>25</v>
      </c>
      <c r="D22" s="43">
        <v>60938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60938</v>
      </c>
      <c r="O22" s="44">
        <f t="shared" si="1"/>
        <v>88.701601164483264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SUM(D24:D28)</f>
        <v>43663</v>
      </c>
      <c r="E23" s="30">
        <f t="shared" si="6"/>
        <v>0</v>
      </c>
      <c r="F23" s="30">
        <f t="shared" si="6"/>
        <v>0</v>
      </c>
      <c r="G23" s="30">
        <f t="shared" si="6"/>
        <v>20103</v>
      </c>
      <c r="H23" s="30">
        <f t="shared" si="6"/>
        <v>0</v>
      </c>
      <c r="I23" s="30">
        <f t="shared" si="6"/>
        <v>302461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366227</v>
      </c>
      <c r="O23" s="42">
        <f t="shared" si="1"/>
        <v>533.08151382823871</v>
      </c>
      <c r="P23" s="10"/>
    </row>
    <row r="24" spans="1:16">
      <c r="A24" s="12"/>
      <c r="B24" s="23">
        <v>341.9</v>
      </c>
      <c r="C24" s="19" t="s">
        <v>32</v>
      </c>
      <c r="D24" s="43">
        <v>400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400</v>
      </c>
      <c r="O24" s="44">
        <f t="shared" si="1"/>
        <v>0.58224163027656473</v>
      </c>
      <c r="P24" s="9"/>
    </row>
    <row r="25" spans="1:16">
      <c r="A25" s="12"/>
      <c r="B25" s="23">
        <v>342.9</v>
      </c>
      <c r="C25" s="19" t="s">
        <v>33</v>
      </c>
      <c r="D25" s="43">
        <v>324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</v>
      </c>
      <c r="O25" s="44">
        <f t="shared" si="1"/>
        <v>0.47161572052401746</v>
      </c>
      <c r="P25" s="9"/>
    </row>
    <row r="26" spans="1:16">
      <c r="A26" s="12"/>
      <c r="B26" s="23">
        <v>343.6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302461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302461</v>
      </c>
      <c r="O26" s="44">
        <f t="shared" si="1"/>
        <v>440.26346433770016</v>
      </c>
      <c r="P26" s="9"/>
    </row>
    <row r="27" spans="1:16">
      <c r="A27" s="12"/>
      <c r="B27" s="23">
        <v>347.2</v>
      </c>
      <c r="C27" s="19" t="s">
        <v>35</v>
      </c>
      <c r="D27" s="43">
        <v>42939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42939</v>
      </c>
      <c r="O27" s="44">
        <f t="shared" si="1"/>
        <v>62.502183406113538</v>
      </c>
      <c r="P27" s="9"/>
    </row>
    <row r="28" spans="1:16">
      <c r="A28" s="12"/>
      <c r="B28" s="23">
        <v>347.5</v>
      </c>
      <c r="C28" s="19" t="s">
        <v>53</v>
      </c>
      <c r="D28" s="43">
        <v>0</v>
      </c>
      <c r="E28" s="43">
        <v>0</v>
      </c>
      <c r="F28" s="43">
        <v>0</v>
      </c>
      <c r="G28" s="43">
        <v>20103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20103</v>
      </c>
      <c r="O28" s="44">
        <f t="shared" si="1"/>
        <v>29.262008733624455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SUM(D30:D31)</f>
        <v>14345</v>
      </c>
      <c r="E29" s="30">
        <f t="shared" si="7"/>
        <v>0</v>
      </c>
      <c r="F29" s="30">
        <f t="shared" si="7"/>
        <v>7</v>
      </c>
      <c r="G29" s="30">
        <f t="shared" si="7"/>
        <v>50</v>
      </c>
      <c r="H29" s="30">
        <f t="shared" si="7"/>
        <v>0</v>
      </c>
      <c r="I29" s="30">
        <f t="shared" si="7"/>
        <v>338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14740</v>
      </c>
      <c r="O29" s="42">
        <f t="shared" si="1"/>
        <v>21.455604075691411</v>
      </c>
      <c r="P29" s="10"/>
    </row>
    <row r="30" spans="1:16">
      <c r="A30" s="12"/>
      <c r="B30" s="23">
        <v>361.1</v>
      </c>
      <c r="C30" s="19" t="s">
        <v>38</v>
      </c>
      <c r="D30" s="43">
        <v>10</v>
      </c>
      <c r="E30" s="43">
        <v>0</v>
      </c>
      <c r="F30" s="43">
        <v>0</v>
      </c>
      <c r="G30" s="43">
        <v>0</v>
      </c>
      <c r="H30" s="43">
        <v>0</v>
      </c>
      <c r="I30" s="43">
        <v>338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348</v>
      </c>
      <c r="O30" s="44">
        <f t="shared" si="1"/>
        <v>0.50655021834061131</v>
      </c>
      <c r="P30" s="9"/>
    </row>
    <row r="31" spans="1:16">
      <c r="A31" s="12"/>
      <c r="B31" s="23">
        <v>369.9</v>
      </c>
      <c r="C31" s="19" t="s">
        <v>39</v>
      </c>
      <c r="D31" s="43">
        <v>14335</v>
      </c>
      <c r="E31" s="43">
        <v>0</v>
      </c>
      <c r="F31" s="43">
        <v>7</v>
      </c>
      <c r="G31" s="43">
        <v>50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14392</v>
      </c>
      <c r="O31" s="44">
        <f t="shared" si="1"/>
        <v>20.949053857350801</v>
      </c>
      <c r="P31" s="9"/>
    </row>
    <row r="32" spans="1:16" ht="15.75">
      <c r="A32" s="27" t="s">
        <v>31</v>
      </c>
      <c r="B32" s="28"/>
      <c r="C32" s="29"/>
      <c r="D32" s="30">
        <f t="shared" ref="D32:M32" si="8">SUM(D33:D34)</f>
        <v>0</v>
      </c>
      <c r="E32" s="30">
        <f t="shared" si="8"/>
        <v>0</v>
      </c>
      <c r="F32" s="30">
        <f t="shared" si="8"/>
        <v>6568</v>
      </c>
      <c r="G32" s="30">
        <f t="shared" si="8"/>
        <v>51000</v>
      </c>
      <c r="H32" s="30">
        <f t="shared" si="8"/>
        <v>0</v>
      </c>
      <c r="I32" s="30">
        <f t="shared" si="8"/>
        <v>14621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72189</v>
      </c>
      <c r="O32" s="42">
        <f t="shared" si="1"/>
        <v>105.07860262008734</v>
      </c>
      <c r="P32" s="9"/>
    </row>
    <row r="33" spans="1:119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6568</v>
      </c>
      <c r="G33" s="43">
        <v>0</v>
      </c>
      <c r="H33" s="43">
        <v>0</v>
      </c>
      <c r="I33" s="43">
        <v>14621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21189</v>
      </c>
      <c r="O33" s="44">
        <f t="shared" si="1"/>
        <v>30.842794759825328</v>
      </c>
      <c r="P33" s="9"/>
    </row>
    <row r="34" spans="1:119" ht="15.75" thickBot="1">
      <c r="A34" s="12"/>
      <c r="B34" s="23">
        <v>384</v>
      </c>
      <c r="C34" s="19" t="s">
        <v>41</v>
      </c>
      <c r="D34" s="43">
        <v>0</v>
      </c>
      <c r="E34" s="43">
        <v>0</v>
      </c>
      <c r="F34" s="43">
        <v>0</v>
      </c>
      <c r="G34" s="43">
        <v>51000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51000</v>
      </c>
      <c r="O34" s="44">
        <f t="shared" si="1"/>
        <v>74.235807860262014</v>
      </c>
      <c r="P34" s="9"/>
    </row>
    <row r="35" spans="1:119" ht="16.5" thickBot="1">
      <c r="A35" s="13" t="s">
        <v>36</v>
      </c>
      <c r="B35" s="21"/>
      <c r="C35" s="20"/>
      <c r="D35" s="14">
        <f>SUM(D5,D13,D16,D23,D29,D32)</f>
        <v>369116</v>
      </c>
      <c r="E35" s="14">
        <f t="shared" ref="E35:M35" si="9">SUM(E5,E13,E16,E23,E29,E32)</f>
        <v>0</v>
      </c>
      <c r="F35" s="14">
        <f t="shared" si="9"/>
        <v>6575</v>
      </c>
      <c r="G35" s="14">
        <f t="shared" si="9"/>
        <v>392247</v>
      </c>
      <c r="H35" s="14">
        <f t="shared" si="9"/>
        <v>0</v>
      </c>
      <c r="I35" s="14">
        <f t="shared" si="9"/>
        <v>356062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4"/>
        <v>1124000</v>
      </c>
      <c r="O35" s="36">
        <f t="shared" si="1"/>
        <v>1636.0989810771471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51" t="s">
        <v>54</v>
      </c>
      <c r="M37" s="51"/>
      <c r="N37" s="51"/>
      <c r="O37" s="40">
        <v>687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152294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152294</v>
      </c>
      <c r="O5" s="31">
        <f t="shared" ref="O5:O36" si="1">(N5/O$38)</f>
        <v>213.89606741573033</v>
      </c>
      <c r="P5" s="6"/>
    </row>
    <row r="6" spans="1:133">
      <c r="A6" s="12"/>
      <c r="B6" s="23">
        <v>311</v>
      </c>
      <c r="C6" s="19" t="s">
        <v>1</v>
      </c>
      <c r="D6" s="43">
        <v>34290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34290</v>
      </c>
      <c r="O6" s="44">
        <f t="shared" si="1"/>
        <v>48.16011235955056</v>
      </c>
      <c r="P6" s="9"/>
    </row>
    <row r="7" spans="1:133">
      <c r="A7" s="12"/>
      <c r="B7" s="23">
        <v>312.10000000000002</v>
      </c>
      <c r="C7" s="19" t="s">
        <v>9</v>
      </c>
      <c r="D7" s="43">
        <v>10117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10117</v>
      </c>
      <c r="O7" s="44">
        <f t="shared" si="1"/>
        <v>14.209269662921349</v>
      </c>
      <c r="P7" s="9"/>
    </row>
    <row r="8" spans="1:133">
      <c r="A8" s="12"/>
      <c r="B8" s="23">
        <v>312.60000000000002</v>
      </c>
      <c r="C8" s="19" t="s">
        <v>10</v>
      </c>
      <c r="D8" s="43">
        <v>46752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46752</v>
      </c>
      <c r="O8" s="44">
        <f t="shared" si="1"/>
        <v>65.662921348314612</v>
      </c>
      <c r="P8" s="9"/>
    </row>
    <row r="9" spans="1:133">
      <c r="A9" s="12"/>
      <c r="B9" s="23">
        <v>314.10000000000002</v>
      </c>
      <c r="C9" s="19" t="s">
        <v>11</v>
      </c>
      <c r="D9" s="43">
        <v>33560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33560</v>
      </c>
      <c r="O9" s="44">
        <f t="shared" si="1"/>
        <v>47.134831460674157</v>
      </c>
      <c r="P9" s="9"/>
    </row>
    <row r="10" spans="1:133">
      <c r="A10" s="12"/>
      <c r="B10" s="23">
        <v>314.39999999999998</v>
      </c>
      <c r="C10" s="19" t="s">
        <v>12</v>
      </c>
      <c r="D10" s="43">
        <v>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</v>
      </c>
      <c r="O10" s="44">
        <f t="shared" si="1"/>
        <v>9.5505617977528087E-2</v>
      </c>
      <c r="P10" s="9"/>
    </row>
    <row r="11" spans="1:133">
      <c r="A11" s="12"/>
      <c r="B11" s="23">
        <v>315</v>
      </c>
      <c r="C11" s="19" t="s">
        <v>13</v>
      </c>
      <c r="D11" s="43">
        <v>27355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27355</v>
      </c>
      <c r="O11" s="44">
        <f t="shared" si="1"/>
        <v>38.419943820224717</v>
      </c>
      <c r="P11" s="9"/>
    </row>
    <row r="12" spans="1:133">
      <c r="A12" s="12"/>
      <c r="B12" s="23">
        <v>319</v>
      </c>
      <c r="C12" s="19" t="s">
        <v>14</v>
      </c>
      <c r="D12" s="43">
        <v>152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152</v>
      </c>
      <c r="O12" s="44">
        <f t="shared" si="1"/>
        <v>0.21348314606741572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33249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33249</v>
      </c>
      <c r="O13" s="42">
        <f t="shared" si="1"/>
        <v>46.698033707865171</v>
      </c>
      <c r="P13" s="10"/>
    </row>
    <row r="14" spans="1:133">
      <c r="A14" s="12"/>
      <c r="B14" s="23">
        <v>323.10000000000002</v>
      </c>
      <c r="C14" s="19" t="s">
        <v>16</v>
      </c>
      <c r="D14" s="43">
        <v>32859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32859</v>
      </c>
      <c r="O14" s="44">
        <f t="shared" si="1"/>
        <v>46.150280898876403</v>
      </c>
      <c r="P14" s="9"/>
    </row>
    <row r="15" spans="1:133">
      <c r="A15" s="12"/>
      <c r="B15" s="23">
        <v>329</v>
      </c>
      <c r="C15" s="19" t="s">
        <v>17</v>
      </c>
      <c r="D15" s="43">
        <v>390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390</v>
      </c>
      <c r="O15" s="44">
        <f t="shared" si="1"/>
        <v>0.547752808988764</v>
      </c>
      <c r="P15" s="9"/>
    </row>
    <row r="16" spans="1:133" ht="15.75">
      <c r="A16" s="27" t="s">
        <v>18</v>
      </c>
      <c r="B16" s="28"/>
      <c r="C16" s="29"/>
      <c r="D16" s="30">
        <f t="shared" ref="D16:M16" si="4">SUM(D17:D23)</f>
        <v>139950</v>
      </c>
      <c r="E16" s="30">
        <f t="shared" si="4"/>
        <v>65835</v>
      </c>
      <c r="F16" s="30">
        <f t="shared" si="4"/>
        <v>0</v>
      </c>
      <c r="G16" s="30">
        <f t="shared" si="4"/>
        <v>6617</v>
      </c>
      <c r="H16" s="30">
        <f t="shared" si="4"/>
        <v>0</v>
      </c>
      <c r="I16" s="30">
        <f t="shared" si="4"/>
        <v>3995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>SUM(D16:M16)</f>
        <v>216397</v>
      </c>
      <c r="O16" s="42">
        <f t="shared" si="1"/>
        <v>303.92837078651684</v>
      </c>
      <c r="P16" s="10"/>
    </row>
    <row r="17" spans="1:16">
      <c r="A17" s="12"/>
      <c r="B17" s="23">
        <v>334.35</v>
      </c>
      <c r="C17" s="19" t="s">
        <v>19</v>
      </c>
      <c r="D17" s="43">
        <v>0</v>
      </c>
      <c r="E17" s="43">
        <v>0</v>
      </c>
      <c r="F17" s="43">
        <v>0</v>
      </c>
      <c r="G17" s="43">
        <v>6617</v>
      </c>
      <c r="H17" s="43">
        <v>0</v>
      </c>
      <c r="I17" s="43">
        <v>3995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10612</v>
      </c>
      <c r="O17" s="44">
        <f t="shared" si="1"/>
        <v>14.904494382022472</v>
      </c>
      <c r="P17" s="9"/>
    </row>
    <row r="18" spans="1:16">
      <c r="A18" s="12"/>
      <c r="B18" s="23">
        <v>334.7</v>
      </c>
      <c r="C18" s="19" t="s">
        <v>20</v>
      </c>
      <c r="D18" s="43">
        <v>12530</v>
      </c>
      <c r="E18" s="43">
        <v>65835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78365</v>
      </c>
      <c r="O18" s="44">
        <f t="shared" si="1"/>
        <v>110.06320224719101</v>
      </c>
      <c r="P18" s="9"/>
    </row>
    <row r="19" spans="1:16">
      <c r="A19" s="12"/>
      <c r="B19" s="23">
        <v>335.12</v>
      </c>
      <c r="C19" s="19" t="s">
        <v>21</v>
      </c>
      <c r="D19" s="43">
        <v>41359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41359</v>
      </c>
      <c r="O19" s="44">
        <f t="shared" si="1"/>
        <v>58.088483146067418</v>
      </c>
      <c r="P19" s="9"/>
    </row>
    <row r="20" spans="1:16">
      <c r="A20" s="12"/>
      <c r="B20" s="23">
        <v>335.14</v>
      </c>
      <c r="C20" s="19" t="s">
        <v>22</v>
      </c>
      <c r="D20" s="43">
        <v>733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733</v>
      </c>
      <c r="O20" s="44">
        <f t="shared" si="1"/>
        <v>1.029494382022472</v>
      </c>
      <c r="P20" s="9"/>
    </row>
    <row r="21" spans="1:16">
      <c r="A21" s="12"/>
      <c r="B21" s="23">
        <v>335.15</v>
      </c>
      <c r="C21" s="19" t="s">
        <v>23</v>
      </c>
      <c r="D21" s="43">
        <v>497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497</v>
      </c>
      <c r="O21" s="44">
        <f t="shared" si="1"/>
        <v>0.6980337078651685</v>
      </c>
      <c r="P21" s="9"/>
    </row>
    <row r="22" spans="1:16">
      <c r="A22" s="12"/>
      <c r="B22" s="23">
        <v>335.18</v>
      </c>
      <c r="C22" s="19" t="s">
        <v>24</v>
      </c>
      <c r="D22" s="43">
        <v>23562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23562</v>
      </c>
      <c r="O22" s="44">
        <f t="shared" si="1"/>
        <v>33.092696629213485</v>
      </c>
      <c r="P22" s="9"/>
    </row>
    <row r="23" spans="1:16">
      <c r="A23" s="12"/>
      <c r="B23" s="23">
        <v>337.2</v>
      </c>
      <c r="C23" s="19" t="s">
        <v>25</v>
      </c>
      <c r="D23" s="43">
        <v>61269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36" si="6">SUM(D23:M23)</f>
        <v>61269</v>
      </c>
      <c r="O23" s="44">
        <f t="shared" si="1"/>
        <v>86.051966292134836</v>
      </c>
      <c r="P23" s="9"/>
    </row>
    <row r="24" spans="1:16" ht="15.75">
      <c r="A24" s="27" t="s">
        <v>30</v>
      </c>
      <c r="B24" s="28"/>
      <c r="C24" s="29"/>
      <c r="D24" s="30">
        <f t="shared" ref="D24:M24" si="7">SUM(D25:D28)</f>
        <v>669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45365</v>
      </c>
      <c r="I24" s="30">
        <f t="shared" si="7"/>
        <v>261351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6"/>
        <v>307385</v>
      </c>
      <c r="O24" s="42">
        <f t="shared" si="1"/>
        <v>431.72050561797755</v>
      </c>
      <c r="P24" s="10"/>
    </row>
    <row r="25" spans="1:16">
      <c r="A25" s="12"/>
      <c r="B25" s="23">
        <v>341.9</v>
      </c>
      <c r="C25" s="19" t="s">
        <v>32</v>
      </c>
      <c r="D25" s="43">
        <v>414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414</v>
      </c>
      <c r="O25" s="44">
        <f t="shared" si="1"/>
        <v>0.5814606741573034</v>
      </c>
      <c r="P25" s="9"/>
    </row>
    <row r="26" spans="1:16">
      <c r="A26" s="12"/>
      <c r="B26" s="23">
        <v>342.9</v>
      </c>
      <c r="C26" s="19" t="s">
        <v>33</v>
      </c>
      <c r="D26" s="43">
        <v>255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255</v>
      </c>
      <c r="O26" s="44">
        <f t="shared" si="1"/>
        <v>0.35814606741573035</v>
      </c>
      <c r="P26" s="9"/>
    </row>
    <row r="27" spans="1:16">
      <c r="A27" s="12"/>
      <c r="B27" s="23">
        <v>343.6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261351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261351</v>
      </c>
      <c r="O27" s="44">
        <f t="shared" si="1"/>
        <v>367.06601123595505</v>
      </c>
      <c r="P27" s="9"/>
    </row>
    <row r="28" spans="1:16">
      <c r="A28" s="12"/>
      <c r="B28" s="23">
        <v>347.2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45365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45365</v>
      </c>
      <c r="O28" s="44">
        <f t="shared" si="1"/>
        <v>63.71488764044944</v>
      </c>
      <c r="P28" s="9"/>
    </row>
    <row r="29" spans="1:16" ht="15.75">
      <c r="A29" s="27" t="s">
        <v>2</v>
      </c>
      <c r="B29" s="28"/>
      <c r="C29" s="29"/>
      <c r="D29" s="30">
        <f t="shared" ref="D29:M29" si="8">SUM(D30:D31)</f>
        <v>3428</v>
      </c>
      <c r="E29" s="30">
        <f t="shared" si="8"/>
        <v>0</v>
      </c>
      <c r="F29" s="30">
        <f t="shared" si="8"/>
        <v>4</v>
      </c>
      <c r="G29" s="30">
        <f t="shared" si="8"/>
        <v>8753</v>
      </c>
      <c r="H29" s="30">
        <f t="shared" si="8"/>
        <v>0</v>
      </c>
      <c r="I29" s="30">
        <f t="shared" si="8"/>
        <v>1227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6"/>
        <v>13412</v>
      </c>
      <c r="O29" s="42">
        <f t="shared" si="1"/>
        <v>18.837078651685392</v>
      </c>
      <c r="P29" s="10"/>
    </row>
    <row r="30" spans="1:16">
      <c r="A30" s="12"/>
      <c r="B30" s="23">
        <v>361.1</v>
      </c>
      <c r="C30" s="19" t="s">
        <v>38</v>
      </c>
      <c r="D30" s="43">
        <v>405</v>
      </c>
      <c r="E30" s="43">
        <v>0</v>
      </c>
      <c r="F30" s="43">
        <v>0</v>
      </c>
      <c r="G30" s="43">
        <v>0</v>
      </c>
      <c r="H30" s="43">
        <v>0</v>
      </c>
      <c r="I30" s="43">
        <v>1227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1632</v>
      </c>
      <c r="O30" s="44">
        <f t="shared" si="1"/>
        <v>2.292134831460674</v>
      </c>
      <c r="P30" s="9"/>
    </row>
    <row r="31" spans="1:16">
      <c r="A31" s="12"/>
      <c r="B31" s="23">
        <v>369.9</v>
      </c>
      <c r="C31" s="19" t="s">
        <v>39</v>
      </c>
      <c r="D31" s="43">
        <v>3023</v>
      </c>
      <c r="E31" s="43">
        <v>0</v>
      </c>
      <c r="F31" s="43">
        <v>4</v>
      </c>
      <c r="G31" s="43">
        <v>8753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11780</v>
      </c>
      <c r="O31" s="44">
        <f t="shared" si="1"/>
        <v>16.54494382022472</v>
      </c>
      <c r="P31" s="9"/>
    </row>
    <row r="32" spans="1:16" ht="15.75">
      <c r="A32" s="27" t="s">
        <v>31</v>
      </c>
      <c r="B32" s="28"/>
      <c r="C32" s="29"/>
      <c r="D32" s="30">
        <f t="shared" ref="D32:M32" si="9">SUM(D33:D35)</f>
        <v>197898</v>
      </c>
      <c r="E32" s="30">
        <f t="shared" si="9"/>
        <v>60000</v>
      </c>
      <c r="F32" s="30">
        <f t="shared" si="9"/>
        <v>10889</v>
      </c>
      <c r="G32" s="30">
        <f t="shared" si="9"/>
        <v>0</v>
      </c>
      <c r="H32" s="30">
        <f t="shared" si="9"/>
        <v>0</v>
      </c>
      <c r="I32" s="30">
        <f t="shared" si="9"/>
        <v>179885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6"/>
        <v>448672</v>
      </c>
      <c r="O32" s="42">
        <f t="shared" si="1"/>
        <v>630.15730337078651</v>
      </c>
      <c r="P32" s="9"/>
    </row>
    <row r="33" spans="1:119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10889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10889</v>
      </c>
      <c r="O33" s="44">
        <f t="shared" si="1"/>
        <v>15.293539325842696</v>
      </c>
      <c r="P33" s="9"/>
    </row>
    <row r="34" spans="1:119">
      <c r="A34" s="12"/>
      <c r="B34" s="23">
        <v>384</v>
      </c>
      <c r="C34" s="19" t="s">
        <v>41</v>
      </c>
      <c r="D34" s="43">
        <v>197898</v>
      </c>
      <c r="E34" s="43">
        <v>60000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257898</v>
      </c>
      <c r="O34" s="44">
        <f t="shared" si="1"/>
        <v>362.21629213483146</v>
      </c>
      <c r="P34" s="9"/>
    </row>
    <row r="35" spans="1:119" ht="15.75" thickBot="1">
      <c r="A35" s="12"/>
      <c r="B35" s="23">
        <v>389.4</v>
      </c>
      <c r="C35" s="19" t="s">
        <v>42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179885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6"/>
        <v>179885</v>
      </c>
      <c r="O35" s="44">
        <f t="shared" si="1"/>
        <v>252.64747191011236</v>
      </c>
      <c r="P35" s="9"/>
    </row>
    <row r="36" spans="1:119" ht="16.5" thickBot="1">
      <c r="A36" s="13" t="s">
        <v>36</v>
      </c>
      <c r="B36" s="21"/>
      <c r="C36" s="20"/>
      <c r="D36" s="14">
        <f>SUM(D5,D13,D16,D24,D29,D32)</f>
        <v>527488</v>
      </c>
      <c r="E36" s="14">
        <f t="shared" ref="E36:M36" si="10">SUM(E5,E13,E16,E24,E29,E32)</f>
        <v>125835</v>
      </c>
      <c r="F36" s="14">
        <f t="shared" si="10"/>
        <v>10893</v>
      </c>
      <c r="G36" s="14">
        <f t="shared" si="10"/>
        <v>15370</v>
      </c>
      <c r="H36" s="14">
        <f t="shared" si="10"/>
        <v>45365</v>
      </c>
      <c r="I36" s="14">
        <f t="shared" si="10"/>
        <v>446458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6"/>
        <v>1171409</v>
      </c>
      <c r="O36" s="36">
        <f t="shared" si="1"/>
        <v>1645.2373595505619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51" t="s">
        <v>49</v>
      </c>
      <c r="M38" s="51"/>
      <c r="N38" s="51"/>
      <c r="O38" s="40">
        <v>712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thickBot="1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145372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145372</v>
      </c>
      <c r="O5" s="31">
        <f t="shared" ref="O5:O39" si="1">(N5/O$41)</f>
        <v>195.39247311827958</v>
      </c>
      <c r="P5" s="6"/>
    </row>
    <row r="6" spans="1:133">
      <c r="A6" s="12"/>
      <c r="B6" s="23">
        <v>311</v>
      </c>
      <c r="C6" s="19" t="s">
        <v>1</v>
      </c>
      <c r="D6" s="43">
        <v>32264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32264</v>
      </c>
      <c r="O6" s="44">
        <f t="shared" si="1"/>
        <v>43.365591397849464</v>
      </c>
      <c r="P6" s="9"/>
    </row>
    <row r="7" spans="1:133">
      <c r="A7" s="12"/>
      <c r="B7" s="23">
        <v>312.10000000000002</v>
      </c>
      <c r="C7" s="19" t="s">
        <v>9</v>
      </c>
      <c r="D7" s="43">
        <v>9891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9891</v>
      </c>
      <c r="O7" s="44">
        <f t="shared" si="1"/>
        <v>13.294354838709678</v>
      </c>
      <c r="P7" s="9"/>
    </row>
    <row r="8" spans="1:133">
      <c r="A8" s="12"/>
      <c r="B8" s="23">
        <v>312.60000000000002</v>
      </c>
      <c r="C8" s="19" t="s">
        <v>10</v>
      </c>
      <c r="D8" s="43">
        <v>50776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50776</v>
      </c>
      <c r="O8" s="44">
        <f t="shared" si="1"/>
        <v>68.247311827956992</v>
      </c>
      <c r="P8" s="9"/>
    </row>
    <row r="9" spans="1:133">
      <c r="A9" s="12"/>
      <c r="B9" s="23">
        <v>314.10000000000002</v>
      </c>
      <c r="C9" s="19" t="s">
        <v>11</v>
      </c>
      <c r="D9" s="43">
        <v>33914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33914</v>
      </c>
      <c r="O9" s="44">
        <f t="shared" si="1"/>
        <v>45.583333333333336</v>
      </c>
      <c r="P9" s="9"/>
    </row>
    <row r="10" spans="1:133">
      <c r="A10" s="12"/>
      <c r="B10" s="23">
        <v>314.39999999999998</v>
      </c>
      <c r="C10" s="19" t="s">
        <v>12</v>
      </c>
      <c r="D10" s="43">
        <v>812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812</v>
      </c>
      <c r="O10" s="44">
        <f t="shared" si="1"/>
        <v>1.0913978494623655</v>
      </c>
      <c r="P10" s="9"/>
    </row>
    <row r="11" spans="1:133">
      <c r="A11" s="12"/>
      <c r="B11" s="23">
        <v>315</v>
      </c>
      <c r="C11" s="19" t="s">
        <v>13</v>
      </c>
      <c r="D11" s="43">
        <v>17501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17501</v>
      </c>
      <c r="O11" s="44">
        <f t="shared" si="1"/>
        <v>23.522849462365592</v>
      </c>
      <c r="P11" s="9"/>
    </row>
    <row r="12" spans="1:133">
      <c r="A12" s="12"/>
      <c r="B12" s="23">
        <v>319</v>
      </c>
      <c r="C12" s="19" t="s">
        <v>14</v>
      </c>
      <c r="D12" s="43">
        <v>214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</v>
      </c>
      <c r="O12" s="44">
        <f t="shared" si="1"/>
        <v>0.28763440860215056</v>
      </c>
      <c r="P12" s="9"/>
    </row>
    <row r="13" spans="1:133" ht="15.75">
      <c r="A13" s="27" t="s">
        <v>67</v>
      </c>
      <c r="B13" s="28"/>
      <c r="C13" s="29"/>
      <c r="D13" s="30">
        <f t="shared" ref="D13:M13" si="3">SUM(D14:D15)</f>
        <v>29179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3" si="4">SUM(D13:M13)</f>
        <v>29179</v>
      </c>
      <c r="O13" s="42">
        <f t="shared" si="1"/>
        <v>39.219086021505376</v>
      </c>
      <c r="P13" s="10"/>
    </row>
    <row r="14" spans="1:133">
      <c r="A14" s="12"/>
      <c r="B14" s="23">
        <v>323.10000000000002</v>
      </c>
      <c r="C14" s="19" t="s">
        <v>16</v>
      </c>
      <c r="D14" s="43">
        <v>28487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28487</v>
      </c>
      <c r="O14" s="44">
        <f t="shared" si="1"/>
        <v>38.288978494623656</v>
      </c>
      <c r="P14" s="9"/>
    </row>
    <row r="15" spans="1:133">
      <c r="A15" s="12"/>
      <c r="B15" s="23">
        <v>329</v>
      </c>
      <c r="C15" s="19" t="s">
        <v>68</v>
      </c>
      <c r="D15" s="43">
        <v>692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692</v>
      </c>
      <c r="O15" s="44">
        <f t="shared" si="1"/>
        <v>0.93010752688172038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SUM(D17:D22)</f>
        <v>135410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2819492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2954902</v>
      </c>
      <c r="O16" s="42">
        <f t="shared" si="1"/>
        <v>3971.6424731182797</v>
      </c>
      <c r="P16" s="10"/>
    </row>
    <row r="17" spans="1:16">
      <c r="A17" s="12"/>
      <c r="B17" s="23">
        <v>334.35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2819492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2819492</v>
      </c>
      <c r="O17" s="44">
        <f t="shared" si="1"/>
        <v>3789.6397849462364</v>
      </c>
      <c r="P17" s="9"/>
    </row>
    <row r="18" spans="1:16">
      <c r="A18" s="12"/>
      <c r="B18" s="23">
        <v>335.12</v>
      </c>
      <c r="C18" s="19" t="s">
        <v>21</v>
      </c>
      <c r="D18" s="43">
        <v>41332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41332</v>
      </c>
      <c r="O18" s="44">
        <f t="shared" si="1"/>
        <v>55.553763440860216</v>
      </c>
      <c r="P18" s="9"/>
    </row>
    <row r="19" spans="1:16">
      <c r="A19" s="12"/>
      <c r="B19" s="23">
        <v>335.14</v>
      </c>
      <c r="C19" s="19" t="s">
        <v>22</v>
      </c>
      <c r="D19" s="43">
        <v>1025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1025</v>
      </c>
      <c r="O19" s="44">
        <f t="shared" si="1"/>
        <v>1.3776881720430108</v>
      </c>
      <c r="P19" s="9"/>
    </row>
    <row r="20" spans="1:16">
      <c r="A20" s="12"/>
      <c r="B20" s="23">
        <v>335.15</v>
      </c>
      <c r="C20" s="19" t="s">
        <v>23</v>
      </c>
      <c r="D20" s="43">
        <v>376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376</v>
      </c>
      <c r="O20" s="44">
        <f t="shared" si="1"/>
        <v>0.5053763440860215</v>
      </c>
      <c r="P20" s="9"/>
    </row>
    <row r="21" spans="1:16">
      <c r="A21" s="12"/>
      <c r="B21" s="23">
        <v>335.18</v>
      </c>
      <c r="C21" s="19" t="s">
        <v>24</v>
      </c>
      <c r="D21" s="43">
        <v>29619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29619</v>
      </c>
      <c r="O21" s="44">
        <f t="shared" si="1"/>
        <v>39.810483870967744</v>
      </c>
      <c r="P21" s="9"/>
    </row>
    <row r="22" spans="1:16">
      <c r="A22" s="12"/>
      <c r="B22" s="23">
        <v>337.2</v>
      </c>
      <c r="C22" s="19" t="s">
        <v>25</v>
      </c>
      <c r="D22" s="43">
        <v>63058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63058</v>
      </c>
      <c r="O22" s="44">
        <f t="shared" si="1"/>
        <v>84.755376344086017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SUM(D24:D32)</f>
        <v>26746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234738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261484</v>
      </c>
      <c r="O23" s="42">
        <f t="shared" si="1"/>
        <v>351.45698924731181</v>
      </c>
      <c r="P23" s="10"/>
    </row>
    <row r="24" spans="1:16">
      <c r="A24" s="12"/>
      <c r="B24" s="23">
        <v>341.9</v>
      </c>
      <c r="C24" s="19" t="s">
        <v>32</v>
      </c>
      <c r="D24" s="43">
        <v>355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32" si="7">SUM(D24:M24)</f>
        <v>355</v>
      </c>
      <c r="O24" s="44">
        <f t="shared" si="1"/>
        <v>0.47715053763440862</v>
      </c>
      <c r="P24" s="9"/>
    </row>
    <row r="25" spans="1:16">
      <c r="A25" s="12"/>
      <c r="B25" s="23">
        <v>342.9</v>
      </c>
      <c r="C25" s="19" t="s">
        <v>33</v>
      </c>
      <c r="D25" s="43">
        <v>140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140</v>
      </c>
      <c r="O25" s="44">
        <f t="shared" si="1"/>
        <v>0.18817204301075269</v>
      </c>
      <c r="P25" s="9"/>
    </row>
    <row r="26" spans="1:16">
      <c r="A26" s="12"/>
      <c r="B26" s="23">
        <v>343.3</v>
      </c>
      <c r="C26" s="19" t="s">
        <v>69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78342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78342</v>
      </c>
      <c r="O26" s="44">
        <f t="shared" si="1"/>
        <v>105.29838709677419</v>
      </c>
      <c r="P26" s="9"/>
    </row>
    <row r="27" spans="1:16">
      <c r="A27" s="12"/>
      <c r="B27" s="23">
        <v>343.4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39292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39292</v>
      </c>
      <c r="O27" s="44">
        <f t="shared" si="1"/>
        <v>52.811827956989248</v>
      </c>
      <c r="P27" s="9"/>
    </row>
    <row r="28" spans="1:16">
      <c r="A28" s="12"/>
      <c r="B28" s="23">
        <v>343.5</v>
      </c>
      <c r="C28" s="19" t="s">
        <v>71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97357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97357</v>
      </c>
      <c r="O28" s="44">
        <f t="shared" si="1"/>
        <v>130.85618279569891</v>
      </c>
      <c r="P28" s="9"/>
    </row>
    <row r="29" spans="1:16">
      <c r="A29" s="12"/>
      <c r="B29" s="23">
        <v>343.6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5920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5920</v>
      </c>
      <c r="O29" s="44">
        <f t="shared" si="1"/>
        <v>7.956989247311828</v>
      </c>
      <c r="P29" s="9"/>
    </row>
    <row r="30" spans="1:16">
      <c r="A30" s="12"/>
      <c r="B30" s="23">
        <v>343.9</v>
      </c>
      <c r="C30" s="19" t="s">
        <v>72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13827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13827</v>
      </c>
      <c r="O30" s="44">
        <f t="shared" si="1"/>
        <v>18.58467741935484</v>
      </c>
      <c r="P30" s="9"/>
    </row>
    <row r="31" spans="1:16">
      <c r="A31" s="12"/>
      <c r="B31" s="23">
        <v>347.2</v>
      </c>
      <c r="C31" s="19" t="s">
        <v>35</v>
      </c>
      <c r="D31" s="43">
        <v>25951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25951</v>
      </c>
      <c r="O31" s="44">
        <f t="shared" si="1"/>
        <v>34.880376344086024</v>
      </c>
      <c r="P31" s="9"/>
    </row>
    <row r="32" spans="1:16">
      <c r="A32" s="12"/>
      <c r="B32" s="23">
        <v>347.5</v>
      </c>
      <c r="C32" s="19" t="s">
        <v>53</v>
      </c>
      <c r="D32" s="43">
        <v>300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300</v>
      </c>
      <c r="O32" s="44">
        <f t="shared" si="1"/>
        <v>0.40322580645161288</v>
      </c>
      <c r="P32" s="9"/>
    </row>
    <row r="33" spans="1:119" ht="15.75">
      <c r="A33" s="27" t="s">
        <v>2</v>
      </c>
      <c r="B33" s="28"/>
      <c r="C33" s="29"/>
      <c r="D33" s="30">
        <f t="shared" ref="D33:M33" si="8">SUM(D34:D35)</f>
        <v>17595</v>
      </c>
      <c r="E33" s="30">
        <f t="shared" si="8"/>
        <v>0</v>
      </c>
      <c r="F33" s="30">
        <f t="shared" si="8"/>
        <v>0</v>
      </c>
      <c r="G33" s="30">
        <f t="shared" si="8"/>
        <v>159327</v>
      </c>
      <c r="H33" s="30">
        <f t="shared" si="8"/>
        <v>0</v>
      </c>
      <c r="I33" s="30">
        <f t="shared" si="8"/>
        <v>1213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ref="N33:N39" si="9">SUM(D33:M33)</f>
        <v>178135</v>
      </c>
      <c r="O33" s="42">
        <f t="shared" si="1"/>
        <v>239.42876344086022</v>
      </c>
      <c r="P33" s="10"/>
    </row>
    <row r="34" spans="1:119">
      <c r="A34" s="12"/>
      <c r="B34" s="23">
        <v>361.1</v>
      </c>
      <c r="C34" s="19" t="s">
        <v>38</v>
      </c>
      <c r="D34" s="43">
        <v>1733</v>
      </c>
      <c r="E34" s="43">
        <v>0</v>
      </c>
      <c r="F34" s="43">
        <v>0</v>
      </c>
      <c r="G34" s="43">
        <v>0</v>
      </c>
      <c r="H34" s="43">
        <v>0</v>
      </c>
      <c r="I34" s="43">
        <v>1213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2946</v>
      </c>
      <c r="O34" s="44">
        <f t="shared" si="1"/>
        <v>3.9596774193548385</v>
      </c>
      <c r="P34" s="9"/>
    </row>
    <row r="35" spans="1:119">
      <c r="A35" s="12"/>
      <c r="B35" s="23">
        <v>369.9</v>
      </c>
      <c r="C35" s="19" t="s">
        <v>39</v>
      </c>
      <c r="D35" s="43">
        <v>15862</v>
      </c>
      <c r="E35" s="43">
        <v>0</v>
      </c>
      <c r="F35" s="43">
        <v>0</v>
      </c>
      <c r="G35" s="43">
        <v>159327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175189</v>
      </c>
      <c r="O35" s="44">
        <f t="shared" si="1"/>
        <v>235.46908602150538</v>
      </c>
      <c r="P35" s="9"/>
    </row>
    <row r="36" spans="1:119" ht="15.75">
      <c r="A36" s="27" t="s">
        <v>31</v>
      </c>
      <c r="B36" s="28"/>
      <c r="C36" s="29"/>
      <c r="D36" s="30">
        <f t="shared" ref="D36:M36" si="10">SUM(D37:D38)</f>
        <v>0</v>
      </c>
      <c r="E36" s="30">
        <f t="shared" si="10"/>
        <v>0</v>
      </c>
      <c r="F36" s="30">
        <f t="shared" si="10"/>
        <v>12212</v>
      </c>
      <c r="G36" s="30">
        <f t="shared" si="10"/>
        <v>12900</v>
      </c>
      <c r="H36" s="30">
        <f t="shared" si="10"/>
        <v>0</v>
      </c>
      <c r="I36" s="30">
        <f t="shared" si="10"/>
        <v>1545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26657</v>
      </c>
      <c r="O36" s="42">
        <f t="shared" si="1"/>
        <v>35.829301075268816</v>
      </c>
      <c r="P36" s="9"/>
    </row>
    <row r="37" spans="1:119">
      <c r="A37" s="12"/>
      <c r="B37" s="23">
        <v>381</v>
      </c>
      <c r="C37" s="19" t="s">
        <v>40</v>
      </c>
      <c r="D37" s="43">
        <v>0</v>
      </c>
      <c r="E37" s="43">
        <v>0</v>
      </c>
      <c r="F37" s="43">
        <v>12212</v>
      </c>
      <c r="G37" s="43">
        <v>0</v>
      </c>
      <c r="H37" s="43">
        <v>0</v>
      </c>
      <c r="I37" s="43">
        <v>1545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13757</v>
      </c>
      <c r="O37" s="44">
        <f t="shared" si="1"/>
        <v>18.490591397849464</v>
      </c>
      <c r="P37" s="9"/>
    </row>
    <row r="38" spans="1:119" ht="15.75" thickBot="1">
      <c r="A38" s="12"/>
      <c r="B38" s="23">
        <v>384</v>
      </c>
      <c r="C38" s="19" t="s">
        <v>41</v>
      </c>
      <c r="D38" s="43">
        <v>0</v>
      </c>
      <c r="E38" s="43">
        <v>0</v>
      </c>
      <c r="F38" s="43">
        <v>0</v>
      </c>
      <c r="G38" s="43">
        <v>12900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12900</v>
      </c>
      <c r="O38" s="44">
        <f t="shared" si="1"/>
        <v>17.338709677419356</v>
      </c>
      <c r="P38" s="9"/>
    </row>
    <row r="39" spans="1:119" ht="16.5" thickBot="1">
      <c r="A39" s="13" t="s">
        <v>36</v>
      </c>
      <c r="B39" s="21"/>
      <c r="C39" s="20"/>
      <c r="D39" s="14">
        <f>SUM(D5,D13,D16,D23,D33,D36)</f>
        <v>354302</v>
      </c>
      <c r="E39" s="14">
        <f t="shared" ref="E39:M39" si="11">SUM(E5,E13,E16,E23,E33,E36)</f>
        <v>0</v>
      </c>
      <c r="F39" s="14">
        <f t="shared" si="11"/>
        <v>12212</v>
      </c>
      <c r="G39" s="14">
        <f t="shared" si="11"/>
        <v>172227</v>
      </c>
      <c r="H39" s="14">
        <f t="shared" si="11"/>
        <v>0</v>
      </c>
      <c r="I39" s="14">
        <f t="shared" si="11"/>
        <v>3056988</v>
      </c>
      <c r="J39" s="14">
        <f t="shared" si="11"/>
        <v>0</v>
      </c>
      <c r="K39" s="14">
        <f t="shared" si="11"/>
        <v>0</v>
      </c>
      <c r="L39" s="14">
        <f t="shared" si="11"/>
        <v>0</v>
      </c>
      <c r="M39" s="14">
        <f t="shared" si="11"/>
        <v>0</v>
      </c>
      <c r="N39" s="14">
        <f t="shared" si="9"/>
        <v>3595729</v>
      </c>
      <c r="O39" s="36">
        <f t="shared" si="1"/>
        <v>4832.9690860215051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51" t="s">
        <v>73</v>
      </c>
      <c r="M41" s="51"/>
      <c r="N41" s="51"/>
      <c r="O41" s="40">
        <v>744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55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SUM(D6:D13)</f>
        <v>231135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6456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237591</v>
      </c>
      <c r="O5" s="31">
        <f t="shared" ref="O5:O38" si="1">(N5/O$40)</f>
        <v>324.13506139154163</v>
      </c>
      <c r="P5" s="6"/>
    </row>
    <row r="6" spans="1:133">
      <c r="A6" s="12"/>
      <c r="B6" s="23">
        <v>311</v>
      </c>
      <c r="C6" s="19" t="s">
        <v>1</v>
      </c>
      <c r="D6" s="43">
        <v>83320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83320</v>
      </c>
      <c r="O6" s="44">
        <f t="shared" si="1"/>
        <v>113.66984993178717</v>
      </c>
      <c r="P6" s="9"/>
    </row>
    <row r="7" spans="1:133">
      <c r="A7" s="12"/>
      <c r="B7" s="23">
        <v>312.41000000000003</v>
      </c>
      <c r="C7" s="19" t="s">
        <v>95</v>
      </c>
      <c r="D7" s="43">
        <v>10541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10541</v>
      </c>
      <c r="O7" s="44">
        <f t="shared" si="1"/>
        <v>14.380627557980901</v>
      </c>
      <c r="P7" s="9"/>
    </row>
    <row r="8" spans="1:133">
      <c r="A8" s="12"/>
      <c r="B8" s="23">
        <v>312.42</v>
      </c>
      <c r="C8" s="19" t="s">
        <v>96</v>
      </c>
      <c r="D8" s="43">
        <v>268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268</v>
      </c>
      <c r="O8" s="44">
        <f t="shared" si="1"/>
        <v>0.36562073669849932</v>
      </c>
      <c r="P8" s="9"/>
    </row>
    <row r="9" spans="1:133">
      <c r="A9" s="12"/>
      <c r="B9" s="23">
        <v>312.60000000000002</v>
      </c>
      <c r="C9" s="19" t="s">
        <v>10</v>
      </c>
      <c r="D9" s="43">
        <v>62831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62831</v>
      </c>
      <c r="O9" s="44">
        <f t="shared" si="1"/>
        <v>85.717598908594809</v>
      </c>
      <c r="P9" s="9"/>
    </row>
    <row r="10" spans="1:133">
      <c r="A10" s="12"/>
      <c r="B10" s="23">
        <v>314.10000000000002</v>
      </c>
      <c r="C10" s="19" t="s">
        <v>11</v>
      </c>
      <c r="D10" s="43">
        <v>54995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54995</v>
      </c>
      <c r="O10" s="44">
        <f t="shared" si="1"/>
        <v>75.027285129604365</v>
      </c>
      <c r="P10" s="9"/>
    </row>
    <row r="11" spans="1:133">
      <c r="A11" s="12"/>
      <c r="B11" s="23">
        <v>314.3</v>
      </c>
      <c r="C11" s="19" t="s">
        <v>99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6456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6456</v>
      </c>
      <c r="O11" s="44">
        <f t="shared" si="1"/>
        <v>8.8076398362892228</v>
      </c>
      <c r="P11" s="9"/>
    </row>
    <row r="12" spans="1:133">
      <c r="A12" s="12"/>
      <c r="B12" s="23">
        <v>314.8</v>
      </c>
      <c r="C12" s="19" t="s">
        <v>101</v>
      </c>
      <c r="D12" s="43">
        <v>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338</v>
      </c>
      <c r="O12" s="44">
        <f t="shared" si="1"/>
        <v>0.461118690313779</v>
      </c>
      <c r="P12" s="9"/>
    </row>
    <row r="13" spans="1:133">
      <c r="A13" s="12"/>
      <c r="B13" s="23">
        <v>315</v>
      </c>
      <c r="C13" s="19" t="s">
        <v>75</v>
      </c>
      <c r="D13" s="43">
        <v>18842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18842</v>
      </c>
      <c r="O13" s="44">
        <f t="shared" si="1"/>
        <v>25.705320600272852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SUM(D15:D15)</f>
        <v>69509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4" si="4">SUM(D14:M14)</f>
        <v>69509</v>
      </c>
      <c r="O14" s="42">
        <f t="shared" si="1"/>
        <v>94.8281036834925</v>
      </c>
      <c r="P14" s="10"/>
    </row>
    <row r="15" spans="1:133">
      <c r="A15" s="12"/>
      <c r="B15" s="23">
        <v>323.10000000000002</v>
      </c>
      <c r="C15" s="19" t="s">
        <v>16</v>
      </c>
      <c r="D15" s="43">
        <v>69509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69509</v>
      </c>
      <c r="O15" s="44">
        <f t="shared" si="1"/>
        <v>94.8281036834925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SUM(D17:D23)</f>
        <v>200900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200900</v>
      </c>
      <c r="O16" s="42">
        <f t="shared" si="1"/>
        <v>274.07912687585264</v>
      </c>
      <c r="P16" s="10"/>
    </row>
    <row r="17" spans="1:16">
      <c r="A17" s="12"/>
      <c r="B17" s="23">
        <v>331.62</v>
      </c>
      <c r="C17" s="19" t="s">
        <v>137</v>
      </c>
      <c r="D17" s="43">
        <v>119400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119400</v>
      </c>
      <c r="O17" s="44">
        <f t="shared" si="1"/>
        <v>162.89222373806277</v>
      </c>
      <c r="P17" s="9"/>
    </row>
    <row r="18" spans="1:16">
      <c r="A18" s="12"/>
      <c r="B18" s="23">
        <v>334.2</v>
      </c>
      <c r="C18" s="19" t="s">
        <v>148</v>
      </c>
      <c r="D18" s="43">
        <v>5461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5461</v>
      </c>
      <c r="O18" s="44">
        <f t="shared" si="1"/>
        <v>7.4502046384720328</v>
      </c>
      <c r="P18" s="9"/>
    </row>
    <row r="19" spans="1:16">
      <c r="A19" s="12"/>
      <c r="B19" s="23">
        <v>335.12</v>
      </c>
      <c r="C19" s="19" t="s">
        <v>76</v>
      </c>
      <c r="D19" s="43">
        <v>24457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24457</v>
      </c>
      <c r="O19" s="44">
        <f t="shared" si="1"/>
        <v>33.365620736698496</v>
      </c>
      <c r="P19" s="9"/>
    </row>
    <row r="20" spans="1:16">
      <c r="A20" s="12"/>
      <c r="B20" s="23">
        <v>335.14</v>
      </c>
      <c r="C20" s="19" t="s">
        <v>77</v>
      </c>
      <c r="D20" s="43">
        <v>502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502</v>
      </c>
      <c r="O20" s="44">
        <f t="shared" si="1"/>
        <v>0.68485675306957705</v>
      </c>
      <c r="P20" s="9"/>
    </row>
    <row r="21" spans="1:16">
      <c r="A21" s="12"/>
      <c r="B21" s="23">
        <v>335.15</v>
      </c>
      <c r="C21" s="19" t="s">
        <v>78</v>
      </c>
      <c r="D21" s="43">
        <v>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</v>
      </c>
      <c r="O21" s="44">
        <f t="shared" si="1"/>
        <v>0.11459754433833561</v>
      </c>
      <c r="P21" s="9"/>
    </row>
    <row r="22" spans="1:16">
      <c r="A22" s="12"/>
      <c r="B22" s="23">
        <v>335.18</v>
      </c>
      <c r="C22" s="19" t="s">
        <v>79</v>
      </c>
      <c r="D22" s="43">
        <v>17491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17491</v>
      </c>
      <c r="O22" s="44">
        <f t="shared" si="1"/>
        <v>23.862210095497954</v>
      </c>
      <c r="P22" s="9"/>
    </row>
    <row r="23" spans="1:16">
      <c r="A23" s="12"/>
      <c r="B23" s="23">
        <v>337.2</v>
      </c>
      <c r="C23" s="19" t="s">
        <v>25</v>
      </c>
      <c r="D23" s="43">
        <v>33505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33505</v>
      </c>
      <c r="O23" s="44">
        <f t="shared" si="1"/>
        <v>45.709413369713509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SUM(D25:D31)</f>
        <v>13179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426869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440048</v>
      </c>
      <c r="O24" s="42">
        <f t="shared" si="1"/>
        <v>600.33833560709411</v>
      </c>
      <c r="P24" s="10"/>
    </row>
    <row r="25" spans="1:16">
      <c r="A25" s="12"/>
      <c r="B25" s="23">
        <v>343.3</v>
      </c>
      <c r="C25" s="19" t="s">
        <v>69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110664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1" si="7">SUM(D25:M25)</f>
        <v>110664</v>
      </c>
      <c r="O25" s="44">
        <f t="shared" si="1"/>
        <v>150.97407912687586</v>
      </c>
      <c r="P25" s="9"/>
    </row>
    <row r="26" spans="1:16">
      <c r="A26" s="12"/>
      <c r="B26" s="23">
        <v>343.4</v>
      </c>
      <c r="C26" s="19" t="s">
        <v>70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123295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123295</v>
      </c>
      <c r="O26" s="44">
        <f t="shared" si="1"/>
        <v>168.20600272851297</v>
      </c>
      <c r="P26" s="9"/>
    </row>
    <row r="27" spans="1:16">
      <c r="A27" s="12"/>
      <c r="B27" s="23">
        <v>343.5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179472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179472</v>
      </c>
      <c r="O27" s="44">
        <f t="shared" si="1"/>
        <v>244.84583901773533</v>
      </c>
      <c r="P27" s="9"/>
    </row>
    <row r="28" spans="1:16">
      <c r="A28" s="12"/>
      <c r="B28" s="23">
        <v>346.4</v>
      </c>
      <c r="C28" s="19" t="s">
        <v>232</v>
      </c>
      <c r="D28" s="43">
        <v>190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190</v>
      </c>
      <c r="O28" s="44">
        <f t="shared" si="1"/>
        <v>0.25920873124147342</v>
      </c>
      <c r="P28" s="9"/>
    </row>
    <row r="29" spans="1:16">
      <c r="A29" s="12"/>
      <c r="B29" s="23">
        <v>347.2</v>
      </c>
      <c r="C29" s="19" t="s">
        <v>35</v>
      </c>
      <c r="D29" s="43">
        <v>1972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1972</v>
      </c>
      <c r="O29" s="44">
        <f t="shared" si="1"/>
        <v>2.6903137789904501</v>
      </c>
      <c r="P29" s="9"/>
    </row>
    <row r="30" spans="1:16">
      <c r="A30" s="12"/>
      <c r="B30" s="23">
        <v>347.9</v>
      </c>
      <c r="C30" s="19" t="s">
        <v>237</v>
      </c>
      <c r="D30" s="43">
        <v>11017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11017</v>
      </c>
      <c r="O30" s="44">
        <f t="shared" si="1"/>
        <v>15.030013642564802</v>
      </c>
      <c r="P30" s="9"/>
    </row>
    <row r="31" spans="1:16">
      <c r="A31" s="12"/>
      <c r="B31" s="23">
        <v>349</v>
      </c>
      <c r="C31" s="19" t="s">
        <v>281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13438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13438</v>
      </c>
      <c r="O31" s="44">
        <f t="shared" si="1"/>
        <v>18.332878581173262</v>
      </c>
      <c r="P31" s="9"/>
    </row>
    <row r="32" spans="1:16" ht="15.75">
      <c r="A32" s="27" t="s">
        <v>282</v>
      </c>
      <c r="B32" s="28"/>
      <c r="C32" s="29"/>
      <c r="D32" s="30">
        <f t="shared" ref="D32:M32" si="8">SUM(D33:D33)</f>
        <v>718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38" si="9">SUM(D32:M32)</f>
        <v>718</v>
      </c>
      <c r="O32" s="42">
        <f t="shared" si="1"/>
        <v>0.97953615279672579</v>
      </c>
      <c r="P32" s="10"/>
    </row>
    <row r="33" spans="1:119">
      <c r="A33" s="48"/>
      <c r="B33" s="49">
        <v>351.9</v>
      </c>
      <c r="C33" s="50" t="s">
        <v>291</v>
      </c>
      <c r="D33" s="43">
        <v>718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718</v>
      </c>
      <c r="O33" s="44">
        <f t="shared" si="1"/>
        <v>0.97953615279672579</v>
      </c>
      <c r="P33" s="9"/>
    </row>
    <row r="34" spans="1:119" ht="15.75">
      <c r="A34" s="27" t="s">
        <v>2</v>
      </c>
      <c r="B34" s="28"/>
      <c r="C34" s="29"/>
      <c r="D34" s="30">
        <f t="shared" ref="D34:M34" si="10">SUM(D35:D37)</f>
        <v>53198</v>
      </c>
      <c r="E34" s="30">
        <f t="shared" si="10"/>
        <v>8402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61600</v>
      </c>
      <c r="O34" s="42">
        <f t="shared" si="1"/>
        <v>84.038199181446117</v>
      </c>
      <c r="P34" s="10"/>
    </row>
    <row r="35" spans="1:119">
      <c r="A35" s="12"/>
      <c r="B35" s="23">
        <v>362</v>
      </c>
      <c r="C35" s="19" t="s">
        <v>302</v>
      </c>
      <c r="D35" s="43">
        <v>0</v>
      </c>
      <c r="E35" s="43">
        <v>8402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8402</v>
      </c>
      <c r="O35" s="44">
        <f t="shared" si="1"/>
        <v>11.462482946793997</v>
      </c>
      <c r="P35" s="9"/>
    </row>
    <row r="36" spans="1:119">
      <c r="A36" s="12"/>
      <c r="B36" s="23">
        <v>369.3</v>
      </c>
      <c r="C36" s="19" t="s">
        <v>306</v>
      </c>
      <c r="D36" s="43">
        <v>51527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51527</v>
      </c>
      <c r="O36" s="44">
        <f t="shared" si="1"/>
        <v>70.296043656207374</v>
      </c>
      <c r="P36" s="9"/>
    </row>
    <row r="37" spans="1:119" ht="15.75" thickBot="1">
      <c r="A37" s="12"/>
      <c r="B37" s="23">
        <v>369.9</v>
      </c>
      <c r="C37" s="19" t="s">
        <v>39</v>
      </c>
      <c r="D37" s="43">
        <v>1671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1671</v>
      </c>
      <c r="O37" s="44">
        <f t="shared" si="1"/>
        <v>2.2796725784447478</v>
      </c>
      <c r="P37" s="9"/>
    </row>
    <row r="38" spans="1:119" ht="16.5" thickBot="1">
      <c r="A38" s="13" t="s">
        <v>36</v>
      </c>
      <c r="B38" s="21"/>
      <c r="C38" s="20"/>
      <c r="D38" s="14">
        <f>SUM(D5,D14,D16,D24,D32,D34)</f>
        <v>568639</v>
      </c>
      <c r="E38" s="14">
        <f t="shared" ref="E38:M38" si="11">SUM(E5,E14,E16,E24,E32,E34)</f>
        <v>8402</v>
      </c>
      <c r="F38" s="14">
        <f t="shared" si="11"/>
        <v>0</v>
      </c>
      <c r="G38" s="14">
        <f t="shared" si="11"/>
        <v>0</v>
      </c>
      <c r="H38" s="14">
        <f t="shared" si="11"/>
        <v>0</v>
      </c>
      <c r="I38" s="14">
        <f t="shared" si="11"/>
        <v>433325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1010366</v>
      </c>
      <c r="O38" s="36">
        <f t="shared" si="1"/>
        <v>1378.3983628922238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51" t="s">
        <v>332</v>
      </c>
      <c r="M40" s="51"/>
      <c r="N40" s="51"/>
      <c r="O40" s="40">
        <v>733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SUM(D6:D13)</f>
        <v>231636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6573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238209</v>
      </c>
      <c r="O5" s="31">
        <f t="shared" ref="O5:O41" si="1">(N5/O$43)</f>
        <v>321.90405405405403</v>
      </c>
      <c r="P5" s="6"/>
    </row>
    <row r="6" spans="1:133">
      <c r="A6" s="12"/>
      <c r="B6" s="23">
        <v>311</v>
      </c>
      <c r="C6" s="19" t="s">
        <v>1</v>
      </c>
      <c r="D6" s="43">
        <v>79824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79824</v>
      </c>
      <c r="O6" s="44">
        <f t="shared" si="1"/>
        <v>107.87027027027027</v>
      </c>
      <c r="P6" s="9"/>
    </row>
    <row r="7" spans="1:133">
      <c r="A7" s="12"/>
      <c r="B7" s="23">
        <v>312.41000000000003</v>
      </c>
      <c r="C7" s="19" t="s">
        <v>95</v>
      </c>
      <c r="D7" s="43">
        <v>11639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11639</v>
      </c>
      <c r="O7" s="44">
        <f t="shared" si="1"/>
        <v>15.728378378378379</v>
      </c>
      <c r="P7" s="9"/>
    </row>
    <row r="8" spans="1:133">
      <c r="A8" s="12"/>
      <c r="B8" s="23">
        <v>312.42</v>
      </c>
      <c r="C8" s="19" t="s">
        <v>96</v>
      </c>
      <c r="D8" s="43">
        <v>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</v>
      </c>
      <c r="O8" s="44">
        <f t="shared" si="1"/>
        <v>0.43108108108108106</v>
      </c>
      <c r="P8" s="9"/>
    </row>
    <row r="9" spans="1:133">
      <c r="A9" s="12"/>
      <c r="B9" s="23">
        <v>312.60000000000002</v>
      </c>
      <c r="C9" s="19" t="s">
        <v>10</v>
      </c>
      <c r="D9" s="43">
        <v>69685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69685</v>
      </c>
      <c r="O9" s="44">
        <f t="shared" si="1"/>
        <v>94.168918918918919</v>
      </c>
      <c r="P9" s="9"/>
    </row>
    <row r="10" spans="1:133">
      <c r="A10" s="12"/>
      <c r="B10" s="23">
        <v>314.10000000000002</v>
      </c>
      <c r="C10" s="19" t="s">
        <v>11</v>
      </c>
      <c r="D10" s="43">
        <v>51366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51366</v>
      </c>
      <c r="O10" s="44">
        <f t="shared" si="1"/>
        <v>69.413513513513507</v>
      </c>
      <c r="P10" s="9"/>
    </row>
    <row r="11" spans="1:133">
      <c r="A11" s="12"/>
      <c r="B11" s="23">
        <v>314.3</v>
      </c>
      <c r="C11" s="19" t="s">
        <v>99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6573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6573</v>
      </c>
      <c r="O11" s="44">
        <f t="shared" si="1"/>
        <v>8.8824324324324326</v>
      </c>
      <c r="P11" s="9"/>
    </row>
    <row r="12" spans="1:133">
      <c r="A12" s="12"/>
      <c r="B12" s="23">
        <v>314.8</v>
      </c>
      <c r="C12" s="19" t="s">
        <v>101</v>
      </c>
      <c r="D12" s="43">
        <v>428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428</v>
      </c>
      <c r="O12" s="44">
        <f t="shared" si="1"/>
        <v>0.57837837837837835</v>
      </c>
      <c r="P12" s="9"/>
    </row>
    <row r="13" spans="1:133">
      <c r="A13" s="12"/>
      <c r="B13" s="23">
        <v>315</v>
      </c>
      <c r="C13" s="19" t="s">
        <v>75</v>
      </c>
      <c r="D13" s="43">
        <v>18375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18375</v>
      </c>
      <c r="O13" s="44">
        <f t="shared" si="1"/>
        <v>24.831081081081081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SUM(D15:D15)</f>
        <v>67798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4" si="4">SUM(D14:M14)</f>
        <v>67798</v>
      </c>
      <c r="O14" s="42">
        <f t="shared" si="1"/>
        <v>91.618918918918922</v>
      </c>
      <c r="P14" s="10"/>
    </row>
    <row r="15" spans="1:133">
      <c r="A15" s="12"/>
      <c r="B15" s="23">
        <v>323.10000000000002</v>
      </c>
      <c r="C15" s="19" t="s">
        <v>16</v>
      </c>
      <c r="D15" s="43">
        <v>67798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67798</v>
      </c>
      <c r="O15" s="44">
        <f t="shared" si="1"/>
        <v>91.618918918918922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SUM(D17:D23)</f>
        <v>85193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119795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204988</v>
      </c>
      <c r="O16" s="42">
        <f t="shared" si="1"/>
        <v>277.01081081081082</v>
      </c>
      <c r="P16" s="10"/>
    </row>
    <row r="17" spans="1:16">
      <c r="A17" s="12"/>
      <c r="B17" s="23">
        <v>334.31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59898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59898</v>
      </c>
      <c r="O17" s="44">
        <f t="shared" si="1"/>
        <v>80.943243243243245</v>
      </c>
      <c r="P17" s="9"/>
    </row>
    <row r="18" spans="1:16">
      <c r="A18" s="12"/>
      <c r="B18" s="23">
        <v>334.35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59897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59897</v>
      </c>
      <c r="O18" s="44">
        <f t="shared" si="1"/>
        <v>80.941891891891885</v>
      </c>
      <c r="P18" s="9"/>
    </row>
    <row r="19" spans="1:16">
      <c r="A19" s="12"/>
      <c r="B19" s="23">
        <v>335.12</v>
      </c>
      <c r="C19" s="19" t="s">
        <v>76</v>
      </c>
      <c r="D19" s="43">
        <v>31160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31160</v>
      </c>
      <c r="O19" s="44">
        <f t="shared" si="1"/>
        <v>42.108108108108105</v>
      </c>
      <c r="P19" s="9"/>
    </row>
    <row r="20" spans="1:16">
      <c r="A20" s="12"/>
      <c r="B20" s="23">
        <v>335.14</v>
      </c>
      <c r="C20" s="19" t="s">
        <v>77</v>
      </c>
      <c r="D20" s="43">
        <v>205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205</v>
      </c>
      <c r="O20" s="44">
        <f t="shared" si="1"/>
        <v>0.27702702702702703</v>
      </c>
      <c r="P20" s="9"/>
    </row>
    <row r="21" spans="1:16">
      <c r="A21" s="12"/>
      <c r="B21" s="23">
        <v>335.15</v>
      </c>
      <c r="C21" s="19" t="s">
        <v>78</v>
      </c>
      <c r="D21" s="43">
        <v>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105</v>
      </c>
      <c r="O21" s="44">
        <f t="shared" si="1"/>
        <v>0.14189189189189189</v>
      </c>
      <c r="P21" s="9"/>
    </row>
    <row r="22" spans="1:16">
      <c r="A22" s="12"/>
      <c r="B22" s="23">
        <v>335.18</v>
      </c>
      <c r="C22" s="19" t="s">
        <v>79</v>
      </c>
      <c r="D22" s="43">
        <v>12753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12753</v>
      </c>
      <c r="O22" s="44">
        <f t="shared" si="1"/>
        <v>17.233783783783785</v>
      </c>
      <c r="P22" s="9"/>
    </row>
    <row r="23" spans="1:16">
      <c r="A23" s="12"/>
      <c r="B23" s="23">
        <v>337.2</v>
      </c>
      <c r="C23" s="19" t="s">
        <v>25</v>
      </c>
      <c r="D23" s="43">
        <v>40970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40970</v>
      </c>
      <c r="O23" s="44">
        <f t="shared" si="1"/>
        <v>55.364864864864863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SUM(D25:D31)</f>
        <v>25078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430117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455195</v>
      </c>
      <c r="O24" s="42">
        <f t="shared" si="1"/>
        <v>615.12837837837833</v>
      </c>
      <c r="P24" s="10"/>
    </row>
    <row r="25" spans="1:16">
      <c r="A25" s="12"/>
      <c r="B25" s="23">
        <v>343.3</v>
      </c>
      <c r="C25" s="19" t="s">
        <v>69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118461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1" si="7">SUM(D25:M25)</f>
        <v>118461</v>
      </c>
      <c r="O25" s="44">
        <f t="shared" si="1"/>
        <v>160.08243243243243</v>
      </c>
      <c r="P25" s="9"/>
    </row>
    <row r="26" spans="1:16">
      <c r="A26" s="12"/>
      <c r="B26" s="23">
        <v>343.4</v>
      </c>
      <c r="C26" s="19" t="s">
        <v>70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120191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120191</v>
      </c>
      <c r="O26" s="44">
        <f t="shared" si="1"/>
        <v>162.42027027027027</v>
      </c>
      <c r="P26" s="9"/>
    </row>
    <row r="27" spans="1:16">
      <c r="A27" s="12"/>
      <c r="B27" s="23">
        <v>343.5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184208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184208</v>
      </c>
      <c r="O27" s="44">
        <f t="shared" si="1"/>
        <v>248.92972972972973</v>
      </c>
      <c r="P27" s="9"/>
    </row>
    <row r="28" spans="1:16">
      <c r="A28" s="12"/>
      <c r="B28" s="23">
        <v>346.4</v>
      </c>
      <c r="C28" s="19" t="s">
        <v>232</v>
      </c>
      <c r="D28" s="43">
        <v>130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130</v>
      </c>
      <c r="O28" s="44">
        <f t="shared" si="1"/>
        <v>0.17567567567567569</v>
      </c>
      <c r="P28" s="9"/>
    </row>
    <row r="29" spans="1:16">
      <c r="A29" s="12"/>
      <c r="B29" s="23">
        <v>347.2</v>
      </c>
      <c r="C29" s="19" t="s">
        <v>35</v>
      </c>
      <c r="D29" s="43">
        <v>4336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4336</v>
      </c>
      <c r="O29" s="44">
        <f t="shared" si="1"/>
        <v>5.8594594594594591</v>
      </c>
      <c r="P29" s="9"/>
    </row>
    <row r="30" spans="1:16">
      <c r="A30" s="12"/>
      <c r="B30" s="23">
        <v>347.9</v>
      </c>
      <c r="C30" s="19" t="s">
        <v>237</v>
      </c>
      <c r="D30" s="43">
        <v>20612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20612</v>
      </c>
      <c r="O30" s="44">
        <f t="shared" si="1"/>
        <v>27.854054054054053</v>
      </c>
      <c r="P30" s="9"/>
    </row>
    <row r="31" spans="1:16">
      <c r="A31" s="12"/>
      <c r="B31" s="23">
        <v>349</v>
      </c>
      <c r="C31" s="19" t="s">
        <v>281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7257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7257</v>
      </c>
      <c r="O31" s="44">
        <f t="shared" si="1"/>
        <v>9.8067567567567568</v>
      </c>
      <c r="P31" s="9"/>
    </row>
    <row r="32" spans="1:16" ht="15.75">
      <c r="A32" s="27" t="s">
        <v>282</v>
      </c>
      <c r="B32" s="28"/>
      <c r="C32" s="29"/>
      <c r="D32" s="30">
        <f t="shared" ref="D32:M32" si="8">SUM(D33:D33)</f>
        <v>855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41" si="9">SUM(D32:M32)</f>
        <v>855</v>
      </c>
      <c r="O32" s="42">
        <f t="shared" si="1"/>
        <v>1.1554054054054055</v>
      </c>
      <c r="P32" s="10"/>
    </row>
    <row r="33" spans="1:119">
      <c r="A33" s="48"/>
      <c r="B33" s="49">
        <v>351.9</v>
      </c>
      <c r="C33" s="50" t="s">
        <v>291</v>
      </c>
      <c r="D33" s="43">
        <v>855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855</v>
      </c>
      <c r="O33" s="44">
        <f t="shared" si="1"/>
        <v>1.1554054054054055</v>
      </c>
      <c r="P33" s="9"/>
    </row>
    <row r="34" spans="1:119" ht="15.75">
      <c r="A34" s="27" t="s">
        <v>2</v>
      </c>
      <c r="B34" s="28"/>
      <c r="C34" s="29"/>
      <c r="D34" s="30">
        <f t="shared" ref="D34:M34" si="10">SUM(D35:D38)</f>
        <v>115652</v>
      </c>
      <c r="E34" s="30">
        <f t="shared" si="10"/>
        <v>44004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360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160016</v>
      </c>
      <c r="O34" s="42">
        <f t="shared" si="1"/>
        <v>216.23783783783784</v>
      </c>
      <c r="P34" s="10"/>
    </row>
    <row r="35" spans="1:119">
      <c r="A35" s="12"/>
      <c r="B35" s="23">
        <v>361.1</v>
      </c>
      <c r="C35" s="19" t="s">
        <v>38</v>
      </c>
      <c r="D35" s="43">
        <v>77</v>
      </c>
      <c r="E35" s="43">
        <v>0</v>
      </c>
      <c r="F35" s="43">
        <v>0</v>
      </c>
      <c r="G35" s="43">
        <v>0</v>
      </c>
      <c r="H35" s="43">
        <v>0</v>
      </c>
      <c r="I35" s="43">
        <v>360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437</v>
      </c>
      <c r="O35" s="44">
        <f t="shared" si="1"/>
        <v>0.5905405405405405</v>
      </c>
      <c r="P35" s="9"/>
    </row>
    <row r="36" spans="1:119">
      <c r="A36" s="12"/>
      <c r="B36" s="23">
        <v>362</v>
      </c>
      <c r="C36" s="19" t="s">
        <v>302</v>
      </c>
      <c r="D36" s="43">
        <v>0</v>
      </c>
      <c r="E36" s="43">
        <v>9098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9098</v>
      </c>
      <c r="O36" s="44">
        <f t="shared" si="1"/>
        <v>12.294594594594594</v>
      </c>
      <c r="P36" s="9"/>
    </row>
    <row r="37" spans="1:119">
      <c r="A37" s="12"/>
      <c r="B37" s="23">
        <v>369.3</v>
      </c>
      <c r="C37" s="19" t="s">
        <v>306</v>
      </c>
      <c r="D37" s="43">
        <v>113428</v>
      </c>
      <c r="E37" s="43">
        <v>34906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148334</v>
      </c>
      <c r="O37" s="44">
        <f t="shared" si="1"/>
        <v>200.45135135135135</v>
      </c>
      <c r="P37" s="9"/>
    </row>
    <row r="38" spans="1:119">
      <c r="A38" s="12"/>
      <c r="B38" s="23">
        <v>369.9</v>
      </c>
      <c r="C38" s="19" t="s">
        <v>39</v>
      </c>
      <c r="D38" s="43">
        <v>2147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2147</v>
      </c>
      <c r="O38" s="44">
        <f t="shared" si="1"/>
        <v>2.9013513513513511</v>
      </c>
      <c r="P38" s="9"/>
    </row>
    <row r="39" spans="1:119" ht="15.75">
      <c r="A39" s="27" t="s">
        <v>31</v>
      </c>
      <c r="B39" s="28"/>
      <c r="C39" s="29"/>
      <c r="D39" s="30">
        <f t="shared" ref="D39:M39" si="11">SUM(D40:D40)</f>
        <v>15044</v>
      </c>
      <c r="E39" s="30">
        <f t="shared" si="11"/>
        <v>0</v>
      </c>
      <c r="F39" s="30">
        <f t="shared" si="11"/>
        <v>0</v>
      </c>
      <c r="G39" s="30">
        <f t="shared" si="11"/>
        <v>0</v>
      </c>
      <c r="H39" s="30">
        <f t="shared" si="11"/>
        <v>0</v>
      </c>
      <c r="I39" s="30">
        <f t="shared" si="11"/>
        <v>83925</v>
      </c>
      <c r="J39" s="30">
        <f t="shared" si="11"/>
        <v>0</v>
      </c>
      <c r="K39" s="30">
        <f t="shared" si="11"/>
        <v>0</v>
      </c>
      <c r="L39" s="30">
        <f t="shared" si="11"/>
        <v>0</v>
      </c>
      <c r="M39" s="30">
        <f t="shared" si="11"/>
        <v>0</v>
      </c>
      <c r="N39" s="30">
        <f t="shared" si="9"/>
        <v>98969</v>
      </c>
      <c r="O39" s="42">
        <f t="shared" si="1"/>
        <v>133.7418918918919</v>
      </c>
      <c r="P39" s="9"/>
    </row>
    <row r="40" spans="1:119" ht="15.75" thickBot="1">
      <c r="A40" s="12"/>
      <c r="B40" s="23">
        <v>381</v>
      </c>
      <c r="C40" s="19" t="s">
        <v>40</v>
      </c>
      <c r="D40" s="43">
        <v>15044</v>
      </c>
      <c r="E40" s="43">
        <v>0</v>
      </c>
      <c r="F40" s="43">
        <v>0</v>
      </c>
      <c r="G40" s="43">
        <v>0</v>
      </c>
      <c r="H40" s="43">
        <v>0</v>
      </c>
      <c r="I40" s="43">
        <v>83925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98969</v>
      </c>
      <c r="O40" s="44">
        <f t="shared" si="1"/>
        <v>133.7418918918919</v>
      </c>
      <c r="P40" s="9"/>
    </row>
    <row r="41" spans="1:119" ht="16.5" thickBot="1">
      <c r="A41" s="13" t="s">
        <v>36</v>
      </c>
      <c r="B41" s="21"/>
      <c r="C41" s="20"/>
      <c r="D41" s="14">
        <f t="shared" ref="D41:M41" si="12">SUM(D5,D14,D16,D24,D32,D34,D39)</f>
        <v>541256</v>
      </c>
      <c r="E41" s="14">
        <f t="shared" si="12"/>
        <v>44004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640770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9"/>
        <v>1226030</v>
      </c>
      <c r="O41" s="36">
        <f t="shared" si="1"/>
        <v>1656.7972972972973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51" t="s">
        <v>330</v>
      </c>
      <c r="M43" s="51"/>
      <c r="N43" s="51"/>
      <c r="O43" s="40">
        <v>740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55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(N5/O$285)</f>
        <v>0</v>
      </c>
      <c r="P5" s="6"/>
    </row>
    <row r="6" spans="1:133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2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314.39999999999998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314.89999999999998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t="shared" ref="D23:M23" si="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>
      <c r="A25" s="12"/>
      <c r="B25" s="23">
        <v>323.10000000000002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48" si="4">SUM(D25:M25)</f>
        <v>0</v>
      </c>
      <c r="O25" s="44">
        <f t="shared" si="1"/>
        <v>0</v>
      </c>
      <c r="P25" s="9"/>
    </row>
    <row r="26" spans="1:16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>
      <c r="A28" s="12"/>
      <c r="B28" s="23">
        <v>323.39999999999998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323.60000000000002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323.89999999999998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324.20999999999998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324.22000000000003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>
      <c r="A39" s="12"/>
      <c r="B39" s="23">
        <v>324.41000000000003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>
      <c r="A45" s="12"/>
      <c r="B45" s="23">
        <v>324.70999999999998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>
      <c r="A46" s="12"/>
      <c r="B46" s="23">
        <v>324.72000000000003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>
      <c r="A47" s="12"/>
      <c r="B47" s="23">
        <v>325.10000000000002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t="shared" ref="E51:M51" si="5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ref="N54:N78" si="6">SUM(D54:M54)</f>
        <v>0</v>
      </c>
      <c r="O54" s="44">
        <f t="shared" si="1"/>
        <v>0</v>
      </c>
      <c r="P54" s="9"/>
    </row>
    <row r="55" spans="1:16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(N69/O$285)</f>
        <v>0</v>
      </c>
      <c r="P69" s="9"/>
    </row>
    <row r="70" spans="1:16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ref="N82:N125" si="8">SUM(D82:M82)</f>
        <v>0</v>
      </c>
      <c r="O82" s="44">
        <f t="shared" si="7"/>
        <v>0</v>
      </c>
      <c r="P82" s="9"/>
    </row>
    <row r="83" spans="1:16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ref="N130:N135" si="9">SUM(D130:M130)</f>
        <v>0</v>
      </c>
      <c r="O130" s="44">
        <f t="shared" si="7"/>
        <v>0</v>
      </c>
      <c r="P130" s="9"/>
    </row>
    <row r="131" spans="1:16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ref="O133:O196" si="10">(N133/O$285)</f>
        <v>0</v>
      </c>
      <c r="P133" s="9"/>
    </row>
    <row r="134" spans="1:16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t="shared" ref="D136:M136" si="11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ref="N138:N230" si="12">SUM(D138:M138)</f>
        <v>0</v>
      </c>
      <c r="O138" s="44">
        <f t="shared" si="10"/>
        <v>0</v>
      </c>
      <c r="P138" s="9"/>
    </row>
    <row r="139" spans="1:16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ref="N188:N215" si="13">SUM(D188:M188)</f>
        <v>0</v>
      </c>
      <c r="O188" s="44">
        <f t="shared" si="10"/>
        <v>0</v>
      </c>
      <c r="P188" s="9"/>
    </row>
    <row r="189" spans="1:16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t="shared" ref="O197:O260" si="14">(N197/O$285)</f>
        <v>0</v>
      </c>
      <c r="P197" s="9"/>
    </row>
    <row r="198" spans="1:16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>
      <c r="A221" s="12"/>
      <c r="B221" s="23">
        <v>348.92099999999999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>
      <c r="A222" s="12"/>
      <c r="B222" s="23">
        <v>348.92200000000003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>
      <c r="A224" s="12"/>
      <c r="B224" s="23">
        <v>348.92399999999998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>
      <c r="A226" s="12"/>
      <c r="B226" s="23">
        <v>348.93099999999998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>
      <c r="A227" s="12"/>
      <c r="B227" s="23">
        <v>348.93200000000002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>
      <c r="A228" s="12"/>
      <c r="B228" s="23">
        <v>348.93299999999999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t="shared" ref="E231:M231" si="15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ref="N233:N248" si="16">SUM(D233:M233)</f>
        <v>0</v>
      </c>
      <c r="O233" s="44">
        <f t="shared" si="14"/>
        <v>0</v>
      </c>
      <c r="P233" s="9"/>
    </row>
    <row r="234" spans="1:16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t="shared" ref="E249:M249" si="17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ref="N251:N262" si="18">SUM(D251:M251)</f>
        <v>0</v>
      </c>
      <c r="O251" s="44">
        <f t="shared" si="14"/>
        <v>0</v>
      </c>
      <c r="P251" s="9"/>
    </row>
    <row r="252" spans="1:16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t="shared" ref="O261:O283" si="19">(N261/O$285)</f>
        <v>0</v>
      </c>
      <c r="P261" s="9"/>
    </row>
    <row r="262" spans="1:16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t="shared" ref="D263:M263" si="20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t="shared" ref="N266:N282" si="21">SUM(D266:M266)</f>
        <v>0</v>
      </c>
      <c r="O266" s="44">
        <f t="shared" si="19"/>
        <v>0</v>
      </c>
      <c r="P266" s="9"/>
    </row>
    <row r="267" spans="1:16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19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19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19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19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19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19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19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19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19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19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t="shared" ref="D283:M283" si="22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19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328</v>
      </c>
      <c r="M285" s="51"/>
      <c r="N285" s="51"/>
      <c r="O285" s="40">
        <v>751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(N5/O$285)</f>
        <v>0</v>
      </c>
      <c r="P5" s="6"/>
    </row>
    <row r="6" spans="1:133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2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314.39999999999998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314.89999999999998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t="shared" ref="D23:M23" si="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>
      <c r="A25" s="12"/>
      <c r="B25" s="23">
        <v>323.10000000000002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48" si="4">SUM(D25:M25)</f>
        <v>0</v>
      </c>
      <c r="O25" s="44">
        <f t="shared" si="1"/>
        <v>0</v>
      </c>
      <c r="P25" s="9"/>
    </row>
    <row r="26" spans="1:16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>
      <c r="A28" s="12"/>
      <c r="B28" s="23">
        <v>323.39999999999998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323.60000000000002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323.89999999999998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324.20999999999998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324.22000000000003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>
      <c r="A39" s="12"/>
      <c r="B39" s="23">
        <v>324.41000000000003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>
      <c r="A45" s="12"/>
      <c r="B45" s="23">
        <v>324.70999999999998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>
      <c r="A46" s="12"/>
      <c r="B46" s="23">
        <v>324.72000000000003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>
      <c r="A47" s="12"/>
      <c r="B47" s="23">
        <v>325.10000000000002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t="shared" ref="E51:M51" si="5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ref="N54:N78" si="6">SUM(D54:M54)</f>
        <v>0</v>
      </c>
      <c r="O54" s="44">
        <f t="shared" si="1"/>
        <v>0</v>
      </c>
      <c r="P54" s="9"/>
    </row>
    <row r="55" spans="1:16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(N69/O$285)</f>
        <v>0</v>
      </c>
      <c r="P69" s="9"/>
    </row>
    <row r="70" spans="1:16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ref="N82:N125" si="8">SUM(D82:M82)</f>
        <v>0</v>
      </c>
      <c r="O82" s="44">
        <f t="shared" si="7"/>
        <v>0</v>
      </c>
      <c r="P82" s="9"/>
    </row>
    <row r="83" spans="1:16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ref="N130:N135" si="9">SUM(D130:M130)</f>
        <v>0</v>
      </c>
      <c r="O130" s="44">
        <f t="shared" si="7"/>
        <v>0</v>
      </c>
      <c r="P130" s="9"/>
    </row>
    <row r="131" spans="1:16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ref="O133:O196" si="10">(N133/O$285)</f>
        <v>0</v>
      </c>
      <c r="P133" s="9"/>
    </row>
    <row r="134" spans="1:16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t="shared" ref="D136:M136" si="11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ref="N138:N230" si="12">SUM(D138:M138)</f>
        <v>0</v>
      </c>
      <c r="O138" s="44">
        <f t="shared" si="10"/>
        <v>0</v>
      </c>
      <c r="P138" s="9"/>
    </row>
    <row r="139" spans="1:16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ref="N188:N215" si="13">SUM(D188:M188)</f>
        <v>0</v>
      </c>
      <c r="O188" s="44">
        <f t="shared" si="10"/>
        <v>0</v>
      </c>
      <c r="P188" s="9"/>
    </row>
    <row r="189" spans="1:16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t="shared" ref="O197:O260" si="14">(N197/O$285)</f>
        <v>0</v>
      </c>
      <c r="P197" s="9"/>
    </row>
    <row r="198" spans="1:16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>
      <c r="A221" s="12"/>
      <c r="B221" s="23">
        <v>348.92099999999999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>
      <c r="A222" s="12"/>
      <c r="B222" s="23">
        <v>348.92200000000003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>
      <c r="A224" s="12"/>
      <c r="B224" s="23">
        <v>348.92399999999998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>
      <c r="A226" s="12"/>
      <c r="B226" s="23">
        <v>348.93099999999998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>
      <c r="A227" s="12"/>
      <c r="B227" s="23">
        <v>348.93200000000002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>
      <c r="A228" s="12"/>
      <c r="B228" s="23">
        <v>348.93299999999999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t="shared" ref="E231:M231" si="15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ref="N233:N248" si="16">SUM(D233:M233)</f>
        <v>0</v>
      </c>
      <c r="O233" s="44">
        <f t="shared" si="14"/>
        <v>0</v>
      </c>
      <c r="P233" s="9"/>
    </row>
    <row r="234" spans="1:16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t="shared" ref="E249:M249" si="17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ref="N251:N262" si="18">SUM(D251:M251)</f>
        <v>0</v>
      </c>
      <c r="O251" s="44">
        <f t="shared" si="14"/>
        <v>0</v>
      </c>
      <c r="P251" s="9"/>
    </row>
    <row r="252" spans="1:16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t="shared" ref="O261:O283" si="19">(N261/O$285)</f>
        <v>0</v>
      </c>
      <c r="P261" s="9"/>
    </row>
    <row r="262" spans="1:16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t="shared" ref="D263:M263" si="20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t="shared" ref="N266:N282" si="21">SUM(D266:M266)</f>
        <v>0</v>
      </c>
      <c r="O266" s="44">
        <f t="shared" si="19"/>
        <v>0</v>
      </c>
      <c r="P266" s="9"/>
    </row>
    <row r="267" spans="1:16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19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19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19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19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19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19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19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19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19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19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t="shared" ref="D283:M283" si="22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19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326</v>
      </c>
      <c r="M285" s="51"/>
      <c r="N285" s="51"/>
      <c r="O285" s="40">
        <v>744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(N5/O$285)</f>
        <v>0</v>
      </c>
      <c r="P5" s="6"/>
    </row>
    <row r="6" spans="1:133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2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314.39999999999998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314.89999999999998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t="shared" ref="D23:M23" si="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>
      <c r="A25" s="12"/>
      <c r="B25" s="23">
        <v>323.10000000000002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48" si="4">SUM(D25:M25)</f>
        <v>0</v>
      </c>
      <c r="O25" s="44">
        <f t="shared" si="1"/>
        <v>0</v>
      </c>
      <c r="P25" s="9"/>
    </row>
    <row r="26" spans="1:16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>
      <c r="A28" s="12"/>
      <c r="B28" s="23">
        <v>323.39999999999998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323.60000000000002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323.89999999999998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324.20999999999998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324.22000000000003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>
      <c r="A39" s="12"/>
      <c r="B39" s="23">
        <v>324.41000000000003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>
      <c r="A45" s="12"/>
      <c r="B45" s="23">
        <v>324.70999999999998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>
      <c r="A46" s="12"/>
      <c r="B46" s="23">
        <v>324.72000000000003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>
      <c r="A47" s="12"/>
      <c r="B47" s="23">
        <v>325.10000000000002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t="shared" ref="E51:M51" si="5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ref="N54:N78" si="6">SUM(D54:M54)</f>
        <v>0</v>
      </c>
      <c r="O54" s="44">
        <f t="shared" si="1"/>
        <v>0</v>
      </c>
      <c r="P54" s="9"/>
    </row>
    <row r="55" spans="1:16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(N69/O$285)</f>
        <v>0</v>
      </c>
      <c r="P69" s="9"/>
    </row>
    <row r="70" spans="1:16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ref="N82:N125" si="8">SUM(D82:M82)</f>
        <v>0</v>
      </c>
      <c r="O82" s="44">
        <f t="shared" si="7"/>
        <v>0</v>
      </c>
      <c r="P82" s="9"/>
    </row>
    <row r="83" spans="1:16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ref="N130:N135" si="9">SUM(D130:M130)</f>
        <v>0</v>
      </c>
      <c r="O130" s="44">
        <f t="shared" si="7"/>
        <v>0</v>
      </c>
      <c r="P130" s="9"/>
    </row>
    <row r="131" spans="1:16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ref="O133:O196" si="10">(N133/O$285)</f>
        <v>0</v>
      </c>
      <c r="P133" s="9"/>
    </row>
    <row r="134" spans="1:16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t="shared" ref="D136:M136" si="11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ref="N138:N230" si="12">SUM(D138:M138)</f>
        <v>0</v>
      </c>
      <c r="O138" s="44">
        <f t="shared" si="10"/>
        <v>0</v>
      </c>
      <c r="P138" s="9"/>
    </row>
    <row r="139" spans="1:16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ref="N188:N215" si="13">SUM(D188:M188)</f>
        <v>0</v>
      </c>
      <c r="O188" s="44">
        <f t="shared" si="10"/>
        <v>0</v>
      </c>
      <c r="P188" s="9"/>
    </row>
    <row r="189" spans="1:16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t="shared" ref="O197:O260" si="14">(N197/O$285)</f>
        <v>0</v>
      </c>
      <c r="P197" s="9"/>
    </row>
    <row r="198" spans="1:16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>
      <c r="A221" s="12"/>
      <c r="B221" s="23">
        <v>348.92099999999999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>
      <c r="A222" s="12"/>
      <c r="B222" s="23">
        <v>348.92200000000003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>
      <c r="A224" s="12"/>
      <c r="B224" s="23">
        <v>348.92399999999998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>
      <c r="A226" s="12"/>
      <c r="B226" s="23">
        <v>348.93099999999998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>
      <c r="A227" s="12"/>
      <c r="B227" s="23">
        <v>348.93200000000002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>
      <c r="A228" s="12"/>
      <c r="B228" s="23">
        <v>348.93299999999999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t="shared" ref="E231:M231" si="15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ref="N233:N248" si="16">SUM(D233:M233)</f>
        <v>0</v>
      </c>
      <c r="O233" s="44">
        <f t="shared" si="14"/>
        <v>0</v>
      </c>
      <c r="P233" s="9"/>
    </row>
    <row r="234" spans="1:16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t="shared" ref="E249:M249" si="17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ref="N251:N262" si="18">SUM(D251:M251)</f>
        <v>0</v>
      </c>
      <c r="O251" s="44">
        <f t="shared" si="14"/>
        <v>0</v>
      </c>
      <c r="P251" s="9"/>
    </row>
    <row r="252" spans="1:16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t="shared" ref="O261:O283" si="19">(N261/O$285)</f>
        <v>0</v>
      </c>
      <c r="P261" s="9"/>
    </row>
    <row r="262" spans="1:16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t="shared" ref="D263:M263" si="20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t="shared" ref="N266:N282" si="21">SUM(D266:M266)</f>
        <v>0</v>
      </c>
      <c r="O266" s="44">
        <f t="shared" si="19"/>
        <v>0</v>
      </c>
      <c r="P266" s="9"/>
    </row>
    <row r="267" spans="1:16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19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19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19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19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19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19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19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19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19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19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t="shared" ref="D283:M283" si="22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19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324</v>
      </c>
      <c r="M285" s="51"/>
      <c r="N285" s="51"/>
      <c r="O285" s="40">
        <v>749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159595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159595</v>
      </c>
      <c r="O5" s="31">
        <f t="shared" ref="O5:O35" si="1">(N5/O$37)</f>
        <v>231.63280116110306</v>
      </c>
      <c r="P5" s="6"/>
    </row>
    <row r="6" spans="1:133">
      <c r="A6" s="12"/>
      <c r="B6" s="23">
        <v>311</v>
      </c>
      <c r="C6" s="19" t="s">
        <v>1</v>
      </c>
      <c r="D6" s="43">
        <v>35075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35075</v>
      </c>
      <c r="O6" s="44">
        <f t="shared" si="1"/>
        <v>50.907111756168362</v>
      </c>
      <c r="P6" s="9"/>
    </row>
    <row r="7" spans="1:133">
      <c r="A7" s="12"/>
      <c r="B7" s="23">
        <v>312.10000000000002</v>
      </c>
      <c r="C7" s="19" t="s">
        <v>9</v>
      </c>
      <c r="D7" s="43">
        <v>10489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10489</v>
      </c>
      <c r="O7" s="44">
        <f t="shared" si="1"/>
        <v>15.223512336719883</v>
      </c>
      <c r="P7" s="9"/>
    </row>
    <row r="8" spans="1:133">
      <c r="A8" s="12"/>
      <c r="B8" s="23">
        <v>312.60000000000002</v>
      </c>
      <c r="C8" s="19" t="s">
        <v>10</v>
      </c>
      <c r="D8" s="43">
        <v>48396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48396</v>
      </c>
      <c r="O8" s="44">
        <f t="shared" si="1"/>
        <v>70.240928882438311</v>
      </c>
      <c r="P8" s="9"/>
    </row>
    <row r="9" spans="1:133">
      <c r="A9" s="12"/>
      <c r="B9" s="23">
        <v>314.10000000000002</v>
      </c>
      <c r="C9" s="19" t="s">
        <v>11</v>
      </c>
      <c r="D9" s="43">
        <v>47722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47722</v>
      </c>
      <c r="O9" s="44">
        <f t="shared" si="1"/>
        <v>69.262699564586356</v>
      </c>
      <c r="P9" s="9"/>
    </row>
    <row r="10" spans="1:133">
      <c r="A10" s="12"/>
      <c r="B10" s="23">
        <v>314.39999999999998</v>
      </c>
      <c r="C10" s="19" t="s">
        <v>12</v>
      </c>
      <c r="D10" s="43">
        <v>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406</v>
      </c>
      <c r="O10" s="44">
        <f t="shared" si="1"/>
        <v>0.58925979680696661</v>
      </c>
      <c r="P10" s="9"/>
    </row>
    <row r="11" spans="1:133">
      <c r="A11" s="12"/>
      <c r="B11" s="23">
        <v>315</v>
      </c>
      <c r="C11" s="19" t="s">
        <v>75</v>
      </c>
      <c r="D11" s="43">
        <v>17255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17255</v>
      </c>
      <c r="O11" s="44">
        <f t="shared" si="1"/>
        <v>25.043541364296082</v>
      </c>
      <c r="P11" s="9"/>
    </row>
    <row r="12" spans="1:133">
      <c r="A12" s="12"/>
      <c r="B12" s="23">
        <v>319</v>
      </c>
      <c r="C12" s="19" t="s">
        <v>14</v>
      </c>
      <c r="D12" s="43">
        <v>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252</v>
      </c>
      <c r="O12" s="44">
        <f t="shared" si="1"/>
        <v>0.36574746008708275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48853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5" si="4">SUM(D13:M13)</f>
        <v>48853</v>
      </c>
      <c r="O13" s="42">
        <f t="shared" si="1"/>
        <v>70.904208998548626</v>
      </c>
      <c r="P13" s="10"/>
    </row>
    <row r="14" spans="1:133">
      <c r="A14" s="12"/>
      <c r="B14" s="23">
        <v>323.10000000000002</v>
      </c>
      <c r="C14" s="19" t="s">
        <v>16</v>
      </c>
      <c r="D14" s="43">
        <v>48478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48478</v>
      </c>
      <c r="O14" s="44">
        <f t="shared" si="1"/>
        <v>70.359941944847606</v>
      </c>
      <c r="P14" s="9"/>
    </row>
    <row r="15" spans="1:133">
      <c r="A15" s="12"/>
      <c r="B15" s="23">
        <v>329</v>
      </c>
      <c r="C15" s="19" t="s">
        <v>17</v>
      </c>
      <c r="D15" s="43">
        <v>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375</v>
      </c>
      <c r="O15" s="44">
        <f t="shared" si="1"/>
        <v>0.54426705370101591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SUM(D17:D22)</f>
        <v>113758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113758</v>
      </c>
      <c r="O16" s="42">
        <f t="shared" si="1"/>
        <v>165.10595065312046</v>
      </c>
      <c r="P16" s="10"/>
    </row>
    <row r="17" spans="1:16">
      <c r="A17" s="12"/>
      <c r="B17" s="23">
        <v>331.5</v>
      </c>
      <c r="C17" s="19" t="s">
        <v>85</v>
      </c>
      <c r="D17" s="43">
        <v>3625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3625</v>
      </c>
      <c r="O17" s="44">
        <f t="shared" si="1"/>
        <v>5.2612481857764877</v>
      </c>
      <c r="P17" s="9"/>
    </row>
    <row r="18" spans="1:16">
      <c r="A18" s="12"/>
      <c r="B18" s="23">
        <v>335.12</v>
      </c>
      <c r="C18" s="19" t="s">
        <v>76</v>
      </c>
      <c r="D18" s="43">
        <v>41269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41269</v>
      </c>
      <c r="O18" s="44">
        <f t="shared" si="1"/>
        <v>59.896952104499277</v>
      </c>
      <c r="P18" s="9"/>
    </row>
    <row r="19" spans="1:16">
      <c r="A19" s="12"/>
      <c r="B19" s="23">
        <v>335.14</v>
      </c>
      <c r="C19" s="19" t="s">
        <v>77</v>
      </c>
      <c r="D19" s="43">
        <v>394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394</v>
      </c>
      <c r="O19" s="44">
        <f t="shared" si="1"/>
        <v>0.57184325108853407</v>
      </c>
      <c r="P19" s="9"/>
    </row>
    <row r="20" spans="1:16">
      <c r="A20" s="12"/>
      <c r="B20" s="23">
        <v>335.15</v>
      </c>
      <c r="C20" s="19" t="s">
        <v>78</v>
      </c>
      <c r="D20" s="43">
        <v>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427</v>
      </c>
      <c r="O20" s="44">
        <f t="shared" si="1"/>
        <v>0.61973875181422355</v>
      </c>
      <c r="P20" s="9"/>
    </row>
    <row r="21" spans="1:16">
      <c r="A21" s="12"/>
      <c r="B21" s="23">
        <v>335.18</v>
      </c>
      <c r="C21" s="19" t="s">
        <v>79</v>
      </c>
      <c r="D21" s="43">
        <v>23013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23013</v>
      </c>
      <c r="O21" s="44">
        <f t="shared" si="1"/>
        <v>33.400580551523944</v>
      </c>
      <c r="P21" s="9"/>
    </row>
    <row r="22" spans="1:16">
      <c r="A22" s="12"/>
      <c r="B22" s="23">
        <v>337.2</v>
      </c>
      <c r="C22" s="19" t="s">
        <v>25</v>
      </c>
      <c r="D22" s="43">
        <v>45030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45030</v>
      </c>
      <c r="O22" s="44">
        <f t="shared" si="1"/>
        <v>65.355587808417994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SUM(D24:D28)</f>
        <v>31781</v>
      </c>
      <c r="E23" s="30">
        <f t="shared" si="6"/>
        <v>0</v>
      </c>
      <c r="F23" s="30">
        <f t="shared" si="6"/>
        <v>0</v>
      </c>
      <c r="G23" s="30">
        <f t="shared" si="6"/>
        <v>11982</v>
      </c>
      <c r="H23" s="30">
        <f t="shared" si="6"/>
        <v>0</v>
      </c>
      <c r="I23" s="30">
        <f t="shared" si="6"/>
        <v>364031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407794</v>
      </c>
      <c r="O23" s="42">
        <f t="shared" si="1"/>
        <v>591.86357039187226</v>
      </c>
      <c r="P23" s="10"/>
    </row>
    <row r="24" spans="1:16">
      <c r="A24" s="12"/>
      <c r="B24" s="23">
        <v>341.9</v>
      </c>
      <c r="C24" s="19" t="s">
        <v>80</v>
      </c>
      <c r="D24" s="43">
        <v>125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125</v>
      </c>
      <c r="O24" s="44">
        <f t="shared" si="1"/>
        <v>0.18142235123367198</v>
      </c>
      <c r="P24" s="9"/>
    </row>
    <row r="25" spans="1:16">
      <c r="A25" s="12"/>
      <c r="B25" s="23">
        <v>343.6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364031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364031</v>
      </c>
      <c r="O25" s="44">
        <f t="shared" si="1"/>
        <v>528.34687953555874</v>
      </c>
      <c r="P25" s="9"/>
    </row>
    <row r="26" spans="1:16">
      <c r="A26" s="12"/>
      <c r="B26" s="23">
        <v>344.9</v>
      </c>
      <c r="C26" s="19" t="s">
        <v>81</v>
      </c>
      <c r="D26" s="43">
        <v>7238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7238</v>
      </c>
      <c r="O26" s="44">
        <f t="shared" si="1"/>
        <v>10.505079825834542</v>
      </c>
      <c r="P26" s="9"/>
    </row>
    <row r="27" spans="1:16">
      <c r="A27" s="12"/>
      <c r="B27" s="23">
        <v>347.2</v>
      </c>
      <c r="C27" s="19" t="s">
        <v>35</v>
      </c>
      <c r="D27" s="43">
        <v>24418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24418</v>
      </c>
      <c r="O27" s="44">
        <f t="shared" si="1"/>
        <v>35.439767779390422</v>
      </c>
      <c r="P27" s="9"/>
    </row>
    <row r="28" spans="1:16">
      <c r="A28" s="12"/>
      <c r="B28" s="23">
        <v>347.5</v>
      </c>
      <c r="C28" s="19" t="s">
        <v>53</v>
      </c>
      <c r="D28" s="43">
        <v>0</v>
      </c>
      <c r="E28" s="43">
        <v>0</v>
      </c>
      <c r="F28" s="43">
        <v>0</v>
      </c>
      <c r="G28" s="43">
        <v>11982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11982</v>
      </c>
      <c r="O28" s="44">
        <f t="shared" si="1"/>
        <v>17.390420899854863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SUM(D30:D31)</f>
        <v>9251</v>
      </c>
      <c r="E29" s="30">
        <f t="shared" si="7"/>
        <v>0</v>
      </c>
      <c r="F29" s="30">
        <f t="shared" si="7"/>
        <v>6</v>
      </c>
      <c r="G29" s="30">
        <f t="shared" si="7"/>
        <v>511</v>
      </c>
      <c r="H29" s="30">
        <f t="shared" si="7"/>
        <v>0</v>
      </c>
      <c r="I29" s="30">
        <f t="shared" si="7"/>
        <v>1896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11664</v>
      </c>
      <c r="O29" s="42">
        <f t="shared" si="1"/>
        <v>16.9288824383164</v>
      </c>
      <c r="P29" s="10"/>
    </row>
    <row r="30" spans="1:16">
      <c r="A30" s="12"/>
      <c r="B30" s="23">
        <v>361.1</v>
      </c>
      <c r="C30" s="19" t="s">
        <v>38</v>
      </c>
      <c r="D30" s="43">
        <v>0</v>
      </c>
      <c r="E30" s="43">
        <v>0</v>
      </c>
      <c r="F30" s="43">
        <v>6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</v>
      </c>
      <c r="O30" s="44">
        <f t="shared" si="1"/>
        <v>8.708272859216255E-3</v>
      </c>
      <c r="P30" s="9"/>
    </row>
    <row r="31" spans="1:16">
      <c r="A31" s="12"/>
      <c r="B31" s="23">
        <v>369.9</v>
      </c>
      <c r="C31" s="19" t="s">
        <v>39</v>
      </c>
      <c r="D31" s="43">
        <v>9251</v>
      </c>
      <c r="E31" s="43">
        <v>0</v>
      </c>
      <c r="F31" s="43">
        <v>0</v>
      </c>
      <c r="G31" s="43">
        <v>511</v>
      </c>
      <c r="H31" s="43">
        <v>0</v>
      </c>
      <c r="I31" s="43">
        <v>1896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11658</v>
      </c>
      <c r="O31" s="44">
        <f t="shared" si="1"/>
        <v>16.920174165457183</v>
      </c>
      <c r="P31" s="9"/>
    </row>
    <row r="32" spans="1:16" ht="15.75">
      <c r="A32" s="27" t="s">
        <v>31</v>
      </c>
      <c r="B32" s="28"/>
      <c r="C32" s="29"/>
      <c r="D32" s="30">
        <f t="shared" ref="D32:M32" si="8">SUM(D33:D34)</f>
        <v>0</v>
      </c>
      <c r="E32" s="30">
        <f t="shared" si="8"/>
        <v>0</v>
      </c>
      <c r="F32" s="30">
        <f t="shared" si="8"/>
        <v>24872</v>
      </c>
      <c r="G32" s="30">
        <f t="shared" si="8"/>
        <v>0</v>
      </c>
      <c r="H32" s="30">
        <f t="shared" si="8"/>
        <v>0</v>
      </c>
      <c r="I32" s="30">
        <f t="shared" si="8"/>
        <v>3470658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3495530</v>
      </c>
      <c r="O32" s="42">
        <f t="shared" si="1"/>
        <v>5073.3381712626997</v>
      </c>
      <c r="P32" s="9"/>
    </row>
    <row r="33" spans="1:119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24872</v>
      </c>
      <c r="G33" s="43">
        <v>0</v>
      </c>
      <c r="H33" s="43">
        <v>0</v>
      </c>
      <c r="I33" s="43">
        <v>10606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35478</v>
      </c>
      <c r="O33" s="44">
        <f t="shared" si="1"/>
        <v>51.492017416545721</v>
      </c>
      <c r="P33" s="9"/>
    </row>
    <row r="34" spans="1:119" ht="15.75" thickBot="1">
      <c r="A34" s="45"/>
      <c r="B34" s="46">
        <v>393</v>
      </c>
      <c r="C34" s="47" t="s">
        <v>91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3460052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3460052</v>
      </c>
      <c r="O34" s="44">
        <f t="shared" si="1"/>
        <v>5021.8461538461543</v>
      </c>
      <c r="P34" s="9"/>
    </row>
    <row r="35" spans="1:119" ht="16.5" thickBot="1">
      <c r="A35" s="13" t="s">
        <v>36</v>
      </c>
      <c r="B35" s="21"/>
      <c r="C35" s="20"/>
      <c r="D35" s="14">
        <f>SUM(D5,D13,D16,D23,D29,D32)</f>
        <v>363238</v>
      </c>
      <c r="E35" s="14">
        <f t="shared" ref="E35:M35" si="9">SUM(E5,E13,E16,E23,E29,E32)</f>
        <v>0</v>
      </c>
      <c r="F35" s="14">
        <f t="shared" si="9"/>
        <v>24878</v>
      </c>
      <c r="G35" s="14">
        <f t="shared" si="9"/>
        <v>12493</v>
      </c>
      <c r="H35" s="14">
        <f t="shared" si="9"/>
        <v>0</v>
      </c>
      <c r="I35" s="14">
        <f t="shared" si="9"/>
        <v>3836585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4"/>
        <v>4237194</v>
      </c>
      <c r="O35" s="36">
        <f t="shared" si="1"/>
        <v>6149.7735849056608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51" t="s">
        <v>92</v>
      </c>
      <c r="M37" s="51"/>
      <c r="N37" s="51"/>
      <c r="O37" s="40">
        <v>689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153771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153771</v>
      </c>
      <c r="O5" s="31">
        <f t="shared" ref="O5:O40" si="1">(N5/O$42)</f>
        <v>226.13382352941176</v>
      </c>
      <c r="P5" s="6"/>
    </row>
    <row r="6" spans="1:133">
      <c r="A6" s="12"/>
      <c r="B6" s="23">
        <v>311</v>
      </c>
      <c r="C6" s="19" t="s">
        <v>1</v>
      </c>
      <c r="D6" s="43">
        <v>37094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37094</v>
      </c>
      <c r="O6" s="44">
        <f t="shared" si="1"/>
        <v>54.55</v>
      </c>
      <c r="P6" s="9"/>
    </row>
    <row r="7" spans="1:133">
      <c r="A7" s="12"/>
      <c r="B7" s="23">
        <v>312.10000000000002</v>
      </c>
      <c r="C7" s="19" t="s">
        <v>9</v>
      </c>
      <c r="D7" s="43">
        <v>9653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9653</v>
      </c>
      <c r="O7" s="44">
        <f t="shared" si="1"/>
        <v>14.195588235294117</v>
      </c>
      <c r="P7" s="9"/>
    </row>
    <row r="8" spans="1:133">
      <c r="A8" s="12"/>
      <c r="B8" s="23">
        <v>312.60000000000002</v>
      </c>
      <c r="C8" s="19" t="s">
        <v>10</v>
      </c>
      <c r="D8" s="43">
        <v>45826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45826</v>
      </c>
      <c r="O8" s="44">
        <f t="shared" si="1"/>
        <v>67.391176470588235</v>
      </c>
      <c r="P8" s="9"/>
    </row>
    <row r="9" spans="1:133">
      <c r="A9" s="12"/>
      <c r="B9" s="23">
        <v>314.10000000000002</v>
      </c>
      <c r="C9" s="19" t="s">
        <v>11</v>
      </c>
      <c r="D9" s="43">
        <v>44429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44429</v>
      </c>
      <c r="O9" s="44">
        <f t="shared" si="1"/>
        <v>65.336764705882359</v>
      </c>
      <c r="P9" s="9"/>
    </row>
    <row r="10" spans="1:133">
      <c r="A10" s="12"/>
      <c r="B10" s="23">
        <v>314.39999999999998</v>
      </c>
      <c r="C10" s="19" t="s">
        <v>12</v>
      </c>
      <c r="D10" s="43">
        <v>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</v>
      </c>
      <c r="O10" s="44">
        <f t="shared" si="1"/>
        <v>4.4117647058823532E-2</v>
      </c>
      <c r="P10" s="9"/>
    </row>
    <row r="11" spans="1:133">
      <c r="A11" s="12"/>
      <c r="B11" s="23">
        <v>315</v>
      </c>
      <c r="C11" s="19" t="s">
        <v>75</v>
      </c>
      <c r="D11" s="43">
        <v>16334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16334</v>
      </c>
      <c r="O11" s="44">
        <f t="shared" si="1"/>
        <v>24.020588235294117</v>
      </c>
      <c r="P11" s="9"/>
    </row>
    <row r="12" spans="1:133">
      <c r="A12" s="12"/>
      <c r="B12" s="23">
        <v>319</v>
      </c>
      <c r="C12" s="19" t="s">
        <v>14</v>
      </c>
      <c r="D12" s="43">
        <v>405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405</v>
      </c>
      <c r="O12" s="44">
        <f t="shared" si="1"/>
        <v>0.59558823529411764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43152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6" si="4">SUM(D13:M13)</f>
        <v>43152</v>
      </c>
      <c r="O13" s="42">
        <f t="shared" si="1"/>
        <v>63.458823529411767</v>
      </c>
      <c r="P13" s="10"/>
    </row>
    <row r="14" spans="1:133">
      <c r="A14" s="12"/>
      <c r="B14" s="23">
        <v>323.10000000000002</v>
      </c>
      <c r="C14" s="19" t="s">
        <v>16</v>
      </c>
      <c r="D14" s="43">
        <v>42377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42377</v>
      </c>
      <c r="O14" s="44">
        <f t="shared" si="1"/>
        <v>62.319117647058825</v>
      </c>
      <c r="P14" s="9"/>
    </row>
    <row r="15" spans="1:133">
      <c r="A15" s="12"/>
      <c r="B15" s="23">
        <v>329</v>
      </c>
      <c r="C15" s="19" t="s">
        <v>17</v>
      </c>
      <c r="D15" s="43">
        <v>775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775</v>
      </c>
      <c r="O15" s="44">
        <f t="shared" si="1"/>
        <v>1.1397058823529411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SUM(D17:D25)</f>
        <v>322098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40102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362200</v>
      </c>
      <c r="O16" s="42">
        <f t="shared" si="1"/>
        <v>532.64705882352939</v>
      </c>
      <c r="P16" s="10"/>
    </row>
    <row r="17" spans="1:16">
      <c r="A17" s="12"/>
      <c r="B17" s="23">
        <v>331.35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31591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31591</v>
      </c>
      <c r="O17" s="44">
        <f t="shared" si="1"/>
        <v>46.457352941176474</v>
      </c>
      <c r="P17" s="9"/>
    </row>
    <row r="18" spans="1:16">
      <c r="A18" s="12"/>
      <c r="B18" s="23">
        <v>331.5</v>
      </c>
      <c r="C18" s="19" t="s">
        <v>85</v>
      </c>
      <c r="D18" s="43">
        <v>133229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133229</v>
      </c>
      <c r="O18" s="44">
        <f t="shared" si="1"/>
        <v>195.92500000000001</v>
      </c>
      <c r="P18" s="9"/>
    </row>
    <row r="19" spans="1:16">
      <c r="A19" s="12"/>
      <c r="B19" s="23">
        <v>334.31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8511</v>
      </c>
      <c r="O19" s="44">
        <f t="shared" si="1"/>
        <v>12.516176470588235</v>
      </c>
      <c r="P19" s="9"/>
    </row>
    <row r="20" spans="1:16">
      <c r="A20" s="12"/>
      <c r="B20" s="23">
        <v>334.49</v>
      </c>
      <c r="C20" s="19" t="s">
        <v>86</v>
      </c>
      <c r="D20" s="43">
        <v>79800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79800</v>
      </c>
      <c r="O20" s="44">
        <f t="shared" si="1"/>
        <v>117.35294117647059</v>
      </c>
      <c r="P20" s="9"/>
    </row>
    <row r="21" spans="1:16">
      <c r="A21" s="12"/>
      <c r="B21" s="23">
        <v>335.12</v>
      </c>
      <c r="C21" s="19" t="s">
        <v>76</v>
      </c>
      <c r="D21" s="43">
        <v>41179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41179</v>
      </c>
      <c r="O21" s="44">
        <f t="shared" si="1"/>
        <v>60.557352941176468</v>
      </c>
      <c r="P21" s="9"/>
    </row>
    <row r="22" spans="1:16">
      <c r="A22" s="12"/>
      <c r="B22" s="23">
        <v>335.14</v>
      </c>
      <c r="C22" s="19" t="s">
        <v>77</v>
      </c>
      <c r="D22" s="43">
        <v>424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424</v>
      </c>
      <c r="O22" s="44">
        <f t="shared" si="1"/>
        <v>0.62352941176470589</v>
      </c>
      <c r="P22" s="9"/>
    </row>
    <row r="23" spans="1:16">
      <c r="A23" s="12"/>
      <c r="B23" s="23">
        <v>335.15</v>
      </c>
      <c r="C23" s="19" t="s">
        <v>78</v>
      </c>
      <c r="D23" s="43">
        <v>392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392</v>
      </c>
      <c r="O23" s="44">
        <f t="shared" si="1"/>
        <v>0.57647058823529407</v>
      </c>
      <c r="P23" s="9"/>
    </row>
    <row r="24" spans="1:16">
      <c r="A24" s="12"/>
      <c r="B24" s="23">
        <v>335.18</v>
      </c>
      <c r="C24" s="19" t="s">
        <v>79</v>
      </c>
      <c r="D24" s="43">
        <v>21559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21559</v>
      </c>
      <c r="O24" s="44">
        <f t="shared" si="1"/>
        <v>31.704411764705881</v>
      </c>
      <c r="P24" s="9"/>
    </row>
    <row r="25" spans="1:16">
      <c r="A25" s="12"/>
      <c r="B25" s="23">
        <v>337.2</v>
      </c>
      <c r="C25" s="19" t="s">
        <v>25</v>
      </c>
      <c r="D25" s="43">
        <v>45515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45515</v>
      </c>
      <c r="O25" s="44">
        <f t="shared" si="1"/>
        <v>66.933823529411768</v>
      </c>
      <c r="P25" s="9"/>
    </row>
    <row r="26" spans="1:16" ht="15.75">
      <c r="A26" s="27" t="s">
        <v>30</v>
      </c>
      <c r="B26" s="28"/>
      <c r="C26" s="29"/>
      <c r="D26" s="30">
        <f t="shared" ref="D26:M26" si="6">SUM(D27:D32)</f>
        <v>43244</v>
      </c>
      <c r="E26" s="30">
        <f t="shared" si="6"/>
        <v>0</v>
      </c>
      <c r="F26" s="30">
        <f t="shared" si="6"/>
        <v>0</v>
      </c>
      <c r="G26" s="30">
        <f t="shared" si="6"/>
        <v>10195</v>
      </c>
      <c r="H26" s="30">
        <f t="shared" si="6"/>
        <v>0</v>
      </c>
      <c r="I26" s="30">
        <f t="shared" si="6"/>
        <v>371884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425323</v>
      </c>
      <c r="O26" s="42">
        <f t="shared" si="1"/>
        <v>625.47500000000002</v>
      </c>
      <c r="P26" s="10"/>
    </row>
    <row r="27" spans="1:16">
      <c r="A27" s="12"/>
      <c r="B27" s="23">
        <v>341.9</v>
      </c>
      <c r="C27" s="19" t="s">
        <v>80</v>
      </c>
      <c r="D27" s="43">
        <v>1038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ref="N27:N32" si="7">SUM(D27:M27)</f>
        <v>1038</v>
      </c>
      <c r="O27" s="44">
        <f t="shared" si="1"/>
        <v>1.526470588235294</v>
      </c>
      <c r="P27" s="9"/>
    </row>
    <row r="28" spans="1:16">
      <c r="A28" s="12"/>
      <c r="B28" s="23">
        <v>342.9</v>
      </c>
      <c r="C28" s="19" t="s">
        <v>33</v>
      </c>
      <c r="D28" s="43">
        <v>7478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7478</v>
      </c>
      <c r="O28" s="44">
        <f t="shared" si="1"/>
        <v>10.997058823529411</v>
      </c>
      <c r="P28" s="9"/>
    </row>
    <row r="29" spans="1:16">
      <c r="A29" s="12"/>
      <c r="B29" s="23">
        <v>343.6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371884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371884</v>
      </c>
      <c r="O29" s="44">
        <f t="shared" si="1"/>
        <v>546.88823529411764</v>
      </c>
      <c r="P29" s="9"/>
    </row>
    <row r="30" spans="1:16">
      <c r="A30" s="12"/>
      <c r="B30" s="23">
        <v>344.9</v>
      </c>
      <c r="C30" s="19" t="s">
        <v>81</v>
      </c>
      <c r="D30" s="43">
        <v>9534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9534</v>
      </c>
      <c r="O30" s="44">
        <f t="shared" si="1"/>
        <v>14.020588235294118</v>
      </c>
      <c r="P30" s="9"/>
    </row>
    <row r="31" spans="1:16">
      <c r="A31" s="12"/>
      <c r="B31" s="23">
        <v>347.2</v>
      </c>
      <c r="C31" s="19" t="s">
        <v>35</v>
      </c>
      <c r="D31" s="43">
        <v>25194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25194</v>
      </c>
      <c r="O31" s="44">
        <f t="shared" si="1"/>
        <v>37.049999999999997</v>
      </c>
      <c r="P31" s="9"/>
    </row>
    <row r="32" spans="1:16">
      <c r="A32" s="12"/>
      <c r="B32" s="23">
        <v>347.5</v>
      </c>
      <c r="C32" s="19" t="s">
        <v>53</v>
      </c>
      <c r="D32" s="43">
        <v>0</v>
      </c>
      <c r="E32" s="43">
        <v>0</v>
      </c>
      <c r="F32" s="43">
        <v>0</v>
      </c>
      <c r="G32" s="43">
        <v>10195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10195</v>
      </c>
      <c r="O32" s="44">
        <f t="shared" si="1"/>
        <v>14.992647058823529</v>
      </c>
      <c r="P32" s="9"/>
    </row>
    <row r="33" spans="1:119" ht="15.75">
      <c r="A33" s="27" t="s">
        <v>2</v>
      </c>
      <c r="B33" s="28"/>
      <c r="C33" s="29"/>
      <c r="D33" s="30">
        <f t="shared" ref="D33:M33" si="8">SUM(D34:D36)</f>
        <v>1288</v>
      </c>
      <c r="E33" s="30">
        <f t="shared" si="8"/>
        <v>0</v>
      </c>
      <c r="F33" s="30">
        <f t="shared" si="8"/>
        <v>5</v>
      </c>
      <c r="G33" s="30">
        <f t="shared" si="8"/>
        <v>5628</v>
      </c>
      <c r="H33" s="30">
        <f t="shared" si="8"/>
        <v>0</v>
      </c>
      <c r="I33" s="30">
        <f t="shared" si="8"/>
        <v>3314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ref="N33:N40" si="9">SUM(D33:M33)</f>
        <v>10235</v>
      </c>
      <c r="O33" s="42">
        <f t="shared" si="1"/>
        <v>15.051470588235293</v>
      </c>
      <c r="P33" s="10"/>
    </row>
    <row r="34" spans="1:119">
      <c r="A34" s="12"/>
      <c r="B34" s="23">
        <v>361.1</v>
      </c>
      <c r="C34" s="19" t="s">
        <v>38</v>
      </c>
      <c r="D34" s="43">
        <v>0</v>
      </c>
      <c r="E34" s="43">
        <v>0</v>
      </c>
      <c r="F34" s="43">
        <v>5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5</v>
      </c>
      <c r="O34" s="44">
        <f t="shared" si="1"/>
        <v>7.3529411764705881E-3</v>
      </c>
      <c r="P34" s="9"/>
    </row>
    <row r="35" spans="1:119">
      <c r="A35" s="12"/>
      <c r="B35" s="23">
        <v>361.2</v>
      </c>
      <c r="C35" s="19" t="s">
        <v>87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2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2</v>
      </c>
      <c r="O35" s="44">
        <f t="shared" si="1"/>
        <v>2.9411764705882353E-3</v>
      </c>
      <c r="P35" s="9"/>
    </row>
    <row r="36" spans="1:119">
      <c r="A36" s="12"/>
      <c r="B36" s="23">
        <v>369.9</v>
      </c>
      <c r="C36" s="19" t="s">
        <v>39</v>
      </c>
      <c r="D36" s="43">
        <v>1288</v>
      </c>
      <c r="E36" s="43">
        <v>0</v>
      </c>
      <c r="F36" s="43">
        <v>0</v>
      </c>
      <c r="G36" s="43">
        <v>5628</v>
      </c>
      <c r="H36" s="43">
        <v>0</v>
      </c>
      <c r="I36" s="43">
        <v>3312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10228</v>
      </c>
      <c r="O36" s="44">
        <f t="shared" si="1"/>
        <v>15.041176470588235</v>
      </c>
      <c r="P36" s="9"/>
    </row>
    <row r="37" spans="1:119" ht="15.75">
      <c r="A37" s="27" t="s">
        <v>31</v>
      </c>
      <c r="B37" s="28"/>
      <c r="C37" s="29"/>
      <c r="D37" s="30">
        <f t="shared" ref="D37:M37" si="10">SUM(D38:D39)</f>
        <v>68352</v>
      </c>
      <c r="E37" s="30">
        <f t="shared" si="10"/>
        <v>0</v>
      </c>
      <c r="F37" s="30">
        <f t="shared" si="10"/>
        <v>6489</v>
      </c>
      <c r="G37" s="30">
        <f t="shared" si="10"/>
        <v>0</v>
      </c>
      <c r="H37" s="30">
        <f t="shared" si="10"/>
        <v>0</v>
      </c>
      <c r="I37" s="30">
        <f t="shared" si="10"/>
        <v>10606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9"/>
        <v>85447</v>
      </c>
      <c r="O37" s="42">
        <f t="shared" si="1"/>
        <v>125.65735294117647</v>
      </c>
      <c r="P37" s="9"/>
    </row>
    <row r="38" spans="1:119">
      <c r="A38" s="12"/>
      <c r="B38" s="23">
        <v>381</v>
      </c>
      <c r="C38" s="19" t="s">
        <v>40</v>
      </c>
      <c r="D38" s="43">
        <v>0</v>
      </c>
      <c r="E38" s="43">
        <v>0</v>
      </c>
      <c r="F38" s="43">
        <v>6489</v>
      </c>
      <c r="G38" s="43">
        <v>0</v>
      </c>
      <c r="H38" s="43">
        <v>0</v>
      </c>
      <c r="I38" s="43">
        <v>10606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17095</v>
      </c>
      <c r="O38" s="44">
        <f t="shared" si="1"/>
        <v>25.139705882352942</v>
      </c>
      <c r="P38" s="9"/>
    </row>
    <row r="39" spans="1:119" ht="15.75" thickBot="1">
      <c r="A39" s="12"/>
      <c r="B39" s="23">
        <v>388.2</v>
      </c>
      <c r="C39" s="19" t="s">
        <v>88</v>
      </c>
      <c r="D39" s="43">
        <v>68352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68352</v>
      </c>
      <c r="O39" s="44">
        <f t="shared" si="1"/>
        <v>100.51764705882353</v>
      </c>
      <c r="P39" s="9"/>
    </row>
    <row r="40" spans="1:119" ht="16.5" thickBot="1">
      <c r="A40" s="13" t="s">
        <v>36</v>
      </c>
      <c r="B40" s="21"/>
      <c r="C40" s="20"/>
      <c r="D40" s="14">
        <f>SUM(D5,D13,D16,D26,D33,D37)</f>
        <v>631905</v>
      </c>
      <c r="E40" s="14">
        <f t="shared" ref="E40:M40" si="11">SUM(E5,E13,E16,E26,E33,E37)</f>
        <v>0</v>
      </c>
      <c r="F40" s="14">
        <f t="shared" si="11"/>
        <v>6494</v>
      </c>
      <c r="G40" s="14">
        <f t="shared" si="11"/>
        <v>15823</v>
      </c>
      <c r="H40" s="14">
        <f t="shared" si="11"/>
        <v>0</v>
      </c>
      <c r="I40" s="14">
        <f t="shared" si="11"/>
        <v>425906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9"/>
        <v>1080128</v>
      </c>
      <c r="O40" s="36">
        <f t="shared" si="1"/>
        <v>1588.4235294117648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51" t="s">
        <v>89</v>
      </c>
      <c r="M42" s="51"/>
      <c r="N42" s="51"/>
      <c r="O42" s="40">
        <v>680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152265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152265</v>
      </c>
      <c r="O5" s="31">
        <f t="shared" ref="O5:O36" si="1">(N5/O$38)</f>
        <v>222.28467153284672</v>
      </c>
      <c r="P5" s="6"/>
    </row>
    <row r="6" spans="1:133">
      <c r="A6" s="12"/>
      <c r="B6" s="23">
        <v>311</v>
      </c>
      <c r="C6" s="19" t="s">
        <v>1</v>
      </c>
      <c r="D6" s="43">
        <v>40795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40795</v>
      </c>
      <c r="O6" s="44">
        <f t="shared" si="1"/>
        <v>59.554744525547449</v>
      </c>
      <c r="P6" s="9"/>
    </row>
    <row r="7" spans="1:133">
      <c r="A7" s="12"/>
      <c r="B7" s="23">
        <v>312.10000000000002</v>
      </c>
      <c r="C7" s="19" t="s">
        <v>9</v>
      </c>
      <c r="D7" s="43">
        <v>8736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8736</v>
      </c>
      <c r="O7" s="44">
        <f t="shared" si="1"/>
        <v>12.753284671532846</v>
      </c>
      <c r="P7" s="9"/>
    </row>
    <row r="8" spans="1:133">
      <c r="A8" s="12"/>
      <c r="B8" s="23">
        <v>312.60000000000002</v>
      </c>
      <c r="C8" s="19" t="s">
        <v>10</v>
      </c>
      <c r="D8" s="43">
        <v>44450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44450</v>
      </c>
      <c r="O8" s="44">
        <f t="shared" si="1"/>
        <v>64.890510948905103</v>
      </c>
      <c r="P8" s="9"/>
    </row>
    <row r="9" spans="1:133">
      <c r="A9" s="12"/>
      <c r="B9" s="23">
        <v>314.10000000000002</v>
      </c>
      <c r="C9" s="19" t="s">
        <v>11</v>
      </c>
      <c r="D9" s="43">
        <v>39494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39494</v>
      </c>
      <c r="O9" s="44">
        <f t="shared" si="1"/>
        <v>57.655474452554742</v>
      </c>
      <c r="P9" s="9"/>
    </row>
    <row r="10" spans="1:133">
      <c r="A10" s="12"/>
      <c r="B10" s="23">
        <v>314.39999999999998</v>
      </c>
      <c r="C10" s="19" t="s">
        <v>12</v>
      </c>
      <c r="D10" s="43">
        <v>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91</v>
      </c>
      <c r="O10" s="44">
        <f t="shared" si="1"/>
        <v>0.13284671532846715</v>
      </c>
      <c r="P10" s="9"/>
    </row>
    <row r="11" spans="1:133">
      <c r="A11" s="12"/>
      <c r="B11" s="23">
        <v>315</v>
      </c>
      <c r="C11" s="19" t="s">
        <v>75</v>
      </c>
      <c r="D11" s="43">
        <v>18516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18516</v>
      </c>
      <c r="O11" s="44">
        <f t="shared" si="1"/>
        <v>27.03065693430657</v>
      </c>
      <c r="P11" s="9"/>
    </row>
    <row r="12" spans="1:133">
      <c r="A12" s="12"/>
      <c r="B12" s="23">
        <v>319</v>
      </c>
      <c r="C12" s="19" t="s">
        <v>14</v>
      </c>
      <c r="D12" s="43">
        <v>183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183</v>
      </c>
      <c r="O12" s="44">
        <f t="shared" si="1"/>
        <v>0.26715328467153282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31098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3" si="4">SUM(D13:M13)</f>
        <v>31098</v>
      </c>
      <c r="O13" s="42">
        <f t="shared" si="1"/>
        <v>45.3985401459854</v>
      </c>
      <c r="P13" s="10"/>
    </row>
    <row r="14" spans="1:133">
      <c r="A14" s="12"/>
      <c r="B14" s="23">
        <v>323.10000000000002</v>
      </c>
      <c r="C14" s="19" t="s">
        <v>16</v>
      </c>
      <c r="D14" s="43">
        <v>29873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29873</v>
      </c>
      <c r="O14" s="44">
        <f t="shared" si="1"/>
        <v>43.610218978102189</v>
      </c>
      <c r="P14" s="9"/>
    </row>
    <row r="15" spans="1:133">
      <c r="A15" s="12"/>
      <c r="B15" s="23">
        <v>329</v>
      </c>
      <c r="C15" s="19" t="s">
        <v>17</v>
      </c>
      <c r="D15" s="43">
        <v>1225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1225</v>
      </c>
      <c r="O15" s="44">
        <f t="shared" si="1"/>
        <v>1.7883211678832116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SUM(D17:D22)</f>
        <v>108048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567000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675048</v>
      </c>
      <c r="O16" s="42">
        <f t="shared" si="1"/>
        <v>985.47153284671538</v>
      </c>
      <c r="P16" s="10"/>
    </row>
    <row r="17" spans="1:16">
      <c r="A17" s="12"/>
      <c r="B17" s="23">
        <v>331.35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567000</v>
      </c>
      <c r="O17" s="44">
        <f t="shared" si="1"/>
        <v>827.73722627737232</v>
      </c>
      <c r="P17" s="9"/>
    </row>
    <row r="18" spans="1:16">
      <c r="A18" s="12"/>
      <c r="B18" s="23">
        <v>335.12</v>
      </c>
      <c r="C18" s="19" t="s">
        <v>76</v>
      </c>
      <c r="D18" s="43">
        <v>41147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41147</v>
      </c>
      <c r="O18" s="44">
        <f t="shared" si="1"/>
        <v>60.068613138686132</v>
      </c>
      <c r="P18" s="9"/>
    </row>
    <row r="19" spans="1:16">
      <c r="A19" s="12"/>
      <c r="B19" s="23">
        <v>335.14</v>
      </c>
      <c r="C19" s="19" t="s">
        <v>77</v>
      </c>
      <c r="D19" s="43">
        <v>464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464</v>
      </c>
      <c r="O19" s="44">
        <f t="shared" si="1"/>
        <v>0.67737226277372264</v>
      </c>
      <c r="P19" s="9"/>
    </row>
    <row r="20" spans="1:16">
      <c r="A20" s="12"/>
      <c r="B20" s="23">
        <v>335.15</v>
      </c>
      <c r="C20" s="19" t="s">
        <v>78</v>
      </c>
      <c r="D20" s="43">
        <v>455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455</v>
      </c>
      <c r="O20" s="44">
        <f t="shared" si="1"/>
        <v>0.66423357664233573</v>
      </c>
      <c r="P20" s="9"/>
    </row>
    <row r="21" spans="1:16">
      <c r="A21" s="12"/>
      <c r="B21" s="23">
        <v>335.18</v>
      </c>
      <c r="C21" s="19" t="s">
        <v>79</v>
      </c>
      <c r="D21" s="43">
        <v>21351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21351</v>
      </c>
      <c r="O21" s="44">
        <f t="shared" si="1"/>
        <v>31.169343065693429</v>
      </c>
      <c r="P21" s="9"/>
    </row>
    <row r="22" spans="1:16">
      <c r="A22" s="12"/>
      <c r="B22" s="23">
        <v>337.2</v>
      </c>
      <c r="C22" s="19" t="s">
        <v>25</v>
      </c>
      <c r="D22" s="43">
        <v>44631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44631</v>
      </c>
      <c r="O22" s="44">
        <f t="shared" si="1"/>
        <v>65.154744525547443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SUM(D24:D29)</f>
        <v>44465</v>
      </c>
      <c r="E23" s="30">
        <f t="shared" si="6"/>
        <v>0</v>
      </c>
      <c r="F23" s="30">
        <f t="shared" si="6"/>
        <v>0</v>
      </c>
      <c r="G23" s="30">
        <f t="shared" si="6"/>
        <v>9530</v>
      </c>
      <c r="H23" s="30">
        <f t="shared" si="6"/>
        <v>0</v>
      </c>
      <c r="I23" s="30">
        <f t="shared" si="6"/>
        <v>401388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455383</v>
      </c>
      <c r="O23" s="42">
        <f t="shared" si="1"/>
        <v>664.79270072992699</v>
      </c>
      <c r="P23" s="10"/>
    </row>
    <row r="24" spans="1:16">
      <c r="A24" s="12"/>
      <c r="B24" s="23">
        <v>341.9</v>
      </c>
      <c r="C24" s="19" t="s">
        <v>80</v>
      </c>
      <c r="D24" s="43">
        <v>420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7">SUM(D24:M24)</f>
        <v>420</v>
      </c>
      <c r="O24" s="44">
        <f t="shared" si="1"/>
        <v>0.61313868613138689</v>
      </c>
      <c r="P24" s="9"/>
    </row>
    <row r="25" spans="1:16">
      <c r="A25" s="12"/>
      <c r="B25" s="23">
        <v>342.9</v>
      </c>
      <c r="C25" s="19" t="s">
        <v>33</v>
      </c>
      <c r="D25" s="43">
        <v>3247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3247</v>
      </c>
      <c r="O25" s="44">
        <f t="shared" si="1"/>
        <v>4.74014598540146</v>
      </c>
      <c r="P25" s="9"/>
    </row>
    <row r="26" spans="1:16">
      <c r="A26" s="12"/>
      <c r="B26" s="23">
        <v>343.6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401388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401388</v>
      </c>
      <c r="O26" s="44">
        <f t="shared" si="1"/>
        <v>585.96788321167878</v>
      </c>
      <c r="P26" s="9"/>
    </row>
    <row r="27" spans="1:16">
      <c r="A27" s="12"/>
      <c r="B27" s="23">
        <v>344.9</v>
      </c>
      <c r="C27" s="19" t="s">
        <v>81</v>
      </c>
      <c r="D27" s="43">
        <v>6850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6850</v>
      </c>
      <c r="O27" s="44">
        <f t="shared" si="1"/>
        <v>10</v>
      </c>
      <c r="P27" s="9"/>
    </row>
    <row r="28" spans="1:16">
      <c r="A28" s="12"/>
      <c r="B28" s="23">
        <v>347.2</v>
      </c>
      <c r="C28" s="19" t="s">
        <v>35</v>
      </c>
      <c r="D28" s="43">
        <v>33948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33948</v>
      </c>
      <c r="O28" s="44">
        <f t="shared" si="1"/>
        <v>49.559124087591243</v>
      </c>
      <c r="P28" s="9"/>
    </row>
    <row r="29" spans="1:16">
      <c r="A29" s="12"/>
      <c r="B29" s="23">
        <v>347.5</v>
      </c>
      <c r="C29" s="19" t="s">
        <v>53</v>
      </c>
      <c r="D29" s="43">
        <v>0</v>
      </c>
      <c r="E29" s="43">
        <v>0</v>
      </c>
      <c r="F29" s="43">
        <v>0</v>
      </c>
      <c r="G29" s="43">
        <v>9530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9530</v>
      </c>
      <c r="O29" s="44">
        <f t="shared" si="1"/>
        <v>13.912408759124087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SUM(D31:D33)</f>
        <v>22157</v>
      </c>
      <c r="E30" s="30">
        <f t="shared" si="8"/>
        <v>0</v>
      </c>
      <c r="F30" s="30">
        <f t="shared" si="8"/>
        <v>5</v>
      </c>
      <c r="G30" s="30">
        <f t="shared" si="8"/>
        <v>159643</v>
      </c>
      <c r="H30" s="30">
        <f t="shared" si="8"/>
        <v>0</v>
      </c>
      <c r="I30" s="30">
        <f t="shared" si="8"/>
        <v>23244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36" si="9">SUM(D30:M30)</f>
        <v>205049</v>
      </c>
      <c r="O30" s="42">
        <f t="shared" si="1"/>
        <v>299.34160583941605</v>
      </c>
      <c r="P30" s="10"/>
    </row>
    <row r="31" spans="1:16">
      <c r="A31" s="12"/>
      <c r="B31" s="23">
        <v>361.1</v>
      </c>
      <c r="C31" s="19" t="s">
        <v>38</v>
      </c>
      <c r="D31" s="43">
        <v>146</v>
      </c>
      <c r="E31" s="43">
        <v>0</v>
      </c>
      <c r="F31" s="43">
        <v>5</v>
      </c>
      <c r="G31" s="43">
        <v>0</v>
      </c>
      <c r="H31" s="43">
        <v>0</v>
      </c>
      <c r="I31" s="43">
        <v>261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412</v>
      </c>
      <c r="O31" s="44">
        <f t="shared" si="1"/>
        <v>0.60145985401459856</v>
      </c>
      <c r="P31" s="9"/>
    </row>
    <row r="32" spans="1:16">
      <c r="A32" s="12"/>
      <c r="B32" s="23">
        <v>364</v>
      </c>
      <c r="C32" s="19" t="s">
        <v>82</v>
      </c>
      <c r="D32" s="43">
        <v>0</v>
      </c>
      <c r="E32" s="43">
        <v>0</v>
      </c>
      <c r="F32" s="43">
        <v>0</v>
      </c>
      <c r="G32" s="43">
        <v>158500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158500</v>
      </c>
      <c r="O32" s="44">
        <f t="shared" si="1"/>
        <v>231.38686131386862</v>
      </c>
      <c r="P32" s="9"/>
    </row>
    <row r="33" spans="1:119">
      <c r="A33" s="12"/>
      <c r="B33" s="23">
        <v>369.9</v>
      </c>
      <c r="C33" s="19" t="s">
        <v>39</v>
      </c>
      <c r="D33" s="43">
        <v>22011</v>
      </c>
      <c r="E33" s="43">
        <v>0</v>
      </c>
      <c r="F33" s="43">
        <v>0</v>
      </c>
      <c r="G33" s="43">
        <v>1143</v>
      </c>
      <c r="H33" s="43">
        <v>0</v>
      </c>
      <c r="I33" s="43">
        <v>22983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46137</v>
      </c>
      <c r="O33" s="44">
        <f t="shared" si="1"/>
        <v>67.353284671532847</v>
      </c>
      <c r="P33" s="9"/>
    </row>
    <row r="34" spans="1:119" ht="15.75">
      <c r="A34" s="27" t="s">
        <v>31</v>
      </c>
      <c r="B34" s="28"/>
      <c r="C34" s="29"/>
      <c r="D34" s="30">
        <f t="shared" ref="D34:M34" si="10">SUM(D35:D35)</f>
        <v>9992</v>
      </c>
      <c r="E34" s="30">
        <f t="shared" si="10"/>
        <v>0</v>
      </c>
      <c r="F34" s="30">
        <f t="shared" si="10"/>
        <v>821</v>
      </c>
      <c r="G34" s="30">
        <f t="shared" si="10"/>
        <v>17500</v>
      </c>
      <c r="H34" s="30">
        <f t="shared" si="10"/>
        <v>0</v>
      </c>
      <c r="I34" s="30">
        <f t="shared" si="10"/>
        <v>104422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132735</v>
      </c>
      <c r="O34" s="42">
        <f t="shared" si="1"/>
        <v>193.77372262773721</v>
      </c>
      <c r="P34" s="9"/>
    </row>
    <row r="35" spans="1:119" ht="15.75" thickBot="1">
      <c r="A35" s="12"/>
      <c r="B35" s="23">
        <v>381</v>
      </c>
      <c r="C35" s="19" t="s">
        <v>40</v>
      </c>
      <c r="D35" s="43">
        <v>9992</v>
      </c>
      <c r="E35" s="43">
        <v>0</v>
      </c>
      <c r="F35" s="43">
        <v>821</v>
      </c>
      <c r="G35" s="43">
        <v>17500</v>
      </c>
      <c r="H35" s="43">
        <v>0</v>
      </c>
      <c r="I35" s="43">
        <v>104422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132735</v>
      </c>
      <c r="O35" s="44">
        <f t="shared" si="1"/>
        <v>193.77372262773721</v>
      </c>
      <c r="P35" s="9"/>
    </row>
    <row r="36" spans="1:119" ht="16.5" thickBot="1">
      <c r="A36" s="13" t="s">
        <v>36</v>
      </c>
      <c r="B36" s="21"/>
      <c r="C36" s="20"/>
      <c r="D36" s="14">
        <f>SUM(D5,D13,D16,D23,D30,D34)</f>
        <v>368025</v>
      </c>
      <c r="E36" s="14">
        <f t="shared" ref="E36:M36" si="11">SUM(E5,E13,E16,E23,E30,E34)</f>
        <v>0</v>
      </c>
      <c r="F36" s="14">
        <f t="shared" si="11"/>
        <v>826</v>
      </c>
      <c r="G36" s="14">
        <f t="shared" si="11"/>
        <v>186673</v>
      </c>
      <c r="H36" s="14">
        <f t="shared" si="11"/>
        <v>0</v>
      </c>
      <c r="I36" s="14">
        <f t="shared" si="11"/>
        <v>1096054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1651578</v>
      </c>
      <c r="O36" s="36">
        <f t="shared" si="1"/>
        <v>2411.0627737226278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51" t="s">
        <v>83</v>
      </c>
      <c r="M38" s="51"/>
      <c r="N38" s="51"/>
      <c r="O38" s="40">
        <v>685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2023-02-15T21:49:42Z</cp:lastPrinted>
  <dcterms:created xsi:type="dcterms:W3CDTF">2000-08-31T21:26:31Z</dcterms:created>
  <dcterms:modified xsi:type="dcterms:W3CDTF">2023-05-23T21:04:30Z</dcterms:modified>
</cp:coreProperties>
</file>