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'2008'!$A$1:$O$24</definedName>
    <definedName name="_xlnm.Print_Area" localSheetId="13">'2009'!$A$1:$O$21</definedName>
    <definedName name="_xlnm.Print_Area" localSheetId="12">'2010'!$A$1:$O$21</definedName>
    <definedName name="_xlnm.Print_Area" localSheetId="11">'2011'!$A$1:$O$21</definedName>
    <definedName name="_xlnm.Print_Area" localSheetId="10">'2012'!$A$1:$O$23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'2017'!$A$1:$O$24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7" i="48"/>
  <c r="P17" i="48" s="1"/>
  <c r="O13" i="48"/>
  <c r="P13" i="48" s="1"/>
  <c r="O10" i="48"/>
  <c r="P10" i="48" s="1"/>
  <c r="O8" i="48"/>
  <c r="P8" i="48" s="1"/>
  <c r="O5" i="48"/>
  <c r="P5" i="48" s="1"/>
  <c r="D20" i="47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O17" i="47" s="1"/>
  <c r="P17" i="47" s="1"/>
  <c r="F17" i="47"/>
  <c r="E17" i="47"/>
  <c r="D17" i="47"/>
  <c r="O16" i="47"/>
  <c r="P16" i="47"/>
  <c r="N15" i="47"/>
  <c r="M15" i="47"/>
  <c r="L15" i="47"/>
  <c r="K15" i="47"/>
  <c r="J15" i="47"/>
  <c r="I15" i="47"/>
  <c r="H15" i="47"/>
  <c r="O15" i="47" s="1"/>
  <c r="P15" i="47" s="1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O13" i="47" s="1"/>
  <c r="P13" i="47" s="1"/>
  <c r="H13" i="47"/>
  <c r="G13" i="47"/>
  <c r="F13" i="47"/>
  <c r="F20" i="47" s="1"/>
  <c r="E13" i="47"/>
  <c r="D13" i="47"/>
  <c r="O12" i="47"/>
  <c r="P12" i="47" s="1"/>
  <c r="O11" i="47"/>
  <c r="P11" i="47"/>
  <c r="N10" i="47"/>
  <c r="M10" i="47"/>
  <c r="L10" i="47"/>
  <c r="O10" i="47" s="1"/>
  <c r="P10" i="47" s="1"/>
  <c r="K10" i="47"/>
  <c r="J10" i="47"/>
  <c r="I10" i="47"/>
  <c r="H10" i="47"/>
  <c r="G10" i="47"/>
  <c r="F10" i="47"/>
  <c r="E10" i="47"/>
  <c r="D10" i="47"/>
  <c r="O9" i="47"/>
  <c r="P9" i="47" s="1"/>
  <c r="N8" i="47"/>
  <c r="N20" i="47" s="1"/>
  <c r="M8" i="47"/>
  <c r="O8" i="47" s="1"/>
  <c r="P8" i="47" s="1"/>
  <c r="L8" i="47"/>
  <c r="L20" i="47" s="1"/>
  <c r="K8" i="47"/>
  <c r="J8" i="47"/>
  <c r="I8" i="47"/>
  <c r="H8" i="47"/>
  <c r="H20" i="47" s="1"/>
  <c r="G8" i="47"/>
  <c r="F8" i="47"/>
  <c r="E8" i="47"/>
  <c r="D8" i="47"/>
  <c r="O7" i="47"/>
  <c r="P7" i="47"/>
  <c r="O6" i="47"/>
  <c r="P6" i="47" s="1"/>
  <c r="N5" i="47"/>
  <c r="M5" i="47"/>
  <c r="M20" i="47" s="1"/>
  <c r="L5" i="47"/>
  <c r="K5" i="47"/>
  <c r="K20" i="47" s="1"/>
  <c r="J5" i="47"/>
  <c r="J20" i="47" s="1"/>
  <c r="I5" i="47"/>
  <c r="I20" i="47" s="1"/>
  <c r="H5" i="47"/>
  <c r="G5" i="47"/>
  <c r="G20" i="47" s="1"/>
  <c r="F5" i="47"/>
  <c r="E5" i="47"/>
  <c r="E20" i="47" s="1"/>
  <c r="D5" i="47"/>
  <c r="O5" i="47" s="1"/>
  <c r="P5" i="47" s="1"/>
  <c r="G20" i="46"/>
  <c r="I20" i="46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7" i="46" s="1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 s="1"/>
  <c r="N11" i="46"/>
  <c r="O11" i="46" s="1"/>
  <c r="M10" i="46"/>
  <c r="L10" i="46"/>
  <c r="K10" i="46"/>
  <c r="J10" i="46"/>
  <c r="I10" i="46"/>
  <c r="H10" i="46"/>
  <c r="G10" i="46"/>
  <c r="F10" i="46"/>
  <c r="N10" i="46" s="1"/>
  <c r="O10" i="46" s="1"/>
  <c r="E10" i="46"/>
  <c r="D10" i="46"/>
  <c r="N9" i="46"/>
  <c r="O9" i="46" s="1"/>
  <c r="M8" i="46"/>
  <c r="L8" i="46"/>
  <c r="K8" i="46"/>
  <c r="J8" i="46"/>
  <c r="I8" i="46"/>
  <c r="H8" i="46"/>
  <c r="G8" i="46"/>
  <c r="F8" i="46"/>
  <c r="N8" i="46" s="1"/>
  <c r="O8" i="46" s="1"/>
  <c r="E8" i="46"/>
  <c r="D8" i="46"/>
  <c r="N7" i="46"/>
  <c r="O7" i="46" s="1"/>
  <c r="N6" i="46"/>
  <c r="O6" i="46" s="1"/>
  <c r="M5" i="46"/>
  <c r="M20" i="46" s="1"/>
  <c r="L5" i="46"/>
  <c r="L20" i="46" s="1"/>
  <c r="K5" i="46"/>
  <c r="K20" i="46" s="1"/>
  <c r="J5" i="46"/>
  <c r="J20" i="46" s="1"/>
  <c r="I5" i="46"/>
  <c r="H5" i="46"/>
  <c r="H20" i="46" s="1"/>
  <c r="G5" i="46"/>
  <c r="F5" i="46"/>
  <c r="F20" i="46" s="1"/>
  <c r="E5" i="46"/>
  <c r="E20" i="46" s="1"/>
  <c r="D5" i="46"/>
  <c r="D20" i="46" s="1"/>
  <c r="E17" i="43"/>
  <c r="F17" i="43"/>
  <c r="G17" i="43"/>
  <c r="H17" i="43"/>
  <c r="I17" i="43"/>
  <c r="J17" i="43"/>
  <c r="J20" i="43"/>
  <c r="K17" i="43"/>
  <c r="L17" i="43"/>
  <c r="L20" i="43"/>
  <c r="M17" i="43"/>
  <c r="D17" i="43"/>
  <c r="N19" i="43"/>
  <c r="O19" i="43" s="1"/>
  <c r="H20" i="45"/>
  <c r="N19" i="45"/>
  <c r="O19" i="45" s="1"/>
  <c r="N18" i="45"/>
  <c r="O18" i="45" s="1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M8" i="45"/>
  <c r="L8" i="45"/>
  <c r="K8" i="45"/>
  <c r="J8" i="45"/>
  <c r="I8" i="45"/>
  <c r="I20" i="45" s="1"/>
  <c r="H8" i="45"/>
  <c r="G8" i="45"/>
  <c r="F8" i="45"/>
  <c r="E8" i="45"/>
  <c r="D8" i="45"/>
  <c r="N7" i="45"/>
  <c r="O7" i="45"/>
  <c r="N6" i="45"/>
  <c r="O6" i="45" s="1"/>
  <c r="M5" i="45"/>
  <c r="M20" i="45" s="1"/>
  <c r="L5" i="45"/>
  <c r="L20" i="45" s="1"/>
  <c r="K5" i="45"/>
  <c r="K20" i="45" s="1"/>
  <c r="J5" i="45"/>
  <c r="J20" i="45" s="1"/>
  <c r="I5" i="45"/>
  <c r="H5" i="45"/>
  <c r="G5" i="45"/>
  <c r="G20" i="45" s="1"/>
  <c r="F5" i="45"/>
  <c r="F20" i="45" s="1"/>
  <c r="E5" i="45"/>
  <c r="E20" i="45" s="1"/>
  <c r="D5" i="45"/>
  <c r="D20" i="45" s="1"/>
  <c r="G20" i="44"/>
  <c r="I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N10" i="44" s="1"/>
  <c r="O10" i="44" s="1"/>
  <c r="E10" i="44"/>
  <c r="D10" i="44"/>
  <c r="N9" i="44"/>
  <c r="O9" i="44" s="1"/>
  <c r="M8" i="44"/>
  <c r="L8" i="44"/>
  <c r="K8" i="44"/>
  <c r="J8" i="44"/>
  <c r="I8" i="44"/>
  <c r="H8" i="44"/>
  <c r="G8" i="44"/>
  <c r="F8" i="44"/>
  <c r="N8" i="44" s="1"/>
  <c r="O8" i="44" s="1"/>
  <c r="E8" i="44"/>
  <c r="D8" i="44"/>
  <c r="N7" i="44"/>
  <c r="O7" i="44" s="1"/>
  <c r="N6" i="44"/>
  <c r="O6" i="44" s="1"/>
  <c r="M5" i="44"/>
  <c r="M20" i="44" s="1"/>
  <c r="L5" i="44"/>
  <c r="L20" i="44" s="1"/>
  <c r="K5" i="44"/>
  <c r="K20" i="44" s="1"/>
  <c r="J5" i="44"/>
  <c r="J20" i="44" s="1"/>
  <c r="I5" i="44"/>
  <c r="H5" i="44"/>
  <c r="H20" i="44" s="1"/>
  <c r="G5" i="44"/>
  <c r="F5" i="44"/>
  <c r="F20" i="44" s="1"/>
  <c r="E5" i="44"/>
  <c r="E20" i="44" s="1"/>
  <c r="D5" i="44"/>
  <c r="D20" i="44" s="1"/>
  <c r="N18" i="43"/>
  <c r="O18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N10" i="43" s="1"/>
  <c r="O10" i="43" s="1"/>
  <c r="E10" i="43"/>
  <c r="D10" i="43"/>
  <c r="N9" i="43"/>
  <c r="O9" i="43" s="1"/>
  <c r="M8" i="43"/>
  <c r="M20" i="43" s="1"/>
  <c r="L8" i="43"/>
  <c r="K8" i="43"/>
  <c r="J8" i="43"/>
  <c r="I8" i="43"/>
  <c r="H8" i="43"/>
  <c r="G8" i="43"/>
  <c r="F8" i="43"/>
  <c r="F20" i="43" s="1"/>
  <c r="E8" i="43"/>
  <c r="D8" i="43"/>
  <c r="N7" i="43"/>
  <c r="O7" i="43" s="1"/>
  <c r="N6" i="43"/>
  <c r="O6" i="43" s="1"/>
  <c r="M5" i="43"/>
  <c r="L5" i="43"/>
  <c r="K5" i="43"/>
  <c r="K20" i="43" s="1"/>
  <c r="J5" i="43"/>
  <c r="I5" i="43"/>
  <c r="I20" i="43" s="1"/>
  <c r="H5" i="43"/>
  <c r="N5" i="43" s="1"/>
  <c r="O5" i="43" s="1"/>
  <c r="G5" i="43"/>
  <c r="G20" i="43" s="1"/>
  <c r="F5" i="43"/>
  <c r="E5" i="43"/>
  <c r="E20" i="43" s="1"/>
  <c r="D5" i="43"/>
  <c r="L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M10" i="42"/>
  <c r="L10" i="42"/>
  <c r="K10" i="42"/>
  <c r="J10" i="42"/>
  <c r="I10" i="42"/>
  <c r="H10" i="42"/>
  <c r="N10" i="42" s="1"/>
  <c r="O10" i="42" s="1"/>
  <c r="G10" i="42"/>
  <c r="F10" i="42"/>
  <c r="E10" i="42"/>
  <c r="D10" i="42"/>
  <c r="N9" i="42"/>
  <c r="O9" i="42" s="1"/>
  <c r="M8" i="42"/>
  <c r="L8" i="42"/>
  <c r="K8" i="42"/>
  <c r="J8" i="42"/>
  <c r="I8" i="42"/>
  <c r="H8" i="42"/>
  <c r="N8" i="42" s="1"/>
  <c r="O8" i="42" s="1"/>
  <c r="G8" i="42"/>
  <c r="F8" i="42"/>
  <c r="E8" i="42"/>
  <c r="D8" i="42"/>
  <c r="N7" i="42"/>
  <c r="O7" i="42" s="1"/>
  <c r="N6" i="42"/>
  <c r="O6" i="42" s="1"/>
  <c r="M5" i="42"/>
  <c r="M19" i="42" s="1"/>
  <c r="L5" i="42"/>
  <c r="K5" i="42"/>
  <c r="K19" i="42" s="1"/>
  <c r="J5" i="42"/>
  <c r="N5" i="42" s="1"/>
  <c r="O5" i="42" s="1"/>
  <c r="I5" i="42"/>
  <c r="I19" i="42" s="1"/>
  <c r="H5" i="42"/>
  <c r="H19" i="42" s="1"/>
  <c r="G5" i="42"/>
  <c r="G19" i="42" s="1"/>
  <c r="F5" i="42"/>
  <c r="F19" i="42" s="1"/>
  <c r="E5" i="42"/>
  <c r="E19" i="42" s="1"/>
  <c r="D5" i="42"/>
  <c r="D19" i="42" s="1"/>
  <c r="J19" i="41"/>
  <c r="M19" i="41"/>
  <c r="N18" i="41"/>
  <c r="O18" i="41" s="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 s="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 s="1"/>
  <c r="M10" i="41"/>
  <c r="L10" i="41"/>
  <c r="K10" i="41"/>
  <c r="J10" i="41"/>
  <c r="N10" i="41" s="1"/>
  <c r="O10" i="41" s="1"/>
  <c r="I10" i="41"/>
  <c r="H10" i="41"/>
  <c r="G10" i="41"/>
  <c r="F10" i="41"/>
  <c r="E10" i="41"/>
  <c r="D10" i="41"/>
  <c r="N9" i="41"/>
  <c r="O9" i="41" s="1"/>
  <c r="M8" i="41"/>
  <c r="L8" i="41"/>
  <c r="K8" i="41"/>
  <c r="J8" i="41"/>
  <c r="N8" i="41" s="1"/>
  <c r="O8" i="41" s="1"/>
  <c r="I8" i="41"/>
  <c r="H8" i="41"/>
  <c r="G8" i="41"/>
  <c r="F8" i="41"/>
  <c r="E8" i="41"/>
  <c r="D8" i="41"/>
  <c r="N7" i="41"/>
  <c r="O7" i="41" s="1"/>
  <c r="N6" i="41"/>
  <c r="O6" i="41" s="1"/>
  <c r="M5" i="41"/>
  <c r="L5" i="41"/>
  <c r="L19" i="41" s="1"/>
  <c r="K5" i="41"/>
  <c r="K19" i="41" s="1"/>
  <c r="J5" i="4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N19" i="41" s="1"/>
  <c r="O19" i="41" s="1"/>
  <c r="N20" i="40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I21" i="40" s="1"/>
  <c r="H16" i="40"/>
  <c r="G16" i="40"/>
  <c r="F16" i="40"/>
  <c r="E16" i="40"/>
  <c r="D16" i="40"/>
  <c r="N16" i="40" s="1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M9" i="40"/>
  <c r="L9" i="40"/>
  <c r="K9" i="40"/>
  <c r="J9" i="40"/>
  <c r="J21" i="40" s="1"/>
  <c r="I9" i="40"/>
  <c r="H9" i="40"/>
  <c r="G9" i="40"/>
  <c r="F9" i="40"/>
  <c r="E9" i="40"/>
  <c r="D9" i="40"/>
  <c r="N8" i="40"/>
  <c r="O8" i="40" s="1"/>
  <c r="N7" i="40"/>
  <c r="O7" i="40" s="1"/>
  <c r="N6" i="40"/>
  <c r="O6" i="40"/>
  <c r="M5" i="40"/>
  <c r="M21" i="40" s="1"/>
  <c r="L5" i="40"/>
  <c r="L21" i="40" s="1"/>
  <c r="K5" i="40"/>
  <c r="K21" i="40" s="1"/>
  <c r="J5" i="40"/>
  <c r="I5" i="40"/>
  <c r="H5" i="40"/>
  <c r="H21" i="40"/>
  <c r="G5" i="40"/>
  <c r="G21" i="40" s="1"/>
  <c r="F5" i="40"/>
  <c r="F21" i="40" s="1"/>
  <c r="E5" i="40"/>
  <c r="E21" i="40" s="1"/>
  <c r="D5" i="40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M15" i="39"/>
  <c r="L15" i="39"/>
  <c r="N15" i="39" s="1"/>
  <c r="O15" i="39" s="1"/>
  <c r="K15" i="39"/>
  <c r="J15" i="39"/>
  <c r="I15" i="39"/>
  <c r="H15" i="39"/>
  <c r="G15" i="39"/>
  <c r="F15" i="39"/>
  <c r="E15" i="39"/>
  <c r="D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D19" i="39" s="1"/>
  <c r="N19" i="39" s="1"/>
  <c r="O19" i="39" s="1"/>
  <c r="N9" i="39"/>
  <c r="O9" i="39" s="1"/>
  <c r="M8" i="39"/>
  <c r="M19" i="39" s="1"/>
  <c r="L8" i="39"/>
  <c r="K8" i="39"/>
  <c r="J8" i="39"/>
  <c r="I8" i="39"/>
  <c r="H8" i="39"/>
  <c r="G8" i="39"/>
  <c r="F8" i="39"/>
  <c r="E8" i="39"/>
  <c r="N8" i="39"/>
  <c r="O8" i="39" s="1"/>
  <c r="D8" i="39"/>
  <c r="N7" i="39"/>
  <c r="O7" i="39" s="1"/>
  <c r="N6" i="39"/>
  <c r="O6" i="39" s="1"/>
  <c r="M5" i="39"/>
  <c r="L5" i="39"/>
  <c r="L19" i="39" s="1"/>
  <c r="K5" i="39"/>
  <c r="K19" i="39"/>
  <c r="J5" i="39"/>
  <c r="J19" i="39"/>
  <c r="I5" i="39"/>
  <c r="I19" i="39" s="1"/>
  <c r="H5" i="39"/>
  <c r="H19" i="39" s="1"/>
  <c r="G5" i="39"/>
  <c r="F5" i="39"/>
  <c r="F19" i="39"/>
  <c r="E5" i="39"/>
  <c r="E19" i="39" s="1"/>
  <c r="D5" i="39"/>
  <c r="N5" i="39" s="1"/>
  <c r="O5" i="39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N15" i="38" s="1"/>
  <c r="O15" i="38" s="1"/>
  <c r="H15" i="38"/>
  <c r="G15" i="38"/>
  <c r="F15" i="38"/>
  <c r="E15" i="38"/>
  <c r="D15" i="38"/>
  <c r="N14" i="38"/>
  <c r="O14" i="38" s="1"/>
  <c r="M13" i="38"/>
  <c r="L13" i="38"/>
  <c r="K13" i="38"/>
  <c r="K19" i="38" s="1"/>
  <c r="J13" i="38"/>
  <c r="I13" i="38"/>
  <c r="H13" i="38"/>
  <c r="N13" i="38" s="1"/>
  <c r="O13" i="38" s="1"/>
  <c r="G13" i="38"/>
  <c r="F13" i="38"/>
  <c r="E13" i="38"/>
  <c r="D13" i="38"/>
  <c r="N12" i="38"/>
  <c r="O12" i="38"/>
  <c r="N11" i="38"/>
  <c r="O11" i="38" s="1"/>
  <c r="M10" i="38"/>
  <c r="L10" i="38"/>
  <c r="K10" i="38"/>
  <c r="J10" i="38"/>
  <c r="N10" i="38" s="1"/>
  <c r="O10" i="38" s="1"/>
  <c r="I10" i="38"/>
  <c r="H10" i="38"/>
  <c r="G10" i="38"/>
  <c r="F10" i="38"/>
  <c r="E10" i="38"/>
  <c r="D10" i="38"/>
  <c r="N9" i="38"/>
  <c r="O9" i="38"/>
  <c r="M8" i="38"/>
  <c r="L8" i="38"/>
  <c r="K8" i="38"/>
  <c r="J8" i="38"/>
  <c r="I8" i="38"/>
  <c r="H8" i="38"/>
  <c r="G8" i="38"/>
  <c r="F8" i="38"/>
  <c r="E8" i="38"/>
  <c r="D8" i="38"/>
  <c r="N8" i="38" s="1"/>
  <c r="O8" i="38" s="1"/>
  <c r="N7" i="38"/>
  <c r="O7" i="38" s="1"/>
  <c r="N6" i="38"/>
  <c r="O6" i="38"/>
  <c r="M5" i="38"/>
  <c r="M19" i="38"/>
  <c r="L5" i="38"/>
  <c r="L19" i="38"/>
  <c r="K5" i="38"/>
  <c r="J5" i="38"/>
  <c r="J19" i="38" s="1"/>
  <c r="I5" i="38"/>
  <c r="I19" i="38" s="1"/>
  <c r="H5" i="38"/>
  <c r="H19" i="38" s="1"/>
  <c r="G5" i="38"/>
  <c r="G19" i="38" s="1"/>
  <c r="F5" i="38"/>
  <c r="F19" i="38" s="1"/>
  <c r="E5" i="38"/>
  <c r="N5" i="38" s="1"/>
  <c r="O5" i="38" s="1"/>
  <c r="D5" i="38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M15" i="37"/>
  <c r="L15" i="37"/>
  <c r="L20" i="37" s="1"/>
  <c r="K15" i="37"/>
  <c r="J15" i="37"/>
  <c r="I15" i="37"/>
  <c r="H15" i="37"/>
  <c r="G15" i="37"/>
  <c r="N15" i="37" s="1"/>
  <c r="O15" i="37" s="1"/>
  <c r="F15" i="37"/>
  <c r="E15" i="37"/>
  <c r="D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D20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F20" i="37" s="1"/>
  <c r="E10" i="37"/>
  <c r="D10" i="37"/>
  <c r="N10" i="37" s="1"/>
  <c r="O10" i="37" s="1"/>
  <c r="N9" i="37"/>
  <c r="O9" i="37" s="1"/>
  <c r="M8" i="37"/>
  <c r="L8" i="37"/>
  <c r="K8" i="37"/>
  <c r="J8" i="37"/>
  <c r="I8" i="37"/>
  <c r="I20" i="37" s="1"/>
  <c r="H8" i="37"/>
  <c r="G8" i="37"/>
  <c r="F8" i="37"/>
  <c r="E8" i="37"/>
  <c r="D8" i="37"/>
  <c r="N8" i="37" s="1"/>
  <c r="O8" i="37" s="1"/>
  <c r="N7" i="37"/>
  <c r="O7" i="37" s="1"/>
  <c r="N6" i="37"/>
  <c r="O6" i="37" s="1"/>
  <c r="M5" i="37"/>
  <c r="N5" i="37" s="1"/>
  <c r="O5" i="37" s="1"/>
  <c r="L5" i="37"/>
  <c r="K5" i="37"/>
  <c r="K20" i="37" s="1"/>
  <c r="J5" i="37"/>
  <c r="J20" i="37" s="1"/>
  <c r="I5" i="37"/>
  <c r="H5" i="37"/>
  <c r="H20" i="37"/>
  <c r="G5" i="37"/>
  <c r="G20" i="37"/>
  <c r="F5" i="37"/>
  <c r="E5" i="37"/>
  <c r="D5" i="37"/>
  <c r="N18" i="36"/>
  <c r="O18" i="36" s="1"/>
  <c r="M17" i="36"/>
  <c r="L17" i="36"/>
  <c r="K17" i="36"/>
  <c r="J17" i="36"/>
  <c r="I17" i="36"/>
  <c r="N17" i="36" s="1"/>
  <c r="O17" i="36" s="1"/>
  <c r="H17" i="36"/>
  <c r="G17" i="36"/>
  <c r="F17" i="36"/>
  <c r="E17" i="36"/>
  <c r="D17" i="36"/>
  <c r="N16" i="36"/>
  <c r="O16" i="36" s="1"/>
  <c r="M15" i="36"/>
  <c r="L15" i="36"/>
  <c r="K15" i="36"/>
  <c r="K19" i="36" s="1"/>
  <c r="J15" i="36"/>
  <c r="I15" i="36"/>
  <c r="H15" i="36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E19" i="36" s="1"/>
  <c r="D10" i="36"/>
  <c r="N10" i="36" s="1"/>
  <c r="O10" i="36" s="1"/>
  <c r="N9" i="36"/>
  <c r="O9" i="36" s="1"/>
  <c r="M8" i="36"/>
  <c r="L8" i="36"/>
  <c r="K8" i="36"/>
  <c r="J8" i="36"/>
  <c r="I8" i="36"/>
  <c r="H8" i="36"/>
  <c r="G8" i="36"/>
  <c r="F8" i="36"/>
  <c r="E8" i="36"/>
  <c r="D8" i="36"/>
  <c r="N8" i="36" s="1"/>
  <c r="O8" i="36" s="1"/>
  <c r="N7" i="36"/>
  <c r="O7" i="36"/>
  <c r="N6" i="36"/>
  <c r="O6" i="36" s="1"/>
  <c r="M5" i="36"/>
  <c r="M19" i="36"/>
  <c r="L5" i="36"/>
  <c r="L19" i="36" s="1"/>
  <c r="K5" i="36"/>
  <c r="J5" i="36"/>
  <c r="J19" i="36"/>
  <c r="I5" i="36"/>
  <c r="H5" i="36"/>
  <c r="H19" i="36" s="1"/>
  <c r="G5" i="36"/>
  <c r="G19" i="36"/>
  <c r="F5" i="36"/>
  <c r="F19" i="36" s="1"/>
  <c r="E5" i="36"/>
  <c r="D5" i="36"/>
  <c r="N5" i="36" s="1"/>
  <c r="O5" i="36" s="1"/>
  <c r="N16" i="35"/>
  <c r="O16" i="35" s="1"/>
  <c r="M15" i="35"/>
  <c r="L15" i="35"/>
  <c r="K15" i="35"/>
  <c r="J15" i="35"/>
  <c r="N15" i="35" s="1"/>
  <c r="O15" i="35" s="1"/>
  <c r="I15" i="35"/>
  <c r="H15" i="35"/>
  <c r="G15" i="35"/>
  <c r="F15" i="35"/>
  <c r="E15" i="35"/>
  <c r="D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/>
  <c r="M8" i="35"/>
  <c r="L8" i="35"/>
  <c r="K8" i="35"/>
  <c r="J8" i="35"/>
  <c r="I8" i="35"/>
  <c r="H8" i="35"/>
  <c r="G8" i="35"/>
  <c r="G17" i="35" s="1"/>
  <c r="F8" i="35"/>
  <c r="E8" i="35"/>
  <c r="D8" i="35"/>
  <c r="N8" i="35" s="1"/>
  <c r="O8" i="35" s="1"/>
  <c r="N7" i="35"/>
  <c r="O7" i="35"/>
  <c r="N6" i="35"/>
  <c r="O6" i="35" s="1"/>
  <c r="M5" i="35"/>
  <c r="M17" i="35"/>
  <c r="L5" i="35"/>
  <c r="L17" i="35" s="1"/>
  <c r="K5" i="35"/>
  <c r="K17" i="35" s="1"/>
  <c r="J5" i="35"/>
  <c r="J17" i="35" s="1"/>
  <c r="I5" i="35"/>
  <c r="I17" i="35" s="1"/>
  <c r="H5" i="35"/>
  <c r="H17" i="35" s="1"/>
  <c r="G5" i="35"/>
  <c r="F5" i="35"/>
  <c r="F17" i="35"/>
  <c r="E5" i="35"/>
  <c r="N5" i="35" s="1"/>
  <c r="O5" i="35" s="1"/>
  <c r="D5" i="35"/>
  <c r="D17" i="35"/>
  <c r="N16" i="34"/>
  <c r="O16" i="34"/>
  <c r="M15" i="34"/>
  <c r="L15" i="34"/>
  <c r="K15" i="34"/>
  <c r="J15" i="34"/>
  <c r="I15" i="34"/>
  <c r="I17" i="34" s="1"/>
  <c r="H15" i="34"/>
  <c r="G15" i="34"/>
  <c r="F15" i="34"/>
  <c r="E15" i="34"/>
  <c r="D15" i="34"/>
  <c r="N15" i="34" s="1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/>
  <c r="M8" i="34"/>
  <c r="L8" i="34"/>
  <c r="K8" i="34"/>
  <c r="K17" i="34" s="1"/>
  <c r="J8" i="34"/>
  <c r="I8" i="34"/>
  <c r="H8" i="34"/>
  <c r="G8" i="34"/>
  <c r="F8" i="34"/>
  <c r="F17" i="34" s="1"/>
  <c r="E8" i="34"/>
  <c r="D8" i="34"/>
  <c r="N8" i="34" s="1"/>
  <c r="O8" i="34" s="1"/>
  <c r="N7" i="34"/>
  <c r="O7" i="34"/>
  <c r="N6" i="34"/>
  <c r="O6" i="34" s="1"/>
  <c r="M5" i="34"/>
  <c r="M17" i="34"/>
  <c r="L5" i="34"/>
  <c r="L17" i="34" s="1"/>
  <c r="K5" i="34"/>
  <c r="J5" i="34"/>
  <c r="J17" i="34" s="1"/>
  <c r="I5" i="34"/>
  <c r="H5" i="34"/>
  <c r="H17" i="34"/>
  <c r="G5" i="34"/>
  <c r="G17" i="34" s="1"/>
  <c r="F5" i="34"/>
  <c r="E5" i="34"/>
  <c r="E17" i="34" s="1"/>
  <c r="D5" i="34"/>
  <c r="D17" i="34" s="1"/>
  <c r="E15" i="33"/>
  <c r="F15" i="33"/>
  <c r="G15" i="33"/>
  <c r="H15" i="33"/>
  <c r="I15" i="33"/>
  <c r="J15" i="33"/>
  <c r="K15" i="33"/>
  <c r="L15" i="33"/>
  <c r="M15" i="33"/>
  <c r="E13" i="33"/>
  <c r="F13" i="33"/>
  <c r="G13" i="33"/>
  <c r="H13" i="33"/>
  <c r="I13" i="33"/>
  <c r="J13" i="33"/>
  <c r="K13" i="33"/>
  <c r="L13" i="33"/>
  <c r="M13" i="33"/>
  <c r="E10" i="33"/>
  <c r="N10" i="33"/>
  <c r="O10" i="33" s="1"/>
  <c r="F10" i="33"/>
  <c r="G10" i="33"/>
  <c r="H10" i="33"/>
  <c r="I10" i="33"/>
  <c r="J10" i="33"/>
  <c r="K10" i="33"/>
  <c r="L10" i="33"/>
  <c r="M10" i="33"/>
  <c r="E8" i="33"/>
  <c r="F8" i="33"/>
  <c r="F17" i="33" s="1"/>
  <c r="G8" i="33"/>
  <c r="H8" i="33"/>
  <c r="I8" i="33"/>
  <c r="J8" i="33"/>
  <c r="K8" i="33"/>
  <c r="L8" i="33"/>
  <c r="M8" i="33"/>
  <c r="E5" i="33"/>
  <c r="F5" i="33"/>
  <c r="G5" i="33"/>
  <c r="G17" i="33"/>
  <c r="H5" i="33"/>
  <c r="H17" i="33"/>
  <c r="I5" i="33"/>
  <c r="I17" i="33"/>
  <c r="J5" i="33"/>
  <c r="J17" i="33"/>
  <c r="K5" i="33"/>
  <c r="K17" i="33" s="1"/>
  <c r="L5" i="33"/>
  <c r="L17" i="33" s="1"/>
  <c r="M5" i="33"/>
  <c r="M17" i="33"/>
  <c r="D15" i="33"/>
  <c r="D17" i="33" s="1"/>
  <c r="D13" i="33"/>
  <c r="N13" i="33"/>
  <c r="O13" i="33" s="1"/>
  <c r="D10" i="33"/>
  <c r="D8" i="33"/>
  <c r="N8" i="33" s="1"/>
  <c r="O8" i="33" s="1"/>
  <c r="D5" i="33"/>
  <c r="N16" i="33"/>
  <c r="O16" i="33" s="1"/>
  <c r="N14" i="33"/>
  <c r="O14" i="33" s="1"/>
  <c r="N9" i="33"/>
  <c r="O9" i="33" s="1"/>
  <c r="N6" i="33"/>
  <c r="O6" i="33" s="1"/>
  <c r="N7" i="33"/>
  <c r="O7" i="33" s="1"/>
  <c r="N11" i="33"/>
  <c r="O11" i="33"/>
  <c r="N12" i="33"/>
  <c r="O12" i="33" s="1"/>
  <c r="E17" i="33"/>
  <c r="N5" i="40"/>
  <c r="O5" i="40"/>
  <c r="N18" i="40"/>
  <c r="O18" i="40" s="1"/>
  <c r="N5" i="33"/>
  <c r="O5" i="33" s="1"/>
  <c r="E20" i="37"/>
  <c r="G19" i="39"/>
  <c r="D19" i="38"/>
  <c r="N8" i="45"/>
  <c r="O8" i="45"/>
  <c r="N10" i="45"/>
  <c r="O10" i="45"/>
  <c r="N17" i="43"/>
  <c r="O17" i="43" s="1"/>
  <c r="O20" i="48" l="1"/>
  <c r="P20" i="48" s="1"/>
  <c r="N20" i="44"/>
  <c r="O20" i="44" s="1"/>
  <c r="N20" i="45"/>
  <c r="O20" i="45" s="1"/>
  <c r="N20" i="46"/>
  <c r="O20" i="46" s="1"/>
  <c r="N17" i="33"/>
  <c r="O17" i="33" s="1"/>
  <c r="N17" i="34"/>
  <c r="O17" i="34" s="1"/>
  <c r="O20" i="47"/>
  <c r="P20" i="47" s="1"/>
  <c r="N5" i="46"/>
  <c r="O5" i="46" s="1"/>
  <c r="N15" i="33"/>
  <c r="O15" i="33" s="1"/>
  <c r="E17" i="35"/>
  <c r="N17" i="35" s="1"/>
  <c r="O17" i="35" s="1"/>
  <c r="M20" i="37"/>
  <c r="N20" i="37" s="1"/>
  <c r="O20" i="37" s="1"/>
  <c r="E19" i="38"/>
  <c r="N19" i="38" s="1"/>
  <c r="O19" i="38" s="1"/>
  <c r="D20" i="43"/>
  <c r="N5" i="41"/>
  <c r="O5" i="41" s="1"/>
  <c r="N9" i="40"/>
  <c r="O9" i="40" s="1"/>
  <c r="J19" i="42"/>
  <c r="N19" i="42" s="1"/>
  <c r="O19" i="42" s="1"/>
  <c r="N5" i="44"/>
  <c r="O5" i="44" s="1"/>
  <c r="N8" i="43"/>
  <c r="O8" i="43" s="1"/>
  <c r="N10" i="39"/>
  <c r="O10" i="39" s="1"/>
  <c r="N13" i="37"/>
  <c r="O13" i="37" s="1"/>
  <c r="H20" i="43"/>
  <c r="D21" i="40"/>
  <c r="N21" i="40" s="1"/>
  <c r="O21" i="40" s="1"/>
  <c r="N5" i="45"/>
  <c r="O5" i="45" s="1"/>
  <c r="I19" i="36"/>
  <c r="D19" i="36"/>
  <c r="N19" i="36" s="1"/>
  <c r="O19" i="36" s="1"/>
  <c r="N5" i="34"/>
  <c r="O5" i="34" s="1"/>
  <c r="N20" i="43" l="1"/>
  <c r="O20" i="43" s="1"/>
</calcChain>
</file>

<file path=xl/sharedStrings.xml><?xml version="1.0" encoding="utf-8"?>
<sst xmlns="http://schemas.openxmlformats.org/spreadsheetml/2006/main" count="565" uniqueCount="79">
  <si>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</si>
  <si>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</si>
  <si>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</si>
  <si>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</si>
  <si>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</si>
  <si>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</si>
  <si>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</si>
  <si>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</si>
  <si>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</si>
  <si>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</si>
  <si>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</si>
  <si>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</si>
  <si>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</si>
  <si>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</si>
  <si>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</si>
  <si>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</si>
  <si>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</si>
  <si>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</si>
  <si>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</si>
  <si>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Debt Service Payments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</si>
  <si>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</si>
  <si>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</si>
  <si>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</si>
  <si>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</si>
  <si>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</si>
  <si>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</si>
  <si>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</si>
  <si>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</si>
  <si>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</si>
  <si>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</si>
  <si>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</si>
  <si>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Wausau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</si>
  <si>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</si>
  <si>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</si>
  <si>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</si>
  <si>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</si>
  <si>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</si>
  <si>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</si>
  <si>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Uses and Non-Operating</t>
  </si>
  <si>
    <t>Proprietary - Non-Operating Interest Expense</t>
  </si>
  <si>
    <t>2012 Municipal Population:</t>
  </si>
  <si>
    <t>Local Fiscal Year Ended September 30, 2008</t>
  </si>
  <si>
    <t>Inter-Fund Group Transfers Out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</si>
  <si>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</si>
  <si>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</si>
  <si>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</si>
  <si>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</si>
  <si>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</si>
  <si>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</si>
  <si>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</si>
  <si>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</si>
  <si>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</si>
  <si>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</si>
  <si>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</si>
  <si>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2007</t>
  </si>
  <si>
    <t>Financial and Administrative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</si>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</sst>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709605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709605</v>
      </c>
      <c r="P5" s="30">
        <f>(O5/P$22)</f>
        <v>1824.1773778920308</v>
      </c>
      <c r="Q5" s="6"/>
    </row>
    <row r="6" spans="1:134">
      <c r="A6" s="12"/>
      <c r="B6" s="42">
        <v>517</v>
      </c>
      <c r="C6" s="19" t="s">
        <v>19</v>
      </c>
      <c r="D6" s="43">
        <v>25116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25116</v>
      </c>
      <c r="P6" s="44">
        <f>(O6/P$22)</f>
        <v>64.565552699228789</v>
      </c>
      <c r="Q6" s="9"/>
    </row>
    <row r="7" spans="1:134">
      <c r="A7" s="12"/>
      <c r="B7" s="42">
        <v>519</v>
      </c>
      <c r="C7" s="19" t="s">
        <v>20</v>
      </c>
      <c r="D7" s="43">
        <v>684489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684489</v>
      </c>
      <c r="P7" s="44">
        <f>(O7/P$22)</f>
        <v>1759.6118251928021</v>
      </c>
      <c r="Q7" s="9"/>
    </row>
    <row r="8" spans="1:134" ht="15.75">
      <c r="A8" s="26" t="s">
        <v>21</v>
      </c>
      <c r="B8" s="27"/>
      <c r="C8" s="28"/>
      <c r="D8" s="29">
        <f>SUM(D9:D9)</f>
        <v>123529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123529</v>
      </c>
      <c r="P8" s="41">
        <f>(O8/P$22)</f>
        <v>317.55526992287918</v>
      </c>
      <c r="Q8" s="10"/>
    </row>
    <row r="9" spans="1:134">
      <c r="A9" s="12"/>
      <c r="B9" s="42">
        <v>522</v>
      </c>
      <c r="C9" s="19" t="s">
        <v>22</v>
      </c>
      <c r="D9" s="43">
        <v>123529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123529</v>
      </c>
      <c r="P9" s="44">
        <f>(O9/P$22)</f>
        <v>317.55526992287918</v>
      </c>
      <c r="Q9" s="9"/>
    </row>
    <row r="10" spans="1:134" ht="15.75">
      <c r="A10" s="26" t="s">
        <v>23</v>
      </c>
      <c r="B10" s="27"/>
      <c r="C10" s="28"/>
      <c r="D10" s="29">
        <f>SUM(D11:D12)</f>
        <v>0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291992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291992</v>
      </c>
      <c r="P10" s="41">
        <f>(O10/P$22)</f>
        <v>750.62210796915167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240863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6" si="2">SUM(D11:N11)</f>
        <v>240863</v>
      </c>
      <c r="P11" s="44">
        <f>(O11/P$22)</f>
        <v>619.18508997429308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51129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51129</v>
      </c>
      <c r="P12" s="44">
        <f>(O12/P$22)</f>
        <v>131.43701799485862</v>
      </c>
      <c r="Q12" s="9"/>
    </row>
    <row r="13" spans="1:134" ht="15.75">
      <c r="A13" s="26" t="s">
        <v>26</v>
      </c>
      <c r="B13" s="27"/>
      <c r="C13" s="28"/>
      <c r="D13" s="29">
        <f>SUM(D14:D14)</f>
        <v>0</v>
      </c>
      <c r="E13" s="29">
        <f>SUM(E14:E14)</f>
        <v>18505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18505</v>
      </c>
      <c r="P13" s="41">
        <f>(O13/P$22)</f>
        <v>47.570694087403602</v>
      </c>
      <c r="Q13" s="10"/>
    </row>
    <row r="14" spans="1:134">
      <c r="A14" s="12"/>
      <c r="B14" s="42">
        <v>541</v>
      </c>
      <c r="C14" s="19" t="s">
        <v>27</v>
      </c>
      <c r="D14" s="43">
        <v>0</v>
      </c>
      <c r="E14" s="43">
        <v>18505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18505</v>
      </c>
      <c r="P14" s="44">
        <f>(O14/P$22)</f>
        <v>47.570694087403602</v>
      </c>
      <c r="Q14" s="9"/>
    </row>
    <row r="15" spans="1:134" ht="15.75">
      <c r="A15" s="26" t="s">
        <v>28</v>
      </c>
      <c r="B15" s="27"/>
      <c r="C15" s="28"/>
      <c r="D15" s="29">
        <f>SUM(D16:D16)</f>
        <v>16110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16110</v>
      </c>
      <c r="P15" s="41">
        <f>(O15/P$22)</f>
        <v>41.413881748071979</v>
      </c>
      <c r="Q15" s="9"/>
    </row>
    <row r="16" spans="1:134">
      <c r="A16" s="12"/>
      <c r="B16" s="42">
        <v>572</v>
      </c>
      <c r="C16" s="19" t="s">
        <v>29</v>
      </c>
      <c r="D16" s="43">
        <v>16110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16110</v>
      </c>
      <c r="P16" s="44">
        <f>(O16/P$22)</f>
        <v>41.413881748071979</v>
      </c>
      <c r="Q16" s="9"/>
    </row>
    <row r="17" spans="1:120" ht="15.75">
      <c r="A17" s="26" t="s">
        <v>38</v>
      </c>
      <c r="B17" s="27"/>
      <c r="C17" s="28"/>
      <c r="D17" s="29">
        <f>SUM(D18:D19)</f>
        <v>11727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8101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>SUM(D17:N17)</f>
        <v>19828</v>
      </c>
      <c r="P17" s="41">
        <f>(O17/P$22)</f>
        <v>50.971722365038559</v>
      </c>
      <c r="Q17" s="9"/>
    </row>
    <row r="18" spans="1:120">
      <c r="A18" s="12"/>
      <c r="B18" s="42">
        <v>581</v>
      </c>
      <c r="C18" s="19" t="s">
        <v>75</v>
      </c>
      <c r="D18" s="43">
        <v>8000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8000</v>
      </c>
      <c r="P18" s="44">
        <f>(O18/P$22)</f>
        <v>20.565552699228792</v>
      </c>
      <c r="Q18" s="9"/>
    </row>
    <row r="19" spans="1:120" ht="15.75" thickBot="1">
      <c r="A19" s="12"/>
      <c r="B19" s="42">
        <v>591</v>
      </c>
      <c r="C19" s="19" t="s">
        <v>39</v>
      </c>
      <c r="D19" s="43">
        <v>3727</v>
      </c>
      <c r="E19" s="43">
        <v>0</v>
      </c>
      <c r="F19" s="43">
        <v>0</v>
      </c>
      <c r="G19" s="43">
        <v>0</v>
      </c>
      <c r="H19" s="43">
        <v>0</v>
      </c>
      <c r="I19" s="43">
        <v>8101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" si="3">SUM(D19:N19)</f>
        <v>11828</v>
      </c>
      <c r="P19" s="44">
        <f>(O19/P$22)</f>
        <v>30.40616966580977</v>
      </c>
      <c r="Q19" s="9"/>
    </row>
    <row r="20" spans="1:120" ht="16.5" thickBot="1">
      <c r="A20" s="13" t="s">
        <v>10</v>
      </c>
      <c r="B20" s="21"/>
      <c r="C20" s="20"/>
      <c r="D20" s="14">
        <f>SUM(D5,D8,D10,D13,D15,D17)</f>
        <v>860971</v>
      </c>
      <c r="E20" s="14">
        <f t="shared" ref="E20:N20" si="4">SUM(E5,E8,E10,E13,E15,E17)</f>
        <v>18505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300093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>SUM(D20:N20)</f>
        <v>1179569</v>
      </c>
      <c r="P20" s="35">
        <f>(O20/P$22)</f>
        <v>3032.3110539845757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78</v>
      </c>
      <c r="N22" s="90"/>
      <c r="O22" s="90"/>
      <c r="P22" s="39">
        <v>389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139801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139801</v>
      </c>
      <c r="O5" s="30">
        <f t="shared" ref="O5:O19" si="2">(N5/O$21)</f>
        <v>345.18765432098763</v>
      </c>
      <c r="P5" s="6"/>
    </row>
    <row r="6" spans="1:133">
      <c r="A6" s="12"/>
      <c r="B6" s="42">
        <v>517</v>
      </c>
      <c r="C6" s="19" t="s">
        <v>19</v>
      </c>
      <c r="D6" s="43">
        <v>46143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46143</v>
      </c>
      <c r="O6" s="44">
        <f t="shared" si="2"/>
        <v>113.93333333333334</v>
      </c>
      <c r="P6" s="9"/>
    </row>
    <row r="7" spans="1:133">
      <c r="A7" s="12"/>
      <c r="B7" s="42">
        <v>519</v>
      </c>
      <c r="C7" s="19" t="s">
        <v>20</v>
      </c>
      <c r="D7" s="43">
        <v>93658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93658</v>
      </c>
      <c r="O7" s="44">
        <f t="shared" si="2"/>
        <v>231.25432098765432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34469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34469</v>
      </c>
      <c r="O8" s="41">
        <f t="shared" si="2"/>
        <v>85.108641975308643</v>
      </c>
      <c r="P8" s="10"/>
    </row>
    <row r="9" spans="1:133">
      <c r="A9" s="12"/>
      <c r="B9" s="42">
        <v>522</v>
      </c>
      <c r="C9" s="19" t="s">
        <v>22</v>
      </c>
      <c r="D9" s="43">
        <v>34469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34469</v>
      </c>
      <c r="O9" s="44">
        <f t="shared" si="2"/>
        <v>85.108641975308643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193537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193537</v>
      </c>
      <c r="O10" s="41">
        <f t="shared" si="2"/>
        <v>477.86913580246915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159345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159345</v>
      </c>
      <c r="O11" s="44">
        <f t="shared" si="2"/>
        <v>393.44444444444446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34192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34192</v>
      </c>
      <c r="O12" s="44">
        <f t="shared" si="2"/>
        <v>84.424691358024688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10349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10349</v>
      </c>
      <c r="O13" s="41">
        <f t="shared" si="2"/>
        <v>25.553086419753086</v>
      </c>
      <c r="P13" s="10"/>
    </row>
    <row r="14" spans="1:133">
      <c r="A14" s="12"/>
      <c r="B14" s="42">
        <v>541</v>
      </c>
      <c r="C14" s="19" t="s">
        <v>27</v>
      </c>
      <c r="D14" s="43">
        <v>0</v>
      </c>
      <c r="E14" s="43">
        <v>10349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10349</v>
      </c>
      <c r="O14" s="44">
        <f t="shared" si="2"/>
        <v>25.553086419753086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4618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4618</v>
      </c>
      <c r="O15" s="41">
        <f t="shared" si="2"/>
        <v>11.40246913580247</v>
      </c>
      <c r="P15" s="9"/>
    </row>
    <row r="16" spans="1:133">
      <c r="A16" s="12"/>
      <c r="B16" s="42">
        <v>572</v>
      </c>
      <c r="C16" s="19" t="s">
        <v>29</v>
      </c>
      <c r="D16" s="43">
        <v>4618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4618</v>
      </c>
      <c r="O16" s="44">
        <f t="shared" si="2"/>
        <v>11.40246913580247</v>
      </c>
      <c r="P16" s="9"/>
    </row>
    <row r="17" spans="1:119" ht="15.75">
      <c r="A17" s="26" t="s">
        <v>38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8975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8975</v>
      </c>
      <c r="O17" s="41">
        <f t="shared" si="2"/>
        <v>22.160493827160494</v>
      </c>
      <c r="P17" s="9"/>
    </row>
    <row r="18" spans="1:119" ht="15.75" thickBot="1">
      <c r="A18" s="12"/>
      <c r="B18" s="42">
        <v>591</v>
      </c>
      <c r="C18" s="19" t="s">
        <v>39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8975</v>
      </c>
      <c r="O18" s="44">
        <f t="shared" si="2"/>
        <v>22.160493827160494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178888</v>
      </c>
      <c r="E19" s="14">
        <f t="shared" ref="E19:M19" si="8">SUM(E5,E8,E10,E13,E15,E17)</f>
        <v>10349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202512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391749</v>
      </c>
      <c r="O19" s="35">
        <f t="shared" si="2"/>
        <v>967.28148148148148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405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432795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432795</v>
      </c>
      <c r="O5" s="30">
        <f t="shared" ref="O5:O19" si="2">(N5/O$21)</f>
        <v>1092.9166666666667</v>
      </c>
      <c r="P5" s="6"/>
    </row>
    <row r="6" spans="1:133">
      <c r="A6" s="12"/>
      <c r="B6" s="42">
        <v>517</v>
      </c>
      <c r="C6" s="19" t="s">
        <v>19</v>
      </c>
      <c r="D6" s="43">
        <v>99037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99037</v>
      </c>
      <c r="O6" s="44">
        <f t="shared" si="2"/>
        <v>250.09343434343435</v>
      </c>
      <c r="P6" s="9"/>
    </row>
    <row r="7" spans="1:133">
      <c r="A7" s="12"/>
      <c r="B7" s="42">
        <v>519</v>
      </c>
      <c r="C7" s="19" t="s">
        <v>20</v>
      </c>
      <c r="D7" s="43">
        <v>333758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333758</v>
      </c>
      <c r="O7" s="44">
        <f t="shared" si="2"/>
        <v>842.82323232323233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41427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41427</v>
      </c>
      <c r="O8" s="41">
        <f t="shared" si="2"/>
        <v>104.61363636363636</v>
      </c>
      <c r="P8" s="10"/>
    </row>
    <row r="9" spans="1:133">
      <c r="A9" s="12"/>
      <c r="B9" s="42">
        <v>522</v>
      </c>
      <c r="C9" s="19" t="s">
        <v>22</v>
      </c>
      <c r="D9" s="43">
        <v>41427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41427</v>
      </c>
      <c r="O9" s="44">
        <f t="shared" si="2"/>
        <v>104.61363636363636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152863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152863</v>
      </c>
      <c r="O10" s="41">
        <f t="shared" si="2"/>
        <v>386.01767676767679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119800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119800</v>
      </c>
      <c r="O11" s="44">
        <f t="shared" si="2"/>
        <v>302.52525252525254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33063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33063</v>
      </c>
      <c r="O12" s="44">
        <f t="shared" si="2"/>
        <v>83.492424242424249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7115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7115</v>
      </c>
      <c r="O13" s="41">
        <f t="shared" si="2"/>
        <v>17.967171717171716</v>
      </c>
      <c r="P13" s="10"/>
    </row>
    <row r="14" spans="1:133">
      <c r="A14" s="12"/>
      <c r="B14" s="42">
        <v>541</v>
      </c>
      <c r="C14" s="19" t="s">
        <v>27</v>
      </c>
      <c r="D14" s="43">
        <v>0</v>
      </c>
      <c r="E14" s="43">
        <v>7115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7115</v>
      </c>
      <c r="O14" s="44">
        <f t="shared" si="2"/>
        <v>17.967171717171716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5013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5013</v>
      </c>
      <c r="O15" s="41">
        <f t="shared" si="2"/>
        <v>12.659090909090908</v>
      </c>
      <c r="P15" s="9"/>
    </row>
    <row r="16" spans="1:133">
      <c r="A16" s="12"/>
      <c r="B16" s="42">
        <v>572</v>
      </c>
      <c r="C16" s="19" t="s">
        <v>29</v>
      </c>
      <c r="D16" s="43">
        <v>5013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5013</v>
      </c>
      <c r="O16" s="44">
        <f t="shared" si="2"/>
        <v>12.659090909090908</v>
      </c>
      <c r="P16" s="9"/>
    </row>
    <row r="17" spans="1:119" ht="15.75">
      <c r="A17" s="26" t="s">
        <v>38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8975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8975</v>
      </c>
      <c r="O17" s="41">
        <f t="shared" si="2"/>
        <v>22.664141414141415</v>
      </c>
      <c r="P17" s="9"/>
    </row>
    <row r="18" spans="1:119" ht="15.75" thickBot="1">
      <c r="A18" s="12"/>
      <c r="B18" s="42">
        <v>591</v>
      </c>
      <c r="C18" s="19" t="s">
        <v>39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8975</v>
      </c>
      <c r="O18" s="44">
        <f t="shared" si="2"/>
        <v>22.664141414141415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479235</v>
      </c>
      <c r="E19" s="14">
        <f t="shared" ref="E19:M19" si="8">SUM(E5,E8,E10,E13,E15,E17)</f>
        <v>7115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161838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648188</v>
      </c>
      <c r="O19" s="35">
        <f t="shared" si="2"/>
        <v>1636.8383838383838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396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832194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832194</v>
      </c>
      <c r="O5" s="30">
        <f t="shared" ref="O5:O17" si="2">(N5/O$19)</f>
        <v>2139.3161953727508</v>
      </c>
      <c r="P5" s="6"/>
    </row>
    <row r="6" spans="1:133">
      <c r="A6" s="12"/>
      <c r="B6" s="42">
        <v>517</v>
      </c>
      <c r="C6" s="19" t="s">
        <v>19</v>
      </c>
      <c r="D6" s="43">
        <v>184072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184072</v>
      </c>
      <c r="O6" s="44">
        <f t="shared" si="2"/>
        <v>473.19280205655525</v>
      </c>
      <c r="P6" s="9"/>
    </row>
    <row r="7" spans="1:133">
      <c r="A7" s="12"/>
      <c r="B7" s="42">
        <v>519</v>
      </c>
      <c r="C7" s="19" t="s">
        <v>20</v>
      </c>
      <c r="D7" s="43">
        <v>648122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648122</v>
      </c>
      <c r="O7" s="44">
        <f t="shared" si="2"/>
        <v>1666.1233933161955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49042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49042</v>
      </c>
      <c r="O8" s="41">
        <f t="shared" si="2"/>
        <v>126.0719794344473</v>
      </c>
      <c r="P8" s="10"/>
    </row>
    <row r="9" spans="1:133">
      <c r="A9" s="12"/>
      <c r="B9" s="42">
        <v>522</v>
      </c>
      <c r="C9" s="19" t="s">
        <v>22</v>
      </c>
      <c r="D9" s="43">
        <v>49042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49042</v>
      </c>
      <c r="O9" s="44">
        <f t="shared" si="2"/>
        <v>126.0719794344473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126668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126668</v>
      </c>
      <c r="O10" s="41">
        <f t="shared" si="2"/>
        <v>325.62467866323908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94744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94744</v>
      </c>
      <c r="O11" s="44">
        <f t="shared" si="2"/>
        <v>243.55784061696659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31924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31924</v>
      </c>
      <c r="O12" s="44">
        <f t="shared" si="2"/>
        <v>82.066838046272494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8358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8358</v>
      </c>
      <c r="O13" s="41">
        <f t="shared" si="2"/>
        <v>21.48586118251928</v>
      </c>
      <c r="P13" s="10"/>
    </row>
    <row r="14" spans="1:133">
      <c r="A14" s="12"/>
      <c r="B14" s="42">
        <v>541</v>
      </c>
      <c r="C14" s="19" t="s">
        <v>27</v>
      </c>
      <c r="D14" s="43">
        <v>0</v>
      </c>
      <c r="E14" s="43">
        <v>8358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8358</v>
      </c>
      <c r="O14" s="44">
        <f t="shared" si="2"/>
        <v>21.48586118251928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3995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3995</v>
      </c>
      <c r="O15" s="41">
        <f t="shared" si="2"/>
        <v>10.269922879177377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3995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3995</v>
      </c>
      <c r="O16" s="44">
        <f t="shared" si="2"/>
        <v>10.269922879177377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885231</v>
      </c>
      <c r="E17" s="14">
        <f t="shared" ref="E17:M17" si="7">SUM(E5,E8,E10,E13,E15)</f>
        <v>8358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126668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1020257</v>
      </c>
      <c r="O17" s="35">
        <f t="shared" si="2"/>
        <v>2622.7686375321337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389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483124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483124</v>
      </c>
      <c r="O5" s="30">
        <f t="shared" ref="O5:O17" si="2">(N5/O$19)</f>
        <v>1261.420365535248</v>
      </c>
      <c r="P5" s="6"/>
    </row>
    <row r="6" spans="1:133">
      <c r="A6" s="12"/>
      <c r="B6" s="42">
        <v>517</v>
      </c>
      <c r="C6" s="19" t="s">
        <v>19</v>
      </c>
      <c r="D6" s="43">
        <v>98342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98342</v>
      </c>
      <c r="O6" s="44">
        <f t="shared" si="2"/>
        <v>256.76762402088775</v>
      </c>
      <c r="P6" s="9"/>
    </row>
    <row r="7" spans="1:133">
      <c r="A7" s="12"/>
      <c r="B7" s="42">
        <v>519</v>
      </c>
      <c r="C7" s="19" t="s">
        <v>20</v>
      </c>
      <c r="D7" s="43">
        <v>384782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384782</v>
      </c>
      <c r="O7" s="44">
        <f t="shared" si="2"/>
        <v>1004.6527415143603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40838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40838</v>
      </c>
      <c r="O8" s="41">
        <f t="shared" si="2"/>
        <v>106.6266318537859</v>
      </c>
      <c r="P8" s="10"/>
    </row>
    <row r="9" spans="1:133">
      <c r="A9" s="12"/>
      <c r="B9" s="42">
        <v>522</v>
      </c>
      <c r="C9" s="19" t="s">
        <v>22</v>
      </c>
      <c r="D9" s="43">
        <v>40838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40838</v>
      </c>
      <c r="O9" s="44">
        <f t="shared" si="2"/>
        <v>106.6266318537859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132131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132131</v>
      </c>
      <c r="O10" s="41">
        <f t="shared" si="2"/>
        <v>344.98955613577021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101097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101097</v>
      </c>
      <c r="O11" s="44">
        <f t="shared" si="2"/>
        <v>263.96083550913841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31034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31034</v>
      </c>
      <c r="O12" s="44">
        <f t="shared" si="2"/>
        <v>81.028720626631852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9084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9084</v>
      </c>
      <c r="O13" s="41">
        <f t="shared" si="2"/>
        <v>23.718015665796344</v>
      </c>
      <c r="P13" s="10"/>
    </row>
    <row r="14" spans="1:133">
      <c r="A14" s="12"/>
      <c r="B14" s="42">
        <v>541</v>
      </c>
      <c r="C14" s="19" t="s">
        <v>27</v>
      </c>
      <c r="D14" s="43">
        <v>0</v>
      </c>
      <c r="E14" s="43">
        <v>9084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9084</v>
      </c>
      <c r="O14" s="44">
        <f t="shared" si="2"/>
        <v>23.718015665796344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6599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6599</v>
      </c>
      <c r="O15" s="41">
        <f t="shared" si="2"/>
        <v>17.229765013054831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6599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6599</v>
      </c>
      <c r="O16" s="44">
        <f t="shared" si="2"/>
        <v>17.229765013054831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530561</v>
      </c>
      <c r="E17" s="14">
        <f t="shared" ref="E17:M17" si="7">SUM(E5,E8,E10,E13,E15)</f>
        <v>9084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132131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671776</v>
      </c>
      <c r="O17" s="35">
        <f t="shared" si="2"/>
        <v>1753.9843342036554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33</v>
      </c>
      <c r="M19" s="90"/>
      <c r="N19" s="90"/>
      <c r="O19" s="39">
        <v>383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152492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152492</v>
      </c>
      <c r="O5" s="30">
        <f t="shared" ref="O5:O17" si="2">(N5/O$19)</f>
        <v>346.57272727272726</v>
      </c>
      <c r="P5" s="6"/>
    </row>
    <row r="6" spans="1:133">
      <c r="A6" s="12"/>
      <c r="B6" s="42">
        <v>517</v>
      </c>
      <c r="C6" s="19" t="s">
        <v>19</v>
      </c>
      <c r="D6" s="43">
        <v>18787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18787</v>
      </c>
      <c r="O6" s="44">
        <f t="shared" si="2"/>
        <v>42.697727272727271</v>
      </c>
      <c r="P6" s="9"/>
    </row>
    <row r="7" spans="1:133">
      <c r="A7" s="12"/>
      <c r="B7" s="42">
        <v>519</v>
      </c>
      <c r="C7" s="19" t="s">
        <v>20</v>
      </c>
      <c r="D7" s="43">
        <v>133705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133705</v>
      </c>
      <c r="O7" s="44">
        <f t="shared" si="2"/>
        <v>303.875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48229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48229</v>
      </c>
      <c r="O8" s="41">
        <f t="shared" si="2"/>
        <v>109.61136363636363</v>
      </c>
      <c r="P8" s="10"/>
    </row>
    <row r="9" spans="1:133">
      <c r="A9" s="12"/>
      <c r="B9" s="42">
        <v>522</v>
      </c>
      <c r="C9" s="19" t="s">
        <v>22</v>
      </c>
      <c r="D9" s="43">
        <v>48229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48229</v>
      </c>
      <c r="O9" s="44">
        <f t="shared" si="2"/>
        <v>109.61136363636363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130874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130874</v>
      </c>
      <c r="O10" s="41">
        <f t="shared" si="2"/>
        <v>297.44090909090909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97966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97966</v>
      </c>
      <c r="O11" s="44">
        <f t="shared" si="2"/>
        <v>222.65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32908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32908</v>
      </c>
      <c r="O12" s="44">
        <f t="shared" si="2"/>
        <v>74.790909090909096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3793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3793</v>
      </c>
      <c r="O13" s="41">
        <f t="shared" si="2"/>
        <v>8.620454545454546</v>
      </c>
      <c r="P13" s="10"/>
    </row>
    <row r="14" spans="1:133">
      <c r="A14" s="12"/>
      <c r="B14" s="42">
        <v>541</v>
      </c>
      <c r="C14" s="19" t="s">
        <v>27</v>
      </c>
      <c r="D14" s="43">
        <v>0</v>
      </c>
      <c r="E14" s="43">
        <v>3793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3793</v>
      </c>
      <c r="O14" s="44">
        <f t="shared" si="2"/>
        <v>8.620454545454546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3297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3297</v>
      </c>
      <c r="O15" s="41">
        <f t="shared" si="2"/>
        <v>7.4931818181818182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3297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3297</v>
      </c>
      <c r="O16" s="44">
        <f t="shared" si="2"/>
        <v>7.4931818181818182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204018</v>
      </c>
      <c r="E17" s="14">
        <f t="shared" ref="E17:M17" si="7">SUM(E5,E8,E10,E13,E15)</f>
        <v>3793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130874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338685</v>
      </c>
      <c r="O17" s="35">
        <f t="shared" si="2"/>
        <v>769.73863636363637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440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140400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140400</v>
      </c>
      <c r="O5" s="30">
        <f t="shared" ref="O5:O20" si="2">(N5/O$22)</f>
        <v>316.93002257336343</v>
      </c>
      <c r="P5" s="6"/>
    </row>
    <row r="6" spans="1:133">
      <c r="A6" s="12"/>
      <c r="B6" s="42">
        <v>517</v>
      </c>
      <c r="C6" s="19" t="s">
        <v>19</v>
      </c>
      <c r="D6" s="43">
        <v>20974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20974</v>
      </c>
      <c r="O6" s="44">
        <f t="shared" si="2"/>
        <v>47.345372460496613</v>
      </c>
      <c r="P6" s="9"/>
    </row>
    <row r="7" spans="1:133">
      <c r="A7" s="12"/>
      <c r="B7" s="42">
        <v>519</v>
      </c>
      <c r="C7" s="19" t="s">
        <v>20</v>
      </c>
      <c r="D7" s="43">
        <v>119426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119426</v>
      </c>
      <c r="O7" s="44">
        <f t="shared" si="2"/>
        <v>269.58465011286683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20257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20257</v>
      </c>
      <c r="O8" s="41">
        <f t="shared" si="2"/>
        <v>45.72686230248307</v>
      </c>
      <c r="P8" s="10"/>
    </row>
    <row r="9" spans="1:133">
      <c r="A9" s="12"/>
      <c r="B9" s="42">
        <v>522</v>
      </c>
      <c r="C9" s="19" t="s">
        <v>22</v>
      </c>
      <c r="D9" s="43">
        <v>20257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20257</v>
      </c>
      <c r="O9" s="44">
        <f t="shared" si="2"/>
        <v>45.72686230248307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118496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118496</v>
      </c>
      <c r="O10" s="41">
        <f t="shared" si="2"/>
        <v>267.48532731376974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88693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88693</v>
      </c>
      <c r="O11" s="44">
        <f t="shared" si="2"/>
        <v>200.20993227990971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29803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29803</v>
      </c>
      <c r="O12" s="44">
        <f t="shared" si="2"/>
        <v>67.27539503386005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18460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18460</v>
      </c>
      <c r="O13" s="41">
        <f t="shared" si="2"/>
        <v>41.670428893905189</v>
      </c>
      <c r="P13" s="10"/>
    </row>
    <row r="14" spans="1:133">
      <c r="A14" s="12"/>
      <c r="B14" s="42">
        <v>541</v>
      </c>
      <c r="C14" s="19" t="s">
        <v>27</v>
      </c>
      <c r="D14" s="43">
        <v>0</v>
      </c>
      <c r="E14" s="43">
        <v>18460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18460</v>
      </c>
      <c r="O14" s="44">
        <f t="shared" si="2"/>
        <v>41.670428893905189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4131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4131</v>
      </c>
      <c r="O15" s="41">
        <f t="shared" si="2"/>
        <v>9.3250564334085784</v>
      </c>
      <c r="P15" s="9"/>
    </row>
    <row r="16" spans="1:133">
      <c r="A16" s="12"/>
      <c r="B16" s="42">
        <v>572</v>
      </c>
      <c r="C16" s="19" t="s">
        <v>29</v>
      </c>
      <c r="D16" s="43">
        <v>4131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4131</v>
      </c>
      <c r="O16" s="44">
        <f t="shared" si="2"/>
        <v>9.3250564334085784</v>
      </c>
      <c r="P16" s="9"/>
    </row>
    <row r="17" spans="1:119" ht="15.75">
      <c r="A17" s="26" t="s">
        <v>38</v>
      </c>
      <c r="B17" s="27"/>
      <c r="C17" s="28"/>
      <c r="D17" s="29">
        <f t="shared" ref="D17:M17" si="7">SUM(D18:D19)</f>
        <v>4668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4713</v>
      </c>
      <c r="O17" s="41">
        <f t="shared" si="2"/>
        <v>10.63882618510158</v>
      </c>
      <c r="P17" s="9"/>
    </row>
    <row r="18" spans="1:119">
      <c r="A18" s="12"/>
      <c r="B18" s="42">
        <v>581</v>
      </c>
      <c r="C18" s="19" t="s">
        <v>42</v>
      </c>
      <c r="D18" s="43">
        <v>4668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4668</v>
      </c>
      <c r="O18" s="44">
        <f t="shared" si="2"/>
        <v>10.5372460496614</v>
      </c>
      <c r="P18" s="9"/>
    </row>
    <row r="19" spans="1:119" ht="15.75" thickBot="1">
      <c r="A19" s="12"/>
      <c r="B19" s="42">
        <v>591</v>
      </c>
      <c r="C19" s="19" t="s">
        <v>39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</v>
      </c>
      <c r="O19" s="44">
        <f t="shared" si="2"/>
        <v>0.10158013544018059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169456</v>
      </c>
      <c r="E20" s="14">
        <f t="shared" ref="E20:M20" si="8">SUM(E5,E8,E10,E13,E15,E17)</f>
        <v>18460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118541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306457</v>
      </c>
      <c r="O20" s="35">
        <f t="shared" si="2"/>
        <v>691.77652370203157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443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762659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762659</v>
      </c>
      <c r="O5" s="30">
        <f t="shared" ref="O5:O21" si="2">(N5/O$23)</f>
        <v>1757.278801843318</v>
      </c>
      <c r="P5" s="6"/>
    </row>
    <row r="6" spans="1:133">
      <c r="A6" s="12"/>
      <c r="B6" s="42">
        <v>513</v>
      </c>
      <c r="C6" s="19" t="s">
        <v>55</v>
      </c>
      <c r="D6" s="43">
        <v>125630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125630</v>
      </c>
      <c r="O6" s="44">
        <f t="shared" si="2"/>
        <v>289.4700460829493</v>
      </c>
      <c r="P6" s="9"/>
    </row>
    <row r="7" spans="1:133">
      <c r="A7" s="12"/>
      <c r="B7" s="42">
        <v>517</v>
      </c>
      <c r="C7" s="19" t="s">
        <v>19</v>
      </c>
      <c r="D7" s="43">
        <v>203139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203139</v>
      </c>
      <c r="O7" s="44">
        <f t="shared" si="2"/>
        <v>468.0622119815668</v>
      </c>
      <c r="P7" s="9"/>
    </row>
    <row r="8" spans="1:133">
      <c r="A8" s="12"/>
      <c r="B8" s="42">
        <v>519</v>
      </c>
      <c r="C8" s="19" t="s">
        <v>20</v>
      </c>
      <c r="D8" s="43">
        <v>433890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433890</v>
      </c>
      <c r="O8" s="44">
        <f t="shared" si="2"/>
        <v>999.74654377880188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29111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29111</v>
      </c>
      <c r="O9" s="41">
        <f t="shared" si="2"/>
        <v>67.076036866359445</v>
      </c>
      <c r="P9" s="10"/>
    </row>
    <row r="10" spans="1:133">
      <c r="A10" s="12"/>
      <c r="B10" s="42">
        <v>522</v>
      </c>
      <c r="C10" s="19" t="s">
        <v>22</v>
      </c>
      <c r="D10" s="43">
        <v>29111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29111</v>
      </c>
      <c r="O10" s="44">
        <f t="shared" si="2"/>
        <v>67.076036866359445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99377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99377</v>
      </c>
      <c r="O11" s="41">
        <f t="shared" si="2"/>
        <v>228.97926267281105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69487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69487</v>
      </c>
      <c r="O12" s="44">
        <f t="shared" si="2"/>
        <v>160.10829493087559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29890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29890</v>
      </c>
      <c r="O13" s="44">
        <f t="shared" si="2"/>
        <v>68.870967741935488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0</v>
      </c>
      <c r="E14" s="29">
        <f t="shared" si="5"/>
        <v>11976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11976</v>
      </c>
      <c r="O14" s="41">
        <f t="shared" si="2"/>
        <v>27.59447004608295</v>
      </c>
      <c r="P14" s="10"/>
    </row>
    <row r="15" spans="1:133">
      <c r="A15" s="12"/>
      <c r="B15" s="42">
        <v>541</v>
      </c>
      <c r="C15" s="19" t="s">
        <v>27</v>
      </c>
      <c r="D15" s="43">
        <v>0</v>
      </c>
      <c r="E15" s="43">
        <v>11976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11976</v>
      </c>
      <c r="O15" s="44">
        <f t="shared" si="2"/>
        <v>27.59447004608295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14483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14483</v>
      </c>
      <c r="O16" s="41">
        <f t="shared" si="2"/>
        <v>33.37096774193548</v>
      </c>
      <c r="P16" s="9"/>
    </row>
    <row r="17" spans="1:119">
      <c r="A17" s="12"/>
      <c r="B17" s="42">
        <v>572</v>
      </c>
      <c r="C17" s="19" t="s">
        <v>29</v>
      </c>
      <c r="D17" s="43">
        <v>14483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14483</v>
      </c>
      <c r="O17" s="44">
        <f t="shared" si="2"/>
        <v>33.37096774193548</v>
      </c>
      <c r="P17" s="9"/>
    </row>
    <row r="18" spans="1:119" ht="15.75">
      <c r="A18" s="26" t="s">
        <v>38</v>
      </c>
      <c r="B18" s="27"/>
      <c r="C18" s="28"/>
      <c r="D18" s="29">
        <f t="shared" ref="D18:M18" si="7">SUM(D19:D20)</f>
        <v>7925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413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8338</v>
      </c>
      <c r="O18" s="41">
        <f t="shared" si="2"/>
        <v>19.211981566820278</v>
      </c>
      <c r="P18" s="9"/>
    </row>
    <row r="19" spans="1:119">
      <c r="A19" s="12"/>
      <c r="B19" s="42">
        <v>581</v>
      </c>
      <c r="C19" s="19" t="s">
        <v>42</v>
      </c>
      <c r="D19" s="43">
        <v>7925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7925</v>
      </c>
      <c r="O19" s="44">
        <f t="shared" si="2"/>
        <v>18.26036866359447</v>
      </c>
      <c r="P19" s="9"/>
    </row>
    <row r="20" spans="1:119" ht="15.75" thickBot="1">
      <c r="A20" s="12"/>
      <c r="B20" s="42">
        <v>591</v>
      </c>
      <c r="C20" s="19" t="s">
        <v>39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413</v>
      </c>
      <c r="O20" s="44">
        <f t="shared" si="2"/>
        <v>0.95161290322580649</v>
      </c>
      <c r="P20" s="9"/>
    </row>
    <row r="21" spans="1:119" ht="16.5" thickBot="1">
      <c r="A21" s="13" t="s">
        <v>10</v>
      </c>
      <c r="B21" s="21"/>
      <c r="C21" s="20"/>
      <c r="D21" s="14">
        <f>SUM(D5,D9,D11,D14,D16,D18)</f>
        <v>814178</v>
      </c>
      <c r="E21" s="14">
        <f t="shared" ref="E21:M21" si="8">SUM(E5,E9,E11,E14,E16,E18)</f>
        <v>11976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99790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925944</v>
      </c>
      <c r="O21" s="35">
        <f t="shared" si="2"/>
        <v>2133.5115207373274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56</v>
      </c>
      <c r="M23" s="90"/>
      <c r="N23" s="90"/>
      <c r="O23" s="39">
        <v>434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260115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260115</v>
      </c>
      <c r="P5" s="30">
        <f t="shared" ref="P5:P20" si="2">(O5/P$22)</f>
        <v>675.62337662337666</v>
      </c>
      <c r="Q5" s="6"/>
    </row>
    <row r="6" spans="1:134">
      <c r="A6" s="12"/>
      <c r="B6" s="42">
        <v>517</v>
      </c>
      <c r="C6" s="19" t="s">
        <v>19</v>
      </c>
      <c r="D6" s="43">
        <v>20151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20151</v>
      </c>
      <c r="P6" s="44">
        <f t="shared" si="2"/>
        <v>52.340259740259739</v>
      </c>
      <c r="Q6" s="9"/>
    </row>
    <row r="7" spans="1:134">
      <c r="A7" s="12"/>
      <c r="B7" s="42">
        <v>519</v>
      </c>
      <c r="C7" s="19" t="s">
        <v>20</v>
      </c>
      <c r="D7" s="43">
        <v>239964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239964</v>
      </c>
      <c r="P7" s="44">
        <f t="shared" si="2"/>
        <v>623.28311688311692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913688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913688</v>
      </c>
      <c r="P8" s="41">
        <f t="shared" si="2"/>
        <v>2373.2155844155845</v>
      </c>
      <c r="Q8" s="10"/>
    </row>
    <row r="9" spans="1:134">
      <c r="A9" s="12"/>
      <c r="B9" s="42">
        <v>522</v>
      </c>
      <c r="C9" s="19" t="s">
        <v>22</v>
      </c>
      <c r="D9" s="43">
        <v>913688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913688</v>
      </c>
      <c r="P9" s="44">
        <f t="shared" si="2"/>
        <v>2373.2155844155845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285132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285132</v>
      </c>
      <c r="P10" s="41">
        <f t="shared" si="2"/>
        <v>740.60259740259744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238188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238188</v>
      </c>
      <c r="P11" s="44">
        <f t="shared" si="2"/>
        <v>618.67012987012993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46944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46944</v>
      </c>
      <c r="P12" s="44">
        <f t="shared" si="2"/>
        <v>121.93246753246753</v>
      </c>
      <c r="Q12" s="9"/>
    </row>
    <row r="13" spans="1:134" ht="15.75">
      <c r="A13" s="26" t="s">
        <v>26</v>
      </c>
      <c r="B13" s="27"/>
      <c r="C13" s="28"/>
      <c r="D13" s="29">
        <f t="shared" ref="D13:N13" si="5">SUM(D14:D14)</f>
        <v>0</v>
      </c>
      <c r="E13" s="29">
        <f t="shared" si="5"/>
        <v>4556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4556</v>
      </c>
      <c r="P13" s="41">
        <f t="shared" si="2"/>
        <v>11.833766233766234</v>
      </c>
      <c r="Q13" s="10"/>
    </row>
    <row r="14" spans="1:134">
      <c r="A14" s="12"/>
      <c r="B14" s="42">
        <v>541</v>
      </c>
      <c r="C14" s="19" t="s">
        <v>27</v>
      </c>
      <c r="D14" s="43">
        <v>0</v>
      </c>
      <c r="E14" s="43">
        <v>4556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4556</v>
      </c>
      <c r="P14" s="44">
        <f t="shared" si="2"/>
        <v>11.833766233766234</v>
      </c>
      <c r="Q14" s="9"/>
    </row>
    <row r="15" spans="1:134" ht="15.75">
      <c r="A15" s="26" t="s">
        <v>28</v>
      </c>
      <c r="B15" s="27"/>
      <c r="C15" s="28"/>
      <c r="D15" s="29">
        <f t="shared" ref="D15:N15" si="6">SUM(D16:D16)</f>
        <v>19402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19402</v>
      </c>
      <c r="P15" s="41">
        <f t="shared" si="2"/>
        <v>50.394805194805194</v>
      </c>
      <c r="Q15" s="9"/>
    </row>
    <row r="16" spans="1:134">
      <c r="A16" s="12"/>
      <c r="B16" s="42">
        <v>572</v>
      </c>
      <c r="C16" s="19" t="s">
        <v>29</v>
      </c>
      <c r="D16" s="43">
        <v>19402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19402</v>
      </c>
      <c r="P16" s="44">
        <f t="shared" si="2"/>
        <v>50.394805194805194</v>
      </c>
      <c r="Q16" s="9"/>
    </row>
    <row r="17" spans="1:120" ht="15.75">
      <c r="A17" s="26" t="s">
        <v>38</v>
      </c>
      <c r="B17" s="27"/>
      <c r="C17" s="28"/>
      <c r="D17" s="29">
        <f t="shared" ref="D17:N17" si="7">SUM(D18:D19)</f>
        <v>33711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8139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1"/>
        <v>41850</v>
      </c>
      <c r="P17" s="41">
        <f t="shared" si="2"/>
        <v>108.7012987012987</v>
      </c>
      <c r="Q17" s="9"/>
    </row>
    <row r="18" spans="1:120">
      <c r="A18" s="12"/>
      <c r="B18" s="42">
        <v>581</v>
      </c>
      <c r="C18" s="19" t="s">
        <v>75</v>
      </c>
      <c r="D18" s="43">
        <v>30000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30000</v>
      </c>
      <c r="P18" s="44">
        <f t="shared" si="2"/>
        <v>77.922077922077918</v>
      </c>
      <c r="Q18" s="9"/>
    </row>
    <row r="19" spans="1:120" ht="15.75" thickBot="1">
      <c r="A19" s="12"/>
      <c r="B19" s="42">
        <v>591</v>
      </c>
      <c r="C19" s="19" t="s">
        <v>39</v>
      </c>
      <c r="D19" s="43">
        <v>3711</v>
      </c>
      <c r="E19" s="43">
        <v>0</v>
      </c>
      <c r="F19" s="43">
        <v>0</v>
      </c>
      <c r="G19" s="43">
        <v>0</v>
      </c>
      <c r="H19" s="43">
        <v>0</v>
      </c>
      <c r="I19" s="43">
        <v>8139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11850</v>
      </c>
      <c r="P19" s="44">
        <f t="shared" si="2"/>
        <v>30.779220779220779</v>
      </c>
      <c r="Q19" s="9"/>
    </row>
    <row r="20" spans="1:120" ht="16.5" thickBot="1">
      <c r="A20" s="13" t="s">
        <v>10</v>
      </c>
      <c r="B20" s="21"/>
      <c r="C20" s="20"/>
      <c r="D20" s="14">
        <f>SUM(D5,D8,D10,D13,D15,D17)</f>
        <v>1226916</v>
      </c>
      <c r="E20" s="14">
        <f t="shared" ref="E20:N20" si="8">SUM(E5,E8,E10,E13,E15,E17)</f>
        <v>4556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293271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1"/>
        <v>1524743</v>
      </c>
      <c r="P20" s="35">
        <f t="shared" si="2"/>
        <v>3960.3714285714286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76</v>
      </c>
      <c r="N22" s="90"/>
      <c r="O22" s="90"/>
      <c r="P22" s="39">
        <v>385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303978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303978</v>
      </c>
      <c r="O5" s="30">
        <f t="shared" ref="O5:O20" si="2">(N5/O$22)</f>
        <v>980.57419354838714</v>
      </c>
      <c r="P5" s="6"/>
    </row>
    <row r="6" spans="1:133">
      <c r="A6" s="12"/>
      <c r="B6" s="42">
        <v>517</v>
      </c>
      <c r="C6" s="19" t="s">
        <v>19</v>
      </c>
      <c r="D6" s="43">
        <v>18475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18475</v>
      </c>
      <c r="O6" s="44">
        <f t="shared" si="2"/>
        <v>59.596774193548384</v>
      </c>
      <c r="P6" s="9"/>
    </row>
    <row r="7" spans="1:133">
      <c r="A7" s="12"/>
      <c r="B7" s="42">
        <v>519</v>
      </c>
      <c r="C7" s="19" t="s">
        <v>47</v>
      </c>
      <c r="D7" s="43">
        <v>285503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285503</v>
      </c>
      <c r="O7" s="44">
        <f t="shared" si="2"/>
        <v>920.97741935483873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32574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32574</v>
      </c>
      <c r="O8" s="41">
        <f t="shared" si="2"/>
        <v>105.07741935483871</v>
      </c>
      <c r="P8" s="10"/>
    </row>
    <row r="9" spans="1:133">
      <c r="A9" s="12"/>
      <c r="B9" s="42">
        <v>522</v>
      </c>
      <c r="C9" s="19" t="s">
        <v>22</v>
      </c>
      <c r="D9" s="43">
        <v>32574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32574</v>
      </c>
      <c r="O9" s="44">
        <f t="shared" si="2"/>
        <v>105.07741935483871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268134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268134</v>
      </c>
      <c r="O10" s="41">
        <f t="shared" si="2"/>
        <v>864.94838709677424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227167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227167</v>
      </c>
      <c r="O11" s="44">
        <f t="shared" si="2"/>
        <v>732.79677419354834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40967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40967</v>
      </c>
      <c r="O12" s="44">
        <f t="shared" si="2"/>
        <v>132.15161290322581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7346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7346</v>
      </c>
      <c r="O13" s="41">
        <f t="shared" si="2"/>
        <v>23.696774193548386</v>
      </c>
      <c r="P13" s="10"/>
    </row>
    <row r="14" spans="1:133">
      <c r="A14" s="12"/>
      <c r="B14" s="42">
        <v>541</v>
      </c>
      <c r="C14" s="19" t="s">
        <v>49</v>
      </c>
      <c r="D14" s="43">
        <v>0</v>
      </c>
      <c r="E14" s="43">
        <v>7346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7346</v>
      </c>
      <c r="O14" s="44">
        <f t="shared" si="2"/>
        <v>23.696774193548386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13729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13729</v>
      </c>
      <c r="O15" s="41">
        <f t="shared" si="2"/>
        <v>44.28709677419355</v>
      </c>
      <c r="P15" s="9"/>
    </row>
    <row r="16" spans="1:133">
      <c r="A16" s="12"/>
      <c r="B16" s="42">
        <v>572</v>
      </c>
      <c r="C16" s="19" t="s">
        <v>50</v>
      </c>
      <c r="D16" s="43">
        <v>13729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13729</v>
      </c>
      <c r="O16" s="44">
        <f t="shared" si="2"/>
        <v>44.28709677419355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SUM(D18:D19)</f>
        <v>13872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8384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22256</v>
      </c>
      <c r="O17" s="41">
        <f t="shared" si="2"/>
        <v>71.793548387096777</v>
      </c>
      <c r="P17" s="9"/>
    </row>
    <row r="18" spans="1:119">
      <c r="A18" s="12"/>
      <c r="B18" s="42">
        <v>581</v>
      </c>
      <c r="C18" s="19" t="s">
        <v>65</v>
      </c>
      <c r="D18" s="43">
        <v>10000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10000</v>
      </c>
      <c r="O18" s="44">
        <f t="shared" si="2"/>
        <v>32.258064516129032</v>
      </c>
      <c r="P18" s="9"/>
    </row>
    <row r="19" spans="1:119" ht="15.75" thickBot="1">
      <c r="A19" s="12"/>
      <c r="B19" s="42">
        <v>591</v>
      </c>
      <c r="C19" s="19" t="s">
        <v>52</v>
      </c>
      <c r="D19" s="43">
        <v>3872</v>
      </c>
      <c r="E19" s="43">
        <v>0</v>
      </c>
      <c r="F19" s="43">
        <v>0</v>
      </c>
      <c r="G19" s="43">
        <v>0</v>
      </c>
      <c r="H19" s="43">
        <v>0</v>
      </c>
      <c r="I19" s="43">
        <v>8384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12256</v>
      </c>
      <c r="O19" s="44">
        <f t="shared" si="2"/>
        <v>39.535483870967745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364153</v>
      </c>
      <c r="E20" s="14">
        <f t="shared" ref="E20:M20" si="8">SUM(E5,E8,E10,E13,E15,E17)</f>
        <v>7346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276518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648017</v>
      </c>
      <c r="O20" s="35">
        <f t="shared" si="2"/>
        <v>2090.3774193548388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70</v>
      </c>
      <c r="M22" s="90"/>
      <c r="N22" s="90"/>
      <c r="O22" s="39">
        <v>310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315350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315350</v>
      </c>
      <c r="O5" s="30">
        <f t="shared" ref="O5:O20" si="2">(N5/O$22)</f>
        <v>873.54570637119116</v>
      </c>
      <c r="P5" s="6"/>
    </row>
    <row r="6" spans="1:133">
      <c r="A6" s="12"/>
      <c r="B6" s="42">
        <v>517</v>
      </c>
      <c r="C6" s="19" t="s">
        <v>19</v>
      </c>
      <c r="D6" s="43">
        <v>70366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70366</v>
      </c>
      <c r="O6" s="44">
        <f t="shared" si="2"/>
        <v>194.9196675900277</v>
      </c>
      <c r="P6" s="9"/>
    </row>
    <row r="7" spans="1:133">
      <c r="A7" s="12"/>
      <c r="B7" s="42">
        <v>519</v>
      </c>
      <c r="C7" s="19" t="s">
        <v>47</v>
      </c>
      <c r="D7" s="43">
        <v>244984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244984</v>
      </c>
      <c r="O7" s="44">
        <f t="shared" si="2"/>
        <v>678.6260387811634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56405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56405</v>
      </c>
      <c r="O8" s="41">
        <f t="shared" si="2"/>
        <v>156.24653739612188</v>
      </c>
      <c r="P8" s="10"/>
    </row>
    <row r="9" spans="1:133">
      <c r="A9" s="12"/>
      <c r="B9" s="42">
        <v>522</v>
      </c>
      <c r="C9" s="19" t="s">
        <v>22</v>
      </c>
      <c r="D9" s="43">
        <v>56405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56405</v>
      </c>
      <c r="O9" s="44">
        <f t="shared" si="2"/>
        <v>156.24653739612188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249957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249957</v>
      </c>
      <c r="O10" s="41">
        <f t="shared" si="2"/>
        <v>692.40166204986144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215070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215070</v>
      </c>
      <c r="O11" s="44">
        <f t="shared" si="2"/>
        <v>595.76177285318556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34887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34887</v>
      </c>
      <c r="O12" s="44">
        <f t="shared" si="2"/>
        <v>96.639889196675895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6407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6407</v>
      </c>
      <c r="O13" s="41">
        <f t="shared" si="2"/>
        <v>17.747922437673129</v>
      </c>
      <c r="P13" s="10"/>
    </row>
    <row r="14" spans="1:133">
      <c r="A14" s="12"/>
      <c r="B14" s="42">
        <v>541</v>
      </c>
      <c r="C14" s="19" t="s">
        <v>49</v>
      </c>
      <c r="D14" s="43">
        <v>0</v>
      </c>
      <c r="E14" s="43">
        <v>6407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6407</v>
      </c>
      <c r="O14" s="44">
        <f t="shared" si="2"/>
        <v>17.747922437673129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19695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19695</v>
      </c>
      <c r="O15" s="41">
        <f t="shared" si="2"/>
        <v>54.556786703601105</v>
      </c>
      <c r="P15" s="9"/>
    </row>
    <row r="16" spans="1:133">
      <c r="A16" s="12"/>
      <c r="B16" s="42">
        <v>572</v>
      </c>
      <c r="C16" s="19" t="s">
        <v>50</v>
      </c>
      <c r="D16" s="43">
        <v>19695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19695</v>
      </c>
      <c r="O16" s="44">
        <f t="shared" si="2"/>
        <v>54.556786703601105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SUM(D18:D19)</f>
        <v>7455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15658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23113</v>
      </c>
      <c r="O17" s="41">
        <f t="shared" si="2"/>
        <v>64.02493074792244</v>
      </c>
      <c r="P17" s="9"/>
    </row>
    <row r="18" spans="1:119">
      <c r="A18" s="12"/>
      <c r="B18" s="42">
        <v>581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7303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7303</v>
      </c>
      <c r="O18" s="44">
        <f t="shared" si="2"/>
        <v>20.229916897506925</v>
      </c>
      <c r="P18" s="9"/>
    </row>
    <row r="19" spans="1:119" ht="15.75" thickBot="1">
      <c r="A19" s="12"/>
      <c r="B19" s="42">
        <v>591</v>
      </c>
      <c r="C19" s="19" t="s">
        <v>52</v>
      </c>
      <c r="D19" s="43">
        <v>7455</v>
      </c>
      <c r="E19" s="43">
        <v>0</v>
      </c>
      <c r="F19" s="43">
        <v>0</v>
      </c>
      <c r="G19" s="43">
        <v>0</v>
      </c>
      <c r="H19" s="43">
        <v>0</v>
      </c>
      <c r="I19" s="43">
        <v>8355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15810</v>
      </c>
      <c r="O19" s="44">
        <f t="shared" si="2"/>
        <v>43.795013850415515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398905</v>
      </c>
      <c r="E20" s="14">
        <f t="shared" ref="E20:M20" si="8">SUM(E5,E8,E10,E13,E15,E17)</f>
        <v>6407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265615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670927</v>
      </c>
      <c r="O20" s="35">
        <f t="shared" si="2"/>
        <v>1858.5235457063711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361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235405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235405</v>
      </c>
      <c r="O5" s="30">
        <f t="shared" ref="O5:O20" si="2">(N5/O$22)</f>
        <v>627.74666666666667</v>
      </c>
      <c r="P5" s="6"/>
    </row>
    <row r="6" spans="1:133">
      <c r="A6" s="12"/>
      <c r="B6" s="42">
        <v>517</v>
      </c>
      <c r="C6" s="19" t="s">
        <v>19</v>
      </c>
      <c r="D6" s="43">
        <v>69797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69797</v>
      </c>
      <c r="O6" s="44">
        <f t="shared" si="2"/>
        <v>186.12533333333334</v>
      </c>
      <c r="P6" s="9"/>
    </row>
    <row r="7" spans="1:133">
      <c r="A7" s="12"/>
      <c r="B7" s="42">
        <v>519</v>
      </c>
      <c r="C7" s="19" t="s">
        <v>47</v>
      </c>
      <c r="D7" s="43">
        <v>165608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165608</v>
      </c>
      <c r="O7" s="44">
        <f t="shared" si="2"/>
        <v>441.62133333333333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20385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20385</v>
      </c>
      <c r="O8" s="41">
        <f t="shared" si="2"/>
        <v>54.36</v>
      </c>
      <c r="P8" s="10"/>
    </row>
    <row r="9" spans="1:133">
      <c r="A9" s="12"/>
      <c r="B9" s="42">
        <v>522</v>
      </c>
      <c r="C9" s="19" t="s">
        <v>22</v>
      </c>
      <c r="D9" s="43">
        <v>20385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20385</v>
      </c>
      <c r="O9" s="44">
        <f t="shared" si="2"/>
        <v>54.36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250019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250019</v>
      </c>
      <c r="O10" s="41">
        <f t="shared" si="2"/>
        <v>666.71733333333339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210969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210969</v>
      </c>
      <c r="O11" s="44">
        <f t="shared" si="2"/>
        <v>562.58399999999995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39050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39050</v>
      </c>
      <c r="O12" s="44">
        <f t="shared" si="2"/>
        <v>104.13333333333334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12666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12666</v>
      </c>
      <c r="O13" s="41">
        <f t="shared" si="2"/>
        <v>33.776000000000003</v>
      </c>
      <c r="P13" s="10"/>
    </row>
    <row r="14" spans="1:133">
      <c r="A14" s="12"/>
      <c r="B14" s="42">
        <v>541</v>
      </c>
      <c r="C14" s="19" t="s">
        <v>49</v>
      </c>
      <c r="D14" s="43">
        <v>0</v>
      </c>
      <c r="E14" s="43">
        <v>12666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12666</v>
      </c>
      <c r="O14" s="44">
        <f t="shared" si="2"/>
        <v>33.776000000000003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9353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9353</v>
      </c>
      <c r="O15" s="41">
        <f t="shared" si="2"/>
        <v>24.941333333333333</v>
      </c>
      <c r="P15" s="9"/>
    </row>
    <row r="16" spans="1:133">
      <c r="A16" s="12"/>
      <c r="B16" s="42">
        <v>572</v>
      </c>
      <c r="C16" s="19" t="s">
        <v>50</v>
      </c>
      <c r="D16" s="43">
        <v>9353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9353</v>
      </c>
      <c r="O16" s="44">
        <f t="shared" si="2"/>
        <v>24.941333333333333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SUM(D18:D19)</f>
        <v>9445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54108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63553</v>
      </c>
      <c r="O17" s="41">
        <f t="shared" si="2"/>
        <v>169.47466666666668</v>
      </c>
      <c r="P17" s="9"/>
    </row>
    <row r="18" spans="1:119">
      <c r="A18" s="12"/>
      <c r="B18" s="42">
        <v>581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45404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45404</v>
      </c>
      <c r="O18" s="44">
        <f t="shared" si="2"/>
        <v>121.07733333333333</v>
      </c>
      <c r="P18" s="9"/>
    </row>
    <row r="19" spans="1:119" ht="15.75" thickBot="1">
      <c r="A19" s="12"/>
      <c r="B19" s="42">
        <v>591</v>
      </c>
      <c r="C19" s="19" t="s">
        <v>52</v>
      </c>
      <c r="D19" s="43">
        <v>9445</v>
      </c>
      <c r="E19" s="43">
        <v>0</v>
      </c>
      <c r="F19" s="43">
        <v>0</v>
      </c>
      <c r="G19" s="43">
        <v>0</v>
      </c>
      <c r="H19" s="43">
        <v>0</v>
      </c>
      <c r="I19" s="43">
        <v>8704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18149</v>
      </c>
      <c r="O19" s="44">
        <f t="shared" si="2"/>
        <v>48.397333333333336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274588</v>
      </c>
      <c r="E20" s="14">
        <f t="shared" ref="E20:M20" si="8">SUM(E5,E8,E10,E13,E15,E17)</f>
        <v>12666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304127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591381</v>
      </c>
      <c r="O20" s="35">
        <f t="shared" si="2"/>
        <v>1577.0160000000001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375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265561</v>
      </c>
      <c r="E5" s="24">
        <f t="shared" si="0"/>
        <v>531644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797205</v>
      </c>
      <c r="O5" s="30">
        <f t="shared" ref="O5:O20" si="2">(N5/O$22)</f>
        <v>2097.9078947368421</v>
      </c>
      <c r="P5" s="6"/>
    </row>
    <row r="6" spans="1:133">
      <c r="A6" s="12"/>
      <c r="B6" s="42">
        <v>517</v>
      </c>
      <c r="C6" s="19" t="s">
        <v>19</v>
      </c>
      <c r="D6" s="43">
        <v>17206</v>
      </c>
      <c r="E6" s="43">
        <v>100000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117206</v>
      </c>
      <c r="O6" s="44">
        <f t="shared" si="2"/>
        <v>308.43684210526317</v>
      </c>
      <c r="P6" s="9"/>
    </row>
    <row r="7" spans="1:133">
      <c r="A7" s="12"/>
      <c r="B7" s="42">
        <v>519</v>
      </c>
      <c r="C7" s="19" t="s">
        <v>47</v>
      </c>
      <c r="D7" s="43">
        <v>248355</v>
      </c>
      <c r="E7" s="43">
        <v>431644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679999</v>
      </c>
      <c r="O7" s="44">
        <f t="shared" si="2"/>
        <v>1789.4710526315789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57085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57085</v>
      </c>
      <c r="O8" s="41">
        <f t="shared" si="2"/>
        <v>150.22368421052633</v>
      </c>
      <c r="P8" s="10"/>
    </row>
    <row r="9" spans="1:133">
      <c r="A9" s="12"/>
      <c r="B9" s="42">
        <v>522</v>
      </c>
      <c r="C9" s="19" t="s">
        <v>22</v>
      </c>
      <c r="D9" s="43">
        <v>57085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57085</v>
      </c>
      <c r="O9" s="44">
        <f t="shared" si="2"/>
        <v>150.22368421052633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246042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246042</v>
      </c>
      <c r="O10" s="41">
        <f t="shared" si="2"/>
        <v>647.47894736842102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211569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211569</v>
      </c>
      <c r="O11" s="44">
        <f t="shared" si="2"/>
        <v>556.76052631578943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34473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34473</v>
      </c>
      <c r="O12" s="44">
        <f t="shared" si="2"/>
        <v>90.718421052631584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1425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1425</v>
      </c>
      <c r="O13" s="41">
        <f t="shared" si="2"/>
        <v>3.75</v>
      </c>
      <c r="P13" s="10"/>
    </row>
    <row r="14" spans="1:133">
      <c r="A14" s="12"/>
      <c r="B14" s="42">
        <v>541</v>
      </c>
      <c r="C14" s="19" t="s">
        <v>49</v>
      </c>
      <c r="D14" s="43">
        <v>0</v>
      </c>
      <c r="E14" s="43">
        <v>1425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1425</v>
      </c>
      <c r="O14" s="44">
        <f t="shared" si="2"/>
        <v>3.75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15501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15501</v>
      </c>
      <c r="O15" s="41">
        <f t="shared" si="2"/>
        <v>40.792105263157893</v>
      </c>
      <c r="P15" s="9"/>
    </row>
    <row r="16" spans="1:133">
      <c r="A16" s="12"/>
      <c r="B16" s="42">
        <v>572</v>
      </c>
      <c r="C16" s="19" t="s">
        <v>50</v>
      </c>
      <c r="D16" s="43">
        <v>15501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15501</v>
      </c>
      <c r="O16" s="44">
        <f t="shared" si="2"/>
        <v>40.792105263157893</v>
      </c>
      <c r="P16" s="9"/>
    </row>
    <row r="17" spans="1:119" ht="15.75">
      <c r="A17" s="26" t="s">
        <v>51</v>
      </c>
      <c r="B17" s="27"/>
      <c r="C17" s="28"/>
      <c r="D17" s="29">
        <f>SUM(D18:D19)</f>
        <v>6066</v>
      </c>
      <c r="E17" s="29">
        <f t="shared" ref="E17:M17" si="7">SUM(E18:E19)</f>
        <v>356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9155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15577</v>
      </c>
      <c r="O17" s="41">
        <f t="shared" si="2"/>
        <v>40.992105263157896</v>
      </c>
      <c r="P17" s="9"/>
    </row>
    <row r="18" spans="1:119">
      <c r="A18" s="12"/>
      <c r="B18" s="42">
        <v>581</v>
      </c>
      <c r="C18" s="19" t="s">
        <v>65</v>
      </c>
      <c r="D18" s="43">
        <v>2527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2527</v>
      </c>
      <c r="O18" s="44">
        <f t="shared" si="2"/>
        <v>6.65</v>
      </c>
      <c r="P18" s="9"/>
    </row>
    <row r="19" spans="1:119" ht="15.75" thickBot="1">
      <c r="A19" s="15"/>
      <c r="B19" s="42">
        <v>591</v>
      </c>
      <c r="C19" s="19" t="s">
        <v>52</v>
      </c>
      <c r="D19" s="43">
        <v>3539</v>
      </c>
      <c r="E19" s="43">
        <v>356</v>
      </c>
      <c r="F19" s="43">
        <v>0</v>
      </c>
      <c r="G19" s="43">
        <v>0</v>
      </c>
      <c r="H19" s="43">
        <v>0</v>
      </c>
      <c r="I19" s="43">
        <v>9155</v>
      </c>
      <c r="J19" s="43">
        <v>0</v>
      </c>
      <c r="K19" s="43">
        <v>0</v>
      </c>
      <c r="L19" s="43">
        <v>0</v>
      </c>
      <c r="M19" s="43">
        <v>0</v>
      </c>
      <c r="N19" s="43">
        <f>SUM(D19:M19)</f>
        <v>13050</v>
      </c>
      <c r="O19" s="44">
        <f t="shared" si="2"/>
        <v>34.342105263157897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344213</v>
      </c>
      <c r="E20" s="14">
        <f t="shared" ref="E20:M20" si="8">SUM(E5,E8,E10,E13,E15,E17)</f>
        <v>533425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255197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1132835</v>
      </c>
      <c r="O20" s="35">
        <f t="shared" si="2"/>
        <v>2981.1447368421054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380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163239</v>
      </c>
      <c r="E5" s="24">
        <f t="shared" si="0"/>
        <v>13775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177014</v>
      </c>
      <c r="O5" s="30">
        <f t="shared" ref="O5:O19" si="2">(N5/O$21)</f>
        <v>462.177545691906</v>
      </c>
      <c r="P5" s="6"/>
    </row>
    <row r="6" spans="1:133">
      <c r="A6" s="12"/>
      <c r="B6" s="42">
        <v>517</v>
      </c>
      <c r="C6" s="19" t="s">
        <v>19</v>
      </c>
      <c r="D6" s="43">
        <v>17959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17959</v>
      </c>
      <c r="O6" s="44">
        <f t="shared" si="2"/>
        <v>46.89033942558747</v>
      </c>
      <c r="P6" s="9"/>
    </row>
    <row r="7" spans="1:133">
      <c r="A7" s="12"/>
      <c r="B7" s="42">
        <v>519</v>
      </c>
      <c r="C7" s="19" t="s">
        <v>47</v>
      </c>
      <c r="D7" s="43">
        <v>145280</v>
      </c>
      <c r="E7" s="43">
        <v>13775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159055</v>
      </c>
      <c r="O7" s="44">
        <f t="shared" si="2"/>
        <v>415.28720626631855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40776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40776</v>
      </c>
      <c r="O8" s="41">
        <f t="shared" si="2"/>
        <v>106.46475195822454</v>
      </c>
      <c r="P8" s="10"/>
    </row>
    <row r="9" spans="1:133">
      <c r="A9" s="12"/>
      <c r="B9" s="42">
        <v>522</v>
      </c>
      <c r="C9" s="19" t="s">
        <v>22</v>
      </c>
      <c r="D9" s="43">
        <v>40776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40776</v>
      </c>
      <c r="O9" s="44">
        <f t="shared" si="2"/>
        <v>106.46475195822454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177737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177737</v>
      </c>
      <c r="O10" s="41">
        <f t="shared" si="2"/>
        <v>464.06527415143603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143220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143220</v>
      </c>
      <c r="O11" s="44">
        <f t="shared" si="2"/>
        <v>373.94255874673627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34517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34517</v>
      </c>
      <c r="O12" s="44">
        <f t="shared" si="2"/>
        <v>90.122715404699733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3049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3049</v>
      </c>
      <c r="O13" s="41">
        <f t="shared" si="2"/>
        <v>7.9608355091383816</v>
      </c>
      <c r="P13" s="10"/>
    </row>
    <row r="14" spans="1:133">
      <c r="A14" s="12"/>
      <c r="B14" s="42">
        <v>541</v>
      </c>
      <c r="C14" s="19" t="s">
        <v>49</v>
      </c>
      <c r="D14" s="43">
        <v>0</v>
      </c>
      <c r="E14" s="43">
        <v>3049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3049</v>
      </c>
      <c r="O14" s="44">
        <f t="shared" si="2"/>
        <v>7.9608355091383816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18638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18638</v>
      </c>
      <c r="O15" s="41">
        <f t="shared" si="2"/>
        <v>48.663185378590079</v>
      </c>
      <c r="P15" s="9"/>
    </row>
    <row r="16" spans="1:133">
      <c r="A16" s="12"/>
      <c r="B16" s="42">
        <v>573</v>
      </c>
      <c r="C16" s="19" t="s">
        <v>58</v>
      </c>
      <c r="D16" s="43">
        <v>18638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18638</v>
      </c>
      <c r="O16" s="44">
        <f t="shared" si="2"/>
        <v>48.663185378590079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8525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8525</v>
      </c>
      <c r="O17" s="41">
        <f t="shared" si="2"/>
        <v>22.258485639686683</v>
      </c>
      <c r="P17" s="9"/>
    </row>
    <row r="18" spans="1:119" ht="15.75" thickBot="1">
      <c r="A18" s="12"/>
      <c r="B18" s="42">
        <v>591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8525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8525</v>
      </c>
      <c r="O18" s="44">
        <f t="shared" si="2"/>
        <v>22.258485639686683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222653</v>
      </c>
      <c r="E19" s="14">
        <f t="shared" ref="E19:M19" si="8">SUM(E5,E8,E10,E13,E15,E17)</f>
        <v>16824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186262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425739</v>
      </c>
      <c r="O19" s="35">
        <f t="shared" si="2"/>
        <v>1111.5900783289817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383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100053</v>
      </c>
      <c r="E5" s="24">
        <f t="shared" si="0"/>
        <v>35525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135578</v>
      </c>
      <c r="O5" s="30">
        <f t="shared" ref="O5:O19" si="2">(N5/O$21)</f>
        <v>349.42783505154637</v>
      </c>
      <c r="P5" s="6"/>
    </row>
    <row r="6" spans="1:133">
      <c r="A6" s="12"/>
      <c r="B6" s="42">
        <v>517</v>
      </c>
      <c r="C6" s="19" t="s">
        <v>19</v>
      </c>
      <c r="D6" s="43">
        <v>16259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16259</v>
      </c>
      <c r="O6" s="44">
        <f t="shared" si="2"/>
        <v>41.904639175257735</v>
      </c>
      <c r="P6" s="9"/>
    </row>
    <row r="7" spans="1:133">
      <c r="A7" s="12"/>
      <c r="B7" s="42">
        <v>519</v>
      </c>
      <c r="C7" s="19" t="s">
        <v>47</v>
      </c>
      <c r="D7" s="43">
        <v>83794</v>
      </c>
      <c r="E7" s="43">
        <v>35525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119319</v>
      </c>
      <c r="O7" s="44">
        <f t="shared" si="2"/>
        <v>307.52319587628864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34301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34301</v>
      </c>
      <c r="O8" s="41">
        <f t="shared" si="2"/>
        <v>88.404639175257728</v>
      </c>
      <c r="P8" s="10"/>
    </row>
    <row r="9" spans="1:133">
      <c r="A9" s="12"/>
      <c r="B9" s="42">
        <v>522</v>
      </c>
      <c r="C9" s="19" t="s">
        <v>22</v>
      </c>
      <c r="D9" s="43">
        <v>34301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34301</v>
      </c>
      <c r="O9" s="44">
        <f t="shared" si="2"/>
        <v>88.404639175257728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194190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194190</v>
      </c>
      <c r="O10" s="41">
        <f t="shared" si="2"/>
        <v>500.48969072164948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160100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160100</v>
      </c>
      <c r="O11" s="44">
        <f t="shared" si="2"/>
        <v>412.62886597938143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34090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34090</v>
      </c>
      <c r="O12" s="44">
        <f t="shared" si="2"/>
        <v>87.860824742268036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0</v>
      </c>
      <c r="E13" s="29">
        <f t="shared" si="5"/>
        <v>8496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8496</v>
      </c>
      <c r="O13" s="41">
        <f t="shared" si="2"/>
        <v>21.896907216494846</v>
      </c>
      <c r="P13" s="10"/>
    </row>
    <row r="14" spans="1:133">
      <c r="A14" s="12"/>
      <c r="B14" s="42">
        <v>541</v>
      </c>
      <c r="C14" s="19" t="s">
        <v>49</v>
      </c>
      <c r="D14" s="43">
        <v>0</v>
      </c>
      <c r="E14" s="43">
        <v>8496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8496</v>
      </c>
      <c r="O14" s="44">
        <f t="shared" si="2"/>
        <v>21.896907216494846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6941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6941</v>
      </c>
      <c r="O15" s="41">
        <f t="shared" si="2"/>
        <v>17.88917525773196</v>
      </c>
      <c r="P15" s="9"/>
    </row>
    <row r="16" spans="1:133">
      <c r="A16" s="12"/>
      <c r="B16" s="42">
        <v>573</v>
      </c>
      <c r="C16" s="19" t="s">
        <v>58</v>
      </c>
      <c r="D16" s="43">
        <v>6941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6941</v>
      </c>
      <c r="O16" s="44">
        <f t="shared" si="2"/>
        <v>17.88917525773196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8675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8675</v>
      </c>
      <c r="O17" s="41">
        <f t="shared" si="2"/>
        <v>22.358247422680414</v>
      </c>
      <c r="P17" s="9"/>
    </row>
    <row r="18" spans="1:119" ht="15.75" thickBot="1">
      <c r="A18" s="12"/>
      <c r="B18" s="42">
        <v>591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8675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8675</v>
      </c>
      <c r="O18" s="44">
        <f t="shared" si="2"/>
        <v>22.358247422680414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141295</v>
      </c>
      <c r="E19" s="14">
        <f t="shared" ref="E19:M19" si="8">SUM(E5,E8,E10,E13,E15,E17)</f>
        <v>44021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202865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388181</v>
      </c>
      <c r="O19" s="35">
        <f t="shared" si="2"/>
        <v>1000.4664948453608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388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96015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96015</v>
      </c>
      <c r="O5" s="58">
        <f t="shared" ref="O5:O19" si="2">(N5/O$21)</f>
        <v>254.68169761273211</v>
      </c>
      <c r="P5" s="59"/>
    </row>
    <row r="6" spans="1:133">
      <c r="A6" s="61"/>
      <c r="B6" s="62">
        <v>517</v>
      </c>
      <c r="C6" s="63" t="s">
        <v>19</v>
      </c>
      <c r="D6" s="64">
        <v>17701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17701</v>
      </c>
      <c r="O6" s="65">
        <f t="shared" si="2"/>
        <v>46.952254641909818</v>
      </c>
      <c r="P6" s="66"/>
    </row>
    <row r="7" spans="1:133">
      <c r="A7" s="61"/>
      <c r="B7" s="62">
        <v>519</v>
      </c>
      <c r="C7" s="63" t="s">
        <v>47</v>
      </c>
      <c r="D7" s="64">
        <v>78314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78314</v>
      </c>
      <c r="O7" s="65">
        <f t="shared" si="2"/>
        <v>207.72944297082228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30139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30139</v>
      </c>
      <c r="O8" s="72">
        <f t="shared" si="2"/>
        <v>79.944297082228118</v>
      </c>
      <c r="P8" s="73"/>
    </row>
    <row r="9" spans="1:133">
      <c r="A9" s="61"/>
      <c r="B9" s="62">
        <v>522</v>
      </c>
      <c r="C9" s="63" t="s">
        <v>22</v>
      </c>
      <c r="D9" s="64">
        <v>30139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30139</v>
      </c>
      <c r="O9" s="65">
        <f t="shared" si="2"/>
        <v>79.944297082228118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180193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180193</v>
      </c>
      <c r="O10" s="72">
        <f t="shared" si="2"/>
        <v>477.9655172413793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145729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145729</v>
      </c>
      <c r="O11" s="65">
        <f t="shared" si="2"/>
        <v>386.54907161803715</v>
      </c>
      <c r="P11" s="66"/>
    </row>
    <row r="12" spans="1:133">
      <c r="A12" s="61"/>
      <c r="B12" s="62">
        <v>534</v>
      </c>
      <c r="C12" s="63" t="s">
        <v>48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34464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34464</v>
      </c>
      <c r="O12" s="65">
        <f t="shared" si="2"/>
        <v>91.41644562334217</v>
      </c>
      <c r="P12" s="66"/>
    </row>
    <row r="13" spans="1:133" ht="15.75">
      <c r="A13" s="67" t="s">
        <v>26</v>
      </c>
      <c r="B13" s="68"/>
      <c r="C13" s="69"/>
      <c r="D13" s="70">
        <f t="shared" ref="D13:M13" si="5">SUM(D14:D14)</f>
        <v>0</v>
      </c>
      <c r="E13" s="70">
        <f t="shared" si="5"/>
        <v>6108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6108</v>
      </c>
      <c r="O13" s="72">
        <f t="shared" si="2"/>
        <v>16.201591511936339</v>
      </c>
      <c r="P13" s="73"/>
    </row>
    <row r="14" spans="1:133">
      <c r="A14" s="61"/>
      <c r="B14" s="62">
        <v>541</v>
      </c>
      <c r="C14" s="63" t="s">
        <v>49</v>
      </c>
      <c r="D14" s="64">
        <v>0</v>
      </c>
      <c r="E14" s="64">
        <v>6108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6108</v>
      </c>
      <c r="O14" s="65">
        <f t="shared" si="2"/>
        <v>16.201591511936339</v>
      </c>
      <c r="P14" s="66"/>
    </row>
    <row r="15" spans="1:133" ht="15.75">
      <c r="A15" s="67" t="s">
        <v>28</v>
      </c>
      <c r="B15" s="68"/>
      <c r="C15" s="69"/>
      <c r="D15" s="70">
        <f t="shared" ref="D15:M15" si="6">SUM(D16:D16)</f>
        <v>3168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3168</v>
      </c>
      <c r="O15" s="72">
        <f t="shared" si="2"/>
        <v>8.4031830238726783</v>
      </c>
      <c r="P15" s="66"/>
    </row>
    <row r="16" spans="1:133">
      <c r="A16" s="61"/>
      <c r="B16" s="62">
        <v>572</v>
      </c>
      <c r="C16" s="63" t="s">
        <v>50</v>
      </c>
      <c r="D16" s="64">
        <v>3168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3168</v>
      </c>
      <c r="O16" s="65">
        <f t="shared" si="2"/>
        <v>8.4031830238726783</v>
      </c>
      <c r="P16" s="66"/>
    </row>
    <row r="17" spans="1:119" ht="15.75">
      <c r="A17" s="67" t="s">
        <v>51</v>
      </c>
      <c r="B17" s="68"/>
      <c r="C17" s="69"/>
      <c r="D17" s="70">
        <f t="shared" ref="D17:M17" si="7">SUM(D18:D18)</f>
        <v>0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8825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8825</v>
      </c>
      <c r="O17" s="72">
        <f t="shared" si="2"/>
        <v>23.408488063660478</v>
      </c>
      <c r="P17" s="66"/>
    </row>
    <row r="18" spans="1:119" ht="15.75" thickBot="1">
      <c r="A18" s="61"/>
      <c r="B18" s="62">
        <v>591</v>
      </c>
      <c r="C18" s="63" t="s">
        <v>52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8825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8825</v>
      </c>
      <c r="O18" s="65">
        <f t="shared" si="2"/>
        <v>23.408488063660478</v>
      </c>
      <c r="P18" s="66"/>
    </row>
    <row r="19" spans="1:119" ht="16.5" thickBot="1">
      <c r="A19" s="74" t="s">
        <v>10</v>
      </c>
      <c r="B19" s="75"/>
      <c r="C19" s="76"/>
      <c r="D19" s="77">
        <f>SUM(D5,D8,D10,D13,D15,D17)</f>
        <v>129322</v>
      </c>
      <c r="E19" s="77">
        <f t="shared" ref="E19:M19" si="8">SUM(E5,E8,E10,E13,E15,E17)</f>
        <v>6108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189018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324448</v>
      </c>
      <c r="O19" s="78">
        <f t="shared" si="2"/>
        <v>860.60477453580904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53</v>
      </c>
      <c r="M21" s="114"/>
      <c r="N21" s="114"/>
      <c r="O21" s="88">
        <v>377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2023-10-17T20:32:26Z</cp:lastPrinted>
  <dcterms:created xsi:type="dcterms:W3CDTF">2000-08-31T21:26:31Z</dcterms:created>
  <dcterms:modified xsi:type="dcterms:W3CDTF">2023-10-17T20:32:36Z</dcterms:modified>
</cp:coreProperties>
</file>