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'2007'!$A$1:$O$32</definedName>
    <definedName name="_xlnm.Print_Area" localSheetId="14">'2008'!$A$1:$O$30</definedName>
    <definedName name="_xlnm.Print_Area" localSheetId="13">'2009'!$A$1:$O$30</definedName>
    <definedName name="_xlnm.Print_Area" localSheetId="12">'2010'!$A$1:$O$30</definedName>
    <definedName name="_xlnm.Print_Area" localSheetId="11">'2011'!$A$1:$O$30</definedName>
    <definedName name="_xlnm.Print_Area" localSheetId="10">'2012'!$A$1:$O$30</definedName>
    <definedName name="_xlnm.Print_Area" localSheetId="9">'2013'!$A$1:$O$30</definedName>
    <definedName name="_xlnm.Print_Area" localSheetId="8">'2014'!$A$1:$O$31</definedName>
    <definedName name="_xlnm.Print_Area" localSheetId="7">'2015'!$A$1:$O$30</definedName>
    <definedName name="_xlnm.Print_Area" localSheetId="6">'2016'!$A$1:$O$29</definedName>
    <definedName name="_xlnm.Print_Area" localSheetId="5">'2017'!$A$1:$O$29</definedName>
    <definedName name="_xlnm.Print_Area" localSheetId="4">'2018'!$A$1:$O$29</definedName>
    <definedName name="_xlnm.Print_Area" localSheetId="3">'2019'!$A$1:$O$29</definedName>
    <definedName name="_xlnm.Print_Area" localSheetId="2">'2020'!$A$1:$O$29</definedName>
    <definedName name="_xlnm.Print_Area" localSheetId="1">'2021'!$A$1:$P$30</definedName>
    <definedName name="_xlnm.Print_Area" localSheetId="0">'2022'!$A$1:$P$30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6" i="48" l="1"/>
  <c r="F26" i="48"/>
  <c r="G26" i="48"/>
  <c r="H26" i="48"/>
  <c r="I26" i="48"/>
  <c r="J26" i="48"/>
  <c r="K26" i="48"/>
  <c r="L26" i="48"/>
  <c r="M26" i="48"/>
  <c r="N26" i="48"/>
  <c r="D26" i="48"/>
  <c r="O25" i="48" l="1"/>
  <c r="P25" i="48" s="1"/>
  <c r="O24" i="48"/>
  <c r="P24" i="48" s="1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2" i="48" l="1"/>
  <c r="P22" i="48" s="1"/>
  <c r="O20" i="48"/>
  <c r="P20" i="48" s="1"/>
  <c r="O18" i="48"/>
  <c r="P18" i="48" s="1"/>
  <c r="O11" i="48"/>
  <c r="P11" i="48" s="1"/>
  <c r="O5" i="48"/>
  <c r="P5" i="48" s="1"/>
  <c r="O13" i="48"/>
  <c r="P13" i="48" s="1"/>
  <c r="N26" i="47"/>
  <c r="O25" i="47"/>
  <c r="P25" i="47"/>
  <c r="O24" i="47"/>
  <c r="P24" i="47" s="1"/>
  <c r="O23" i="47"/>
  <c r="P23" i="47" s="1"/>
  <c r="N22" i="47"/>
  <c r="M22" i="47"/>
  <c r="L22" i="47"/>
  <c r="K22" i="47"/>
  <c r="J22" i="47"/>
  <c r="I22" i="47"/>
  <c r="O22" i="47" s="1"/>
  <c r="P22" i="47" s="1"/>
  <c r="H22" i="47"/>
  <c r="G22" i="47"/>
  <c r="F22" i="47"/>
  <c r="E22" i="47"/>
  <c r="D22" i="47"/>
  <c r="O21" i="47"/>
  <c r="P21" i="47"/>
  <c r="N20" i="47"/>
  <c r="M20" i="47"/>
  <c r="L20" i="47"/>
  <c r="K20" i="47"/>
  <c r="J20" i="47"/>
  <c r="O20" i="47" s="1"/>
  <c r="P20" i="47" s="1"/>
  <c r="I20" i="47"/>
  <c r="H20" i="47"/>
  <c r="G20" i="47"/>
  <c r="F20" i="47"/>
  <c r="E20" i="47"/>
  <c r="D20" i="47"/>
  <c r="O19" i="47"/>
  <c r="P19" i="47" s="1"/>
  <c r="N18" i="47"/>
  <c r="M18" i="47"/>
  <c r="L18" i="47"/>
  <c r="K18" i="47"/>
  <c r="O18" i="47" s="1"/>
  <c r="P18" i="47" s="1"/>
  <c r="J18" i="47"/>
  <c r="I18" i="47"/>
  <c r="H18" i="47"/>
  <c r="G18" i="47"/>
  <c r="F18" i="47"/>
  <c r="E18" i="47"/>
  <c r="D18" i="47"/>
  <c r="O17" i="47"/>
  <c r="P17" i="47" s="1"/>
  <c r="O16" i="47"/>
  <c r="P16" i="47"/>
  <c r="O15" i="47"/>
  <c r="P15" i="47" s="1"/>
  <c r="O14" i="47"/>
  <c r="P14" i="47"/>
  <c r="N13" i="47"/>
  <c r="M13" i="47"/>
  <c r="L13" i="47"/>
  <c r="K13" i="47"/>
  <c r="J13" i="47"/>
  <c r="I13" i="47"/>
  <c r="H13" i="47"/>
  <c r="G13" i="47"/>
  <c r="F13" i="47"/>
  <c r="F26" i="47" s="1"/>
  <c r="E13" i="47"/>
  <c r="D13" i="47"/>
  <c r="O12" i="47"/>
  <c r="P12" i="47" s="1"/>
  <c r="N11" i="47"/>
  <c r="M11" i="47"/>
  <c r="L11" i="47"/>
  <c r="K11" i="47"/>
  <c r="J11" i="47"/>
  <c r="I11" i="47"/>
  <c r="H11" i="47"/>
  <c r="H26" i="47" s="1"/>
  <c r="G11" i="47"/>
  <c r="G26" i="47" s="1"/>
  <c r="F11" i="47"/>
  <c r="E11" i="47"/>
  <c r="D11" i="47"/>
  <c r="O10" i="47"/>
  <c r="P10" i="47"/>
  <c r="O9" i="47"/>
  <c r="P9" i="47" s="1"/>
  <c r="O8" i="47"/>
  <c r="P8" i="47" s="1"/>
  <c r="O7" i="47"/>
  <c r="P7" i="47"/>
  <c r="O6" i="47"/>
  <c r="P6" i="47" s="1"/>
  <c r="N5" i="47"/>
  <c r="M5" i="47"/>
  <c r="M26" i="47" s="1"/>
  <c r="L5" i="47"/>
  <c r="L26" i="47" s="1"/>
  <c r="K5" i="47"/>
  <c r="K26" i="47" s="1"/>
  <c r="J5" i="47"/>
  <c r="J26" i="47" s="1"/>
  <c r="I5" i="47"/>
  <c r="I26" i="47" s="1"/>
  <c r="H5" i="47"/>
  <c r="G5" i="47"/>
  <c r="F5" i="47"/>
  <c r="E5" i="47"/>
  <c r="E26" i="47" s="1"/>
  <c r="D5" i="47"/>
  <c r="O5" i="47" s="1"/>
  <c r="P5" i="47" s="1"/>
  <c r="I25" i="46"/>
  <c r="N24" i="46"/>
  <c r="O24" i="46"/>
  <c r="N23" i="46"/>
  <c r="O23" i="46"/>
  <c r="M22" i="46"/>
  <c r="L22" i="46"/>
  <c r="K22" i="46"/>
  <c r="J22" i="46"/>
  <c r="I22" i="46"/>
  <c r="H22" i="46"/>
  <c r="G22" i="46"/>
  <c r="F22" i="46"/>
  <c r="E22" i="46"/>
  <c r="D22" i="46"/>
  <c r="N22" i="46" s="1"/>
  <c r="O22" i="46" s="1"/>
  <c r="N21" i="46"/>
  <c r="O21" i="46"/>
  <c r="M20" i="46"/>
  <c r="L20" i="46"/>
  <c r="K20" i="46"/>
  <c r="J20" i="46"/>
  <c r="I20" i="46"/>
  <c r="H20" i="46"/>
  <c r="G20" i="46"/>
  <c r="F20" i="46"/>
  <c r="E20" i="46"/>
  <c r="D20" i="46"/>
  <c r="N20" i="46" s="1"/>
  <c r="O20" i="46" s="1"/>
  <c r="N19" i="46"/>
  <c r="O19" i="46"/>
  <c r="M18" i="46"/>
  <c r="L18" i="46"/>
  <c r="K18" i="46"/>
  <c r="J18" i="46"/>
  <c r="I18" i="46"/>
  <c r="H18" i="46"/>
  <c r="G18" i="46"/>
  <c r="F18" i="46"/>
  <c r="E18" i="46"/>
  <c r="D18" i="46"/>
  <c r="N18" i="46" s="1"/>
  <c r="O18" i="46" s="1"/>
  <c r="N17" i="46"/>
  <c r="O17" i="46"/>
  <c r="N16" i="46"/>
  <c r="O16" i="46" s="1"/>
  <c r="N15" i="46"/>
  <c r="O15" i="46" s="1"/>
  <c r="N14" i="46"/>
  <c r="O14" i="46" s="1"/>
  <c r="M13" i="46"/>
  <c r="L13" i="46"/>
  <c r="K13" i="46"/>
  <c r="J13" i="46"/>
  <c r="N13" i="46" s="1"/>
  <c r="O13" i="46" s="1"/>
  <c r="I13" i="46"/>
  <c r="H13" i="46"/>
  <c r="G13" i="46"/>
  <c r="F13" i="46"/>
  <c r="E13" i="46"/>
  <c r="D13" i="46"/>
  <c r="N12" i="46"/>
  <c r="O12" i="46" s="1"/>
  <c r="M11" i="46"/>
  <c r="L11" i="46"/>
  <c r="K11" i="46"/>
  <c r="J11" i="46"/>
  <c r="N11" i="46" s="1"/>
  <c r="O11" i="46" s="1"/>
  <c r="I11" i="46"/>
  <c r="H11" i="46"/>
  <c r="H25" i="46" s="1"/>
  <c r="G11" i="46"/>
  <c r="F11" i="46"/>
  <c r="E11" i="46"/>
  <c r="D11" i="46"/>
  <c r="N10" i="46"/>
  <c r="O10" i="46" s="1"/>
  <c r="N9" i="46"/>
  <c r="O9" i="46" s="1"/>
  <c r="N8" i="46"/>
  <c r="O8" i="46"/>
  <c r="N7" i="46"/>
  <c r="O7" i="46"/>
  <c r="N6" i="46"/>
  <c r="O6" i="46" s="1"/>
  <c r="M5" i="46"/>
  <c r="M25" i="46" s="1"/>
  <c r="L5" i="46"/>
  <c r="L25" i="46" s="1"/>
  <c r="K5" i="46"/>
  <c r="K25" i="46" s="1"/>
  <c r="J5" i="46"/>
  <c r="J25" i="46" s="1"/>
  <c r="I5" i="46"/>
  <c r="H5" i="46"/>
  <c r="G5" i="46"/>
  <c r="G25" i="46" s="1"/>
  <c r="F5" i="46"/>
  <c r="F25" i="46" s="1"/>
  <c r="E5" i="46"/>
  <c r="E25" i="46" s="1"/>
  <c r="D5" i="46"/>
  <c r="D25" i="46" s="1"/>
  <c r="N25" i="46" s="1"/>
  <c r="O25" i="46" s="1"/>
  <c r="D25" i="45"/>
  <c r="N24" i="45"/>
  <c r="O24" i="45"/>
  <c r="N23" i="45"/>
  <c r="O23" i="45" s="1"/>
  <c r="M22" i="45"/>
  <c r="L22" i="45"/>
  <c r="K22" i="45"/>
  <c r="J22" i="45"/>
  <c r="I22" i="45"/>
  <c r="H22" i="45"/>
  <c r="G22" i="45"/>
  <c r="F22" i="45"/>
  <c r="N22" i="45" s="1"/>
  <c r="O22" i="45" s="1"/>
  <c r="E22" i="45"/>
  <c r="D22" i="45"/>
  <c r="N21" i="45"/>
  <c r="O21" i="45" s="1"/>
  <c r="M20" i="45"/>
  <c r="L20" i="45"/>
  <c r="K20" i="45"/>
  <c r="J20" i="45"/>
  <c r="I20" i="45"/>
  <c r="H20" i="45"/>
  <c r="G20" i="45"/>
  <c r="F20" i="45"/>
  <c r="N20" i="45" s="1"/>
  <c r="O20" i="45" s="1"/>
  <c r="E20" i="45"/>
  <c r="D20" i="45"/>
  <c r="N19" i="45"/>
  <c r="O19" i="45" s="1"/>
  <c r="M18" i="45"/>
  <c r="L18" i="45"/>
  <c r="K18" i="45"/>
  <c r="J18" i="45"/>
  <c r="I18" i="45"/>
  <c r="H18" i="45"/>
  <c r="G18" i="45"/>
  <c r="F18" i="45"/>
  <c r="N18" i="45" s="1"/>
  <c r="O18" i="45" s="1"/>
  <c r="E18" i="45"/>
  <c r="D18" i="45"/>
  <c r="N17" i="45"/>
  <c r="O17" i="45" s="1"/>
  <c r="N16" i="45"/>
  <c r="O16" i="45" s="1"/>
  <c r="N15" i="45"/>
  <c r="O15" i="45" s="1"/>
  <c r="N14" i="45"/>
  <c r="O14" i="45" s="1"/>
  <c r="M13" i="45"/>
  <c r="L13" i="45"/>
  <c r="N13" i="45" s="1"/>
  <c r="O13" i="45" s="1"/>
  <c r="K13" i="45"/>
  <c r="J13" i="45"/>
  <c r="I13" i="45"/>
  <c r="H13" i="45"/>
  <c r="G13" i="45"/>
  <c r="F13" i="45"/>
  <c r="E13" i="45"/>
  <c r="D13" i="45"/>
  <c r="N12" i="45"/>
  <c r="O12" i="45" s="1"/>
  <c r="M11" i="45"/>
  <c r="M25" i="45" s="1"/>
  <c r="L11" i="45"/>
  <c r="N11" i="45" s="1"/>
  <c r="O11" i="45" s="1"/>
  <c r="K11" i="45"/>
  <c r="J11" i="45"/>
  <c r="I11" i="45"/>
  <c r="H11" i="45"/>
  <c r="G11" i="45"/>
  <c r="G25" i="45" s="1"/>
  <c r="F11" i="45"/>
  <c r="E11" i="45"/>
  <c r="D11" i="45"/>
  <c r="N10" i="45"/>
  <c r="O10" i="45" s="1"/>
  <c r="N9" i="45"/>
  <c r="O9" i="45"/>
  <c r="N8" i="45"/>
  <c r="O8" i="45"/>
  <c r="N7" i="45"/>
  <c r="O7" i="45" s="1"/>
  <c r="N6" i="45"/>
  <c r="O6" i="45" s="1"/>
  <c r="M5" i="45"/>
  <c r="L5" i="45"/>
  <c r="L25" i="45" s="1"/>
  <c r="K5" i="45"/>
  <c r="K25" i="45" s="1"/>
  <c r="J5" i="45"/>
  <c r="J25" i="45" s="1"/>
  <c r="I5" i="45"/>
  <c r="I25" i="45" s="1"/>
  <c r="H5" i="45"/>
  <c r="H25" i="45" s="1"/>
  <c r="G5" i="45"/>
  <c r="F5" i="45"/>
  <c r="F25" i="45" s="1"/>
  <c r="E5" i="45"/>
  <c r="E25" i="45" s="1"/>
  <c r="D5" i="45"/>
  <c r="L25" i="44"/>
  <c r="D25" i="44"/>
  <c r="N24" i="44"/>
  <c r="O24" i="44" s="1"/>
  <c r="N23" i="44"/>
  <c r="O23" i="44" s="1"/>
  <c r="M22" i="44"/>
  <c r="L22" i="44"/>
  <c r="K22" i="44"/>
  <c r="J22" i="44"/>
  <c r="I22" i="44"/>
  <c r="H22" i="44"/>
  <c r="N22" i="44" s="1"/>
  <c r="O22" i="44" s="1"/>
  <c r="G22" i="44"/>
  <c r="F22" i="44"/>
  <c r="E22" i="44"/>
  <c r="D22" i="44"/>
  <c r="N21" i="44"/>
  <c r="O21" i="44" s="1"/>
  <c r="M20" i="44"/>
  <c r="L20" i="44"/>
  <c r="K20" i="44"/>
  <c r="J20" i="44"/>
  <c r="I20" i="44"/>
  <c r="H20" i="44"/>
  <c r="N20" i="44" s="1"/>
  <c r="O20" i="44" s="1"/>
  <c r="G20" i="44"/>
  <c r="F20" i="44"/>
  <c r="E20" i="44"/>
  <c r="D20" i="44"/>
  <c r="N19" i="44"/>
  <c r="O19" i="44" s="1"/>
  <c r="M18" i="44"/>
  <c r="L18" i="44"/>
  <c r="K18" i="44"/>
  <c r="J18" i="44"/>
  <c r="I18" i="44"/>
  <c r="H18" i="44"/>
  <c r="N18" i="44" s="1"/>
  <c r="O18" i="44" s="1"/>
  <c r="G18" i="44"/>
  <c r="F18" i="44"/>
  <c r="E18" i="44"/>
  <c r="D18" i="44"/>
  <c r="N17" i="44"/>
  <c r="O17" i="44" s="1"/>
  <c r="N16" i="44"/>
  <c r="O16" i="44" s="1"/>
  <c r="N15" i="44"/>
  <c r="O15" i="44" s="1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M11" i="44"/>
  <c r="L11" i="44"/>
  <c r="K11" i="44"/>
  <c r="J11" i="44"/>
  <c r="I11" i="44"/>
  <c r="H11" i="44"/>
  <c r="G11" i="44"/>
  <c r="F11" i="44"/>
  <c r="E11" i="44"/>
  <c r="D11" i="44"/>
  <c r="N10" i="44"/>
  <c r="O10" i="44"/>
  <c r="N9" i="44"/>
  <c r="O9" i="44"/>
  <c r="N8" i="44"/>
  <c r="O8" i="44" s="1"/>
  <c r="N7" i="44"/>
  <c r="O7" i="44" s="1"/>
  <c r="N6" i="44"/>
  <c r="O6" i="44" s="1"/>
  <c r="M5" i="44"/>
  <c r="M25" i="44" s="1"/>
  <c r="L5" i="44"/>
  <c r="K5" i="44"/>
  <c r="K25" i="44" s="1"/>
  <c r="J5" i="44"/>
  <c r="N5" i="44" s="1"/>
  <c r="O5" i="44" s="1"/>
  <c r="I5" i="44"/>
  <c r="I25" i="44" s="1"/>
  <c r="H5" i="44"/>
  <c r="H25" i="44" s="1"/>
  <c r="G5" i="44"/>
  <c r="G25" i="44" s="1"/>
  <c r="F5" i="44"/>
  <c r="F25" i="44" s="1"/>
  <c r="E5" i="44"/>
  <c r="E25" i="44" s="1"/>
  <c r="D5" i="44"/>
  <c r="I25" i="43"/>
  <c r="J25" i="43"/>
  <c r="N24" i="43"/>
  <c r="O24" i="43" s="1"/>
  <c r="N23" i="43"/>
  <c r="O23" i="43" s="1"/>
  <c r="M22" i="43"/>
  <c r="L22" i="43"/>
  <c r="K22" i="43"/>
  <c r="J22" i="43"/>
  <c r="N22" i="43" s="1"/>
  <c r="O22" i="43" s="1"/>
  <c r="I22" i="43"/>
  <c r="H22" i="43"/>
  <c r="G22" i="43"/>
  <c r="F22" i="43"/>
  <c r="E22" i="43"/>
  <c r="D22" i="43"/>
  <c r="N21" i="43"/>
  <c r="O21" i="43" s="1"/>
  <c r="M20" i="43"/>
  <c r="L20" i="43"/>
  <c r="K20" i="43"/>
  <c r="J20" i="43"/>
  <c r="N20" i="43" s="1"/>
  <c r="O20" i="43" s="1"/>
  <c r="I20" i="43"/>
  <c r="H20" i="43"/>
  <c r="G20" i="43"/>
  <c r="F20" i="43"/>
  <c r="E20" i="43"/>
  <c r="D20" i="43"/>
  <c r="N19" i="43"/>
  <c r="O19" i="43" s="1"/>
  <c r="M18" i="43"/>
  <c r="L18" i="43"/>
  <c r="K18" i="43"/>
  <c r="J18" i="43"/>
  <c r="N18" i="43" s="1"/>
  <c r="O18" i="43" s="1"/>
  <c r="I18" i="43"/>
  <c r="H18" i="43"/>
  <c r="G18" i="43"/>
  <c r="F18" i="43"/>
  <c r="E18" i="43"/>
  <c r="D18" i="43"/>
  <c r="N17" i="43"/>
  <c r="O17" i="43" s="1"/>
  <c r="N16" i="43"/>
  <c r="O16" i="43" s="1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3" i="43" s="1"/>
  <c r="O13" i="43" s="1"/>
  <c r="N12" i="43"/>
  <c r="O12" i="43"/>
  <c r="M11" i="43"/>
  <c r="L11" i="43"/>
  <c r="K11" i="43"/>
  <c r="J11" i="43"/>
  <c r="I11" i="43"/>
  <c r="H11" i="43"/>
  <c r="G11" i="43"/>
  <c r="F11" i="43"/>
  <c r="E11" i="43"/>
  <c r="D11" i="43"/>
  <c r="N11" i="43" s="1"/>
  <c r="O11" i="43" s="1"/>
  <c r="N10" i="43"/>
  <c r="O10" i="43"/>
  <c r="N9" i="43"/>
  <c r="O9" i="43" s="1"/>
  <c r="N8" i="43"/>
  <c r="O8" i="43" s="1"/>
  <c r="N7" i="43"/>
  <c r="O7" i="43" s="1"/>
  <c r="N6" i="43"/>
  <c r="O6" i="43" s="1"/>
  <c r="M5" i="43"/>
  <c r="M25" i="43" s="1"/>
  <c r="L5" i="43"/>
  <c r="L25" i="43" s="1"/>
  <c r="K5" i="43"/>
  <c r="K25" i="43" s="1"/>
  <c r="J5" i="43"/>
  <c r="I5" i="43"/>
  <c r="H5" i="43"/>
  <c r="H25" i="43" s="1"/>
  <c r="G5" i="43"/>
  <c r="G25" i="43" s="1"/>
  <c r="F5" i="43"/>
  <c r="F25" i="43" s="1"/>
  <c r="E5" i="43"/>
  <c r="E25" i="43" s="1"/>
  <c r="D5" i="43"/>
  <c r="D25" i="43" s="1"/>
  <c r="H25" i="42"/>
  <c r="N24" i="42"/>
  <c r="O24" i="42" s="1"/>
  <c r="N21" i="42"/>
  <c r="O21" i="42" s="1"/>
  <c r="M20" i="42"/>
  <c r="L20" i="42"/>
  <c r="N20" i="42" s="1"/>
  <c r="O20" i="42" s="1"/>
  <c r="K20" i="42"/>
  <c r="J20" i="42"/>
  <c r="I20" i="42"/>
  <c r="H20" i="42"/>
  <c r="G20" i="42"/>
  <c r="F20" i="42"/>
  <c r="E20" i="42"/>
  <c r="D20" i="42"/>
  <c r="N19" i="42"/>
  <c r="O19" i="42" s="1"/>
  <c r="M18" i="42"/>
  <c r="L18" i="42"/>
  <c r="N18" i="42" s="1"/>
  <c r="O18" i="42" s="1"/>
  <c r="K18" i="42"/>
  <c r="J18" i="42"/>
  <c r="I18" i="42"/>
  <c r="H18" i="42"/>
  <c r="G18" i="42"/>
  <c r="F18" i="42"/>
  <c r="E18" i="42"/>
  <c r="D18" i="42"/>
  <c r="N17" i="42"/>
  <c r="O17" i="42" s="1"/>
  <c r="N16" i="42"/>
  <c r="O16" i="42"/>
  <c r="N15" i="42"/>
  <c r="O15" i="42"/>
  <c r="N14" i="42"/>
  <c r="O14" i="42" s="1"/>
  <c r="M13" i="42"/>
  <c r="L13" i="42"/>
  <c r="K13" i="42"/>
  <c r="J13" i="42"/>
  <c r="I13" i="42"/>
  <c r="H13" i="42"/>
  <c r="G13" i="42"/>
  <c r="F13" i="42"/>
  <c r="N13" i="42" s="1"/>
  <c r="O13" i="42" s="1"/>
  <c r="E13" i="42"/>
  <c r="D13" i="42"/>
  <c r="N12" i="42"/>
  <c r="O12" i="42" s="1"/>
  <c r="M11" i="42"/>
  <c r="M25" i="42" s="1"/>
  <c r="L11" i="42"/>
  <c r="K11" i="42"/>
  <c r="J11" i="42"/>
  <c r="I11" i="42"/>
  <c r="H11" i="42"/>
  <c r="G11" i="42"/>
  <c r="G25" i="42" s="1"/>
  <c r="F11" i="42"/>
  <c r="N11" i="42" s="1"/>
  <c r="O11" i="42" s="1"/>
  <c r="E11" i="42"/>
  <c r="D11" i="42"/>
  <c r="N10" i="42"/>
  <c r="O10" i="42" s="1"/>
  <c r="N9" i="42"/>
  <c r="O9" i="42" s="1"/>
  <c r="N8" i="42"/>
  <c r="O8" i="42" s="1"/>
  <c r="N7" i="42"/>
  <c r="O7" i="42" s="1"/>
  <c r="N6" i="42"/>
  <c r="O6" i="42"/>
  <c r="M5" i="42"/>
  <c r="L5" i="42"/>
  <c r="L25" i="42" s="1"/>
  <c r="K5" i="42"/>
  <c r="K25" i="42" s="1"/>
  <c r="J5" i="42"/>
  <c r="J25" i="42" s="1"/>
  <c r="I5" i="42"/>
  <c r="I25" i="42" s="1"/>
  <c r="H5" i="42"/>
  <c r="G5" i="42"/>
  <c r="F5" i="42"/>
  <c r="F25" i="42" s="1"/>
  <c r="E5" i="42"/>
  <c r="E25" i="42" s="1"/>
  <c r="D5" i="42"/>
  <c r="D25" i="42" s="1"/>
  <c r="I26" i="41"/>
  <c r="N25" i="41"/>
  <c r="O25" i="41" s="1"/>
  <c r="N24" i="41"/>
  <c r="O24" i="4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2" i="41" s="1"/>
  <c r="O22" i="41" s="1"/>
  <c r="N21" i="41"/>
  <c r="O21" i="41" s="1"/>
  <c r="M20" i="41"/>
  <c r="L20" i="41"/>
  <c r="K20" i="41"/>
  <c r="J20" i="41"/>
  <c r="I20" i="41"/>
  <c r="H20" i="41"/>
  <c r="G20" i="41"/>
  <c r="F20" i="41"/>
  <c r="E20" i="41"/>
  <c r="D20" i="41"/>
  <c r="N20" i="41" s="1"/>
  <c r="O20" i="41" s="1"/>
  <c r="N19" i="41"/>
  <c r="O19" i="41" s="1"/>
  <c r="M18" i="41"/>
  <c r="L18" i="41"/>
  <c r="K18" i="41"/>
  <c r="J18" i="41"/>
  <c r="I18" i="41"/>
  <c r="H18" i="41"/>
  <c r="G18" i="41"/>
  <c r="F18" i="41"/>
  <c r="E18" i="41"/>
  <c r="E26" i="41" s="1"/>
  <c r="D18" i="41"/>
  <c r="N18" i="41" s="1"/>
  <c r="O18" i="41" s="1"/>
  <c r="N17" i="41"/>
  <c r="O17" i="41" s="1"/>
  <c r="N16" i="41"/>
  <c r="O16" i="41" s="1"/>
  <c r="N15" i="41"/>
  <c r="O15" i="41" s="1"/>
  <c r="N14" i="41"/>
  <c r="O14" i="41" s="1"/>
  <c r="M13" i="41"/>
  <c r="L13" i="41"/>
  <c r="K13" i="41"/>
  <c r="J13" i="41"/>
  <c r="N13" i="41" s="1"/>
  <c r="O13" i="41" s="1"/>
  <c r="I13" i="41"/>
  <c r="H13" i="41"/>
  <c r="G13" i="41"/>
  <c r="F13" i="41"/>
  <c r="E13" i="41"/>
  <c r="D13" i="41"/>
  <c r="N12" i="41"/>
  <c r="O12" i="41" s="1"/>
  <c r="M11" i="41"/>
  <c r="L11" i="41"/>
  <c r="K11" i="41"/>
  <c r="K26" i="41" s="1"/>
  <c r="J11" i="41"/>
  <c r="N11" i="41" s="1"/>
  <c r="O11" i="41" s="1"/>
  <c r="I11" i="41"/>
  <c r="H11" i="41"/>
  <c r="G11" i="41"/>
  <c r="F11" i="41"/>
  <c r="E11" i="41"/>
  <c r="D11" i="41"/>
  <c r="N10" i="41"/>
  <c r="O10" i="41" s="1"/>
  <c r="N9" i="41"/>
  <c r="O9" i="41" s="1"/>
  <c r="N8" i="41"/>
  <c r="O8" i="41"/>
  <c r="N7" i="41"/>
  <c r="O7" i="41" s="1"/>
  <c r="N6" i="41"/>
  <c r="O6" i="41" s="1"/>
  <c r="M5" i="41"/>
  <c r="M26" i="41" s="1"/>
  <c r="L5" i="41"/>
  <c r="L26" i="41" s="1"/>
  <c r="K5" i="41"/>
  <c r="J5" i="41"/>
  <c r="J26" i="41" s="1"/>
  <c r="I5" i="41"/>
  <c r="H5" i="41"/>
  <c r="H26" i="41" s="1"/>
  <c r="G5" i="41"/>
  <c r="G26" i="41" s="1"/>
  <c r="F5" i="41"/>
  <c r="N5" i="41" s="1"/>
  <c r="O5" i="41" s="1"/>
  <c r="E5" i="41"/>
  <c r="D5" i="41"/>
  <c r="D26" i="41" s="1"/>
  <c r="E26" i="40"/>
  <c r="F26" i="40"/>
  <c r="G26" i="40"/>
  <c r="H26" i="40"/>
  <c r="I26" i="40"/>
  <c r="J26" i="40"/>
  <c r="K26" i="40"/>
  <c r="L26" i="40"/>
  <c r="M26" i="40"/>
  <c r="N27" i="40"/>
  <c r="O27" i="40"/>
  <c r="D26" i="40"/>
  <c r="N26" i="40" s="1"/>
  <c r="O26" i="40" s="1"/>
  <c r="N25" i="40"/>
  <c r="O25" i="40" s="1"/>
  <c r="N24" i="40"/>
  <c r="O24" i="40" s="1"/>
  <c r="N23" i="40"/>
  <c r="O23" i="40" s="1"/>
  <c r="M22" i="40"/>
  <c r="L22" i="40"/>
  <c r="N22" i="40" s="1"/>
  <c r="O22" i="40" s="1"/>
  <c r="K22" i="40"/>
  <c r="J22" i="40"/>
  <c r="I22" i="40"/>
  <c r="H22" i="40"/>
  <c r="G22" i="40"/>
  <c r="F22" i="40"/>
  <c r="E22" i="40"/>
  <c r="D22" i="40"/>
  <c r="N21" i="40"/>
  <c r="O21" i="40" s="1"/>
  <c r="M20" i="40"/>
  <c r="L20" i="40"/>
  <c r="N20" i="40" s="1"/>
  <c r="O20" i="40" s="1"/>
  <c r="K20" i="40"/>
  <c r="J20" i="40"/>
  <c r="I20" i="40"/>
  <c r="H20" i="40"/>
  <c r="G20" i="40"/>
  <c r="F20" i="40"/>
  <c r="E20" i="40"/>
  <c r="D20" i="40"/>
  <c r="N19" i="40"/>
  <c r="O19" i="40" s="1"/>
  <c r="M18" i="40"/>
  <c r="M28" i="40"/>
  <c r="L18" i="40"/>
  <c r="K18" i="40"/>
  <c r="J18" i="40"/>
  <c r="I18" i="40"/>
  <c r="H18" i="40"/>
  <c r="G18" i="40"/>
  <c r="F18" i="40"/>
  <c r="E18" i="40"/>
  <c r="D18" i="40"/>
  <c r="N18" i="40" s="1"/>
  <c r="O18" i="40" s="1"/>
  <c r="N17" i="40"/>
  <c r="O17" i="40" s="1"/>
  <c r="N16" i="40"/>
  <c r="O16" i="40" s="1"/>
  <c r="N15" i="40"/>
  <c r="O15" i="40" s="1"/>
  <c r="N14" i="40"/>
  <c r="O14" i="40" s="1"/>
  <c r="M13" i="40"/>
  <c r="L13" i="40"/>
  <c r="K13" i="40"/>
  <c r="J13" i="40"/>
  <c r="J28" i="40" s="1"/>
  <c r="I13" i="40"/>
  <c r="H13" i="40"/>
  <c r="G13" i="40"/>
  <c r="F13" i="40"/>
  <c r="E13" i="40"/>
  <c r="N13" i="40" s="1"/>
  <c r="O13" i="40" s="1"/>
  <c r="D13" i="40"/>
  <c r="N12" i="40"/>
  <c r="O12" i="40"/>
  <c r="M11" i="40"/>
  <c r="L11" i="40"/>
  <c r="L28" i="40" s="1"/>
  <c r="K11" i="40"/>
  <c r="J11" i="40"/>
  <c r="I11" i="40"/>
  <c r="I28" i="40" s="1"/>
  <c r="H11" i="40"/>
  <c r="G11" i="40"/>
  <c r="F11" i="40"/>
  <c r="E11" i="40"/>
  <c r="D11" i="40"/>
  <c r="N11" i="40" s="1"/>
  <c r="O11" i="40" s="1"/>
  <c r="N10" i="40"/>
  <c r="O10" i="40"/>
  <c r="N9" i="40"/>
  <c r="O9" i="40" s="1"/>
  <c r="N8" i="40"/>
  <c r="O8" i="40" s="1"/>
  <c r="N7" i="40"/>
  <c r="O7" i="40" s="1"/>
  <c r="N6" i="40"/>
  <c r="O6" i="40" s="1"/>
  <c r="M5" i="40"/>
  <c r="L5" i="40"/>
  <c r="K5" i="40"/>
  <c r="K28" i="40" s="1"/>
  <c r="J5" i="40"/>
  <c r="I5" i="40"/>
  <c r="H5" i="40"/>
  <c r="H28" i="40" s="1"/>
  <c r="G5" i="40"/>
  <c r="G28" i="40" s="1"/>
  <c r="F5" i="40"/>
  <c r="F28" i="40"/>
  <c r="E5" i="40"/>
  <c r="E28" i="40" s="1"/>
  <c r="D5" i="40"/>
  <c r="D28" i="40" s="1"/>
  <c r="N26" i="39"/>
  <c r="O26" i="39" s="1"/>
  <c r="N25" i="39"/>
  <c r="O25" i="39" s="1"/>
  <c r="N24" i="39"/>
  <c r="O24" i="39" s="1"/>
  <c r="M23" i="39"/>
  <c r="L23" i="39"/>
  <c r="K23" i="39"/>
  <c r="J23" i="39"/>
  <c r="I23" i="39"/>
  <c r="H23" i="39"/>
  <c r="N23" i="39" s="1"/>
  <c r="O23" i="39" s="1"/>
  <c r="G23" i="39"/>
  <c r="F23" i="39"/>
  <c r="E23" i="39"/>
  <c r="D23" i="39"/>
  <c r="N22" i="39"/>
  <c r="O22" i="39" s="1"/>
  <c r="M21" i="39"/>
  <c r="L21" i="39"/>
  <c r="K21" i="39"/>
  <c r="J21" i="39"/>
  <c r="I21" i="39"/>
  <c r="I27" i="39" s="1"/>
  <c r="H21" i="39"/>
  <c r="G21" i="39"/>
  <c r="F21" i="39"/>
  <c r="E21" i="39"/>
  <c r="D21" i="39"/>
  <c r="N21" i="39" s="1"/>
  <c r="O21" i="39" s="1"/>
  <c r="N20" i="39"/>
  <c r="O20" i="39" s="1"/>
  <c r="M19" i="39"/>
  <c r="L19" i="39"/>
  <c r="K19" i="39"/>
  <c r="J19" i="39"/>
  <c r="N19" i="39" s="1"/>
  <c r="O19" i="39" s="1"/>
  <c r="I19" i="39"/>
  <c r="H19" i="39"/>
  <c r="G19" i="39"/>
  <c r="F19" i="39"/>
  <c r="E19" i="39"/>
  <c r="D19" i="39"/>
  <c r="N18" i="39"/>
  <c r="O18" i="39" s="1"/>
  <c r="N17" i="39"/>
  <c r="O17" i="39"/>
  <c r="N16" i="39"/>
  <c r="O16" i="39"/>
  <c r="N15" i="39"/>
  <c r="O15" i="39" s="1"/>
  <c r="M14" i="39"/>
  <c r="L14" i="39"/>
  <c r="K14" i="39"/>
  <c r="J14" i="39"/>
  <c r="I14" i="39"/>
  <c r="H14" i="39"/>
  <c r="G14" i="39"/>
  <c r="F14" i="39"/>
  <c r="N14" i="39" s="1"/>
  <c r="O14" i="39" s="1"/>
  <c r="E14" i="39"/>
  <c r="D14" i="39"/>
  <c r="N13" i="39"/>
  <c r="O13" i="39" s="1"/>
  <c r="M12" i="39"/>
  <c r="L12" i="39"/>
  <c r="K12" i="39"/>
  <c r="J12" i="39"/>
  <c r="I12" i="39"/>
  <c r="H12" i="39"/>
  <c r="H27" i="39" s="1"/>
  <c r="G12" i="39"/>
  <c r="G27" i="39" s="1"/>
  <c r="F12" i="39"/>
  <c r="E12" i="39"/>
  <c r="E27" i="39" s="1"/>
  <c r="D12" i="39"/>
  <c r="N12" i="39" s="1"/>
  <c r="O12" i="39" s="1"/>
  <c r="N11" i="39"/>
  <c r="O11" i="39" s="1"/>
  <c r="N10" i="39"/>
  <c r="O10" i="39" s="1"/>
  <c r="N9" i="39"/>
  <c r="O9" i="39"/>
  <c r="N8" i="39"/>
  <c r="O8" i="39" s="1"/>
  <c r="N7" i="39"/>
  <c r="O7" i="39" s="1"/>
  <c r="N6" i="39"/>
  <c r="O6" i="39" s="1"/>
  <c r="M5" i="39"/>
  <c r="M27" i="39" s="1"/>
  <c r="L5" i="39"/>
  <c r="L27" i="39"/>
  <c r="K5" i="39"/>
  <c r="K27" i="39"/>
  <c r="J5" i="39"/>
  <c r="J27" i="39" s="1"/>
  <c r="I5" i="39"/>
  <c r="H5" i="39"/>
  <c r="G5" i="39"/>
  <c r="F5" i="39"/>
  <c r="F27" i="39" s="1"/>
  <c r="E5" i="39"/>
  <c r="D5" i="39"/>
  <c r="N5" i="39" s="1"/>
  <c r="O5" i="39" s="1"/>
  <c r="D27" i="39"/>
  <c r="N25" i="38"/>
  <c r="O25" i="38" s="1"/>
  <c r="N24" i="38"/>
  <c r="O24" i="38" s="1"/>
  <c r="M23" i="38"/>
  <c r="L23" i="38"/>
  <c r="K23" i="38"/>
  <c r="J23" i="38"/>
  <c r="I23" i="38"/>
  <c r="H23" i="38"/>
  <c r="G23" i="38"/>
  <c r="F23" i="38"/>
  <c r="E23" i="38"/>
  <c r="D23" i="38"/>
  <c r="N22" i="38"/>
  <c r="O22" i="38" s="1"/>
  <c r="M21" i="38"/>
  <c r="L21" i="38"/>
  <c r="K21" i="38"/>
  <c r="J21" i="38"/>
  <c r="I21" i="38"/>
  <c r="H21" i="38"/>
  <c r="N21" i="38" s="1"/>
  <c r="O21" i="38" s="1"/>
  <c r="G21" i="38"/>
  <c r="F21" i="38"/>
  <c r="E21" i="38"/>
  <c r="D21" i="38"/>
  <c r="N20" i="38"/>
  <c r="O20" i="38" s="1"/>
  <c r="M19" i="38"/>
  <c r="L19" i="38"/>
  <c r="K19" i="38"/>
  <c r="J19" i="38"/>
  <c r="J26" i="38" s="1"/>
  <c r="I19" i="38"/>
  <c r="H19" i="38"/>
  <c r="G19" i="38"/>
  <c r="F19" i="38"/>
  <c r="E19" i="38"/>
  <c r="D19" i="38"/>
  <c r="N19" i="38" s="1"/>
  <c r="O19" i="38" s="1"/>
  <c r="N18" i="38"/>
  <c r="O18" i="38"/>
  <c r="N17" i="38"/>
  <c r="O17" i="38"/>
  <c r="N16" i="38"/>
  <c r="O16" i="38" s="1"/>
  <c r="N15" i="38"/>
  <c r="O15" i="38" s="1"/>
  <c r="M14" i="38"/>
  <c r="M26" i="38" s="1"/>
  <c r="L14" i="38"/>
  <c r="K14" i="38"/>
  <c r="J14" i="38"/>
  <c r="I14" i="38"/>
  <c r="H14" i="38"/>
  <c r="G14" i="38"/>
  <c r="F14" i="38"/>
  <c r="N14" i="38" s="1"/>
  <c r="O14" i="38" s="1"/>
  <c r="E14" i="38"/>
  <c r="D14" i="38"/>
  <c r="N13" i="38"/>
  <c r="O13" i="38" s="1"/>
  <c r="M12" i="38"/>
  <c r="L12" i="38"/>
  <c r="K12" i="38"/>
  <c r="J12" i="38"/>
  <c r="I12" i="38"/>
  <c r="I26" i="38" s="1"/>
  <c r="H12" i="38"/>
  <c r="H26" i="38" s="1"/>
  <c r="G12" i="38"/>
  <c r="F12" i="38"/>
  <c r="E12" i="38"/>
  <c r="D12" i="38"/>
  <c r="N12" i="38" s="1"/>
  <c r="O12" i="38" s="1"/>
  <c r="N11" i="38"/>
  <c r="O11" i="38" s="1"/>
  <c r="N10" i="38"/>
  <c r="O10" i="38"/>
  <c r="N9" i="38"/>
  <c r="O9" i="38" s="1"/>
  <c r="N8" i="38"/>
  <c r="O8" i="38"/>
  <c r="N7" i="38"/>
  <c r="O7" i="38"/>
  <c r="N6" i="38"/>
  <c r="O6" i="38"/>
  <c r="M5" i="38"/>
  <c r="L5" i="38"/>
  <c r="L26" i="38"/>
  <c r="K5" i="38"/>
  <c r="K26" i="38" s="1"/>
  <c r="J5" i="38"/>
  <c r="I5" i="38"/>
  <c r="H5" i="38"/>
  <c r="G5" i="38"/>
  <c r="G26" i="38" s="1"/>
  <c r="F5" i="38"/>
  <c r="F26" i="38" s="1"/>
  <c r="E5" i="38"/>
  <c r="N5" i="38" s="1"/>
  <c r="O5" i="38" s="1"/>
  <c r="E26" i="38"/>
  <c r="D5" i="38"/>
  <c r="D26" i="38"/>
  <c r="N25" i="37"/>
  <c r="O25" i="37" s="1"/>
  <c r="N24" i="37"/>
  <c r="O24" i="37" s="1"/>
  <c r="N23" i="37"/>
  <c r="O23" i="37" s="1"/>
  <c r="M22" i="37"/>
  <c r="L22" i="37"/>
  <c r="K22" i="37"/>
  <c r="J22" i="37"/>
  <c r="I22" i="37"/>
  <c r="H22" i="37"/>
  <c r="G22" i="37"/>
  <c r="F22" i="37"/>
  <c r="E22" i="37"/>
  <c r="N22" i="37" s="1"/>
  <c r="O22" i="37" s="1"/>
  <c r="D22" i="37"/>
  <c r="N21" i="37"/>
  <c r="O21" i="37" s="1"/>
  <c r="M20" i="37"/>
  <c r="L20" i="37"/>
  <c r="N20" i="37" s="1"/>
  <c r="O20" i="37" s="1"/>
  <c r="K20" i="37"/>
  <c r="J20" i="37"/>
  <c r="I20" i="37"/>
  <c r="H20" i="37"/>
  <c r="G20" i="37"/>
  <c r="F20" i="37"/>
  <c r="E20" i="37"/>
  <c r="D20" i="37"/>
  <c r="N19" i="37"/>
  <c r="O19" i="37" s="1"/>
  <c r="M18" i="37"/>
  <c r="M26" i="37" s="1"/>
  <c r="L18" i="37"/>
  <c r="L26" i="37" s="1"/>
  <c r="K18" i="37"/>
  <c r="J18" i="37"/>
  <c r="I18" i="37"/>
  <c r="H18" i="37"/>
  <c r="G18" i="37"/>
  <c r="N18" i="37" s="1"/>
  <c r="O18" i="37" s="1"/>
  <c r="F18" i="37"/>
  <c r="E18" i="37"/>
  <c r="D18" i="37"/>
  <c r="N17" i="37"/>
  <c r="O17" i="37"/>
  <c r="N16" i="37"/>
  <c r="O16" i="37" s="1"/>
  <c r="N15" i="37"/>
  <c r="O15" i="37" s="1"/>
  <c r="N14" i="37"/>
  <c r="O14" i="37" s="1"/>
  <c r="M13" i="37"/>
  <c r="L13" i="37"/>
  <c r="K13" i="37"/>
  <c r="J13" i="37"/>
  <c r="I13" i="37"/>
  <c r="I26" i="37" s="1"/>
  <c r="H13" i="37"/>
  <c r="H26" i="37" s="1"/>
  <c r="G13" i="37"/>
  <c r="F13" i="37"/>
  <c r="E13" i="37"/>
  <c r="D13" i="37"/>
  <c r="N13" i="37" s="1"/>
  <c r="O13" i="37" s="1"/>
  <c r="N12" i="37"/>
  <c r="O12" i="37" s="1"/>
  <c r="M11" i="37"/>
  <c r="L11" i="37"/>
  <c r="K11" i="37"/>
  <c r="J11" i="37"/>
  <c r="J26" i="37" s="1"/>
  <c r="I11" i="37"/>
  <c r="H11" i="37"/>
  <c r="G11" i="37"/>
  <c r="F11" i="37"/>
  <c r="F26" i="37" s="1"/>
  <c r="E11" i="37"/>
  <c r="D11" i="37"/>
  <c r="N11" i="37" s="1"/>
  <c r="O11" i="37" s="1"/>
  <c r="N10" i="37"/>
  <c r="O10" i="37"/>
  <c r="N9" i="37"/>
  <c r="O9" i="37" s="1"/>
  <c r="N8" i="37"/>
  <c r="O8" i="37"/>
  <c r="N7" i="37"/>
  <c r="O7" i="37"/>
  <c r="N6" i="37"/>
  <c r="O6" i="37"/>
  <c r="M5" i="37"/>
  <c r="L5" i="37"/>
  <c r="K5" i="37"/>
  <c r="K26" i="37" s="1"/>
  <c r="J5" i="37"/>
  <c r="I5" i="37"/>
  <c r="H5" i="37"/>
  <c r="G5" i="37"/>
  <c r="G26" i="37" s="1"/>
  <c r="F5" i="37"/>
  <c r="E5" i="37"/>
  <c r="N5" i="37" s="1"/>
  <c r="O5" i="37" s="1"/>
  <c r="E26" i="37"/>
  <c r="D5" i="37"/>
  <c r="D26" i="37" s="1"/>
  <c r="N25" i="36"/>
  <c r="O25" i="36" s="1"/>
  <c r="N24" i="36"/>
  <c r="O24" i="36" s="1"/>
  <c r="M23" i="36"/>
  <c r="L23" i="36"/>
  <c r="K23" i="36"/>
  <c r="J23" i="36"/>
  <c r="I23" i="36"/>
  <c r="H23" i="36"/>
  <c r="N23" i="36" s="1"/>
  <c r="O23" i="36" s="1"/>
  <c r="G23" i="36"/>
  <c r="F23" i="36"/>
  <c r="E23" i="36"/>
  <c r="D23" i="36"/>
  <c r="N22" i="36"/>
  <c r="O22" i="36" s="1"/>
  <c r="M21" i="36"/>
  <c r="L21" i="36"/>
  <c r="K21" i="36"/>
  <c r="J21" i="36"/>
  <c r="I21" i="36"/>
  <c r="H21" i="36"/>
  <c r="G21" i="36"/>
  <c r="F21" i="36"/>
  <c r="E21" i="36"/>
  <c r="N21" i="36" s="1"/>
  <c r="O21" i="36" s="1"/>
  <c r="D21" i="36"/>
  <c r="N20" i="36"/>
  <c r="O20" i="36" s="1"/>
  <c r="M19" i="36"/>
  <c r="L19" i="36"/>
  <c r="K19" i="36"/>
  <c r="J19" i="36"/>
  <c r="I19" i="36"/>
  <c r="H19" i="36"/>
  <c r="G19" i="36"/>
  <c r="F19" i="36"/>
  <c r="E19" i="36"/>
  <c r="N19" i="36" s="1"/>
  <c r="O19" i="36" s="1"/>
  <c r="D19" i="36"/>
  <c r="N18" i="36"/>
  <c r="O18" i="36" s="1"/>
  <c r="N17" i="36"/>
  <c r="O17" i="36"/>
  <c r="N16" i="36"/>
  <c r="O16" i="36" s="1"/>
  <c r="N15" i="36"/>
  <c r="O15" i="36" s="1"/>
  <c r="M14" i="36"/>
  <c r="L14" i="36"/>
  <c r="K14" i="36"/>
  <c r="J14" i="36"/>
  <c r="I14" i="36"/>
  <c r="H14" i="36"/>
  <c r="G14" i="36"/>
  <c r="G26" i="36" s="1"/>
  <c r="F14" i="36"/>
  <c r="E14" i="36"/>
  <c r="N14" i="36" s="1"/>
  <c r="O14" i="36" s="1"/>
  <c r="D14" i="36"/>
  <c r="N13" i="36"/>
  <c r="O13" i="36" s="1"/>
  <c r="M12" i="36"/>
  <c r="L12" i="36"/>
  <c r="K12" i="36"/>
  <c r="J12" i="36"/>
  <c r="J26" i="36" s="1"/>
  <c r="I12" i="36"/>
  <c r="H12" i="36"/>
  <c r="G12" i="36"/>
  <c r="F12" i="36"/>
  <c r="F26" i="36" s="1"/>
  <c r="E12" i="36"/>
  <c r="D12" i="36"/>
  <c r="N12" i="36" s="1"/>
  <c r="O12" i="36" s="1"/>
  <c r="N11" i="36"/>
  <c r="O11" i="36" s="1"/>
  <c r="N10" i="36"/>
  <c r="O10" i="36"/>
  <c r="N9" i="36"/>
  <c r="O9" i="36" s="1"/>
  <c r="N8" i="36"/>
  <c r="O8" i="36"/>
  <c r="N7" i="36"/>
  <c r="O7" i="36"/>
  <c r="N6" i="36"/>
  <c r="O6" i="36"/>
  <c r="M5" i="36"/>
  <c r="M26" i="36" s="1"/>
  <c r="L5" i="36"/>
  <c r="L26" i="36"/>
  <c r="K5" i="36"/>
  <c r="K26" i="36" s="1"/>
  <c r="J5" i="36"/>
  <c r="I5" i="36"/>
  <c r="I26" i="36" s="1"/>
  <c r="H5" i="36"/>
  <c r="H26" i="36" s="1"/>
  <c r="G5" i="36"/>
  <c r="F5" i="36"/>
  <c r="E5" i="36"/>
  <c r="E26" i="36"/>
  <c r="D5" i="36"/>
  <c r="N5" i="36" s="1"/>
  <c r="O5" i="36" s="1"/>
  <c r="N25" i="35"/>
  <c r="O25" i="35"/>
  <c r="N24" i="35"/>
  <c r="O24" i="35"/>
  <c r="M23" i="35"/>
  <c r="L23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/>
  <c r="M21" i="35"/>
  <c r="L21" i="35"/>
  <c r="K21" i="35"/>
  <c r="J21" i="35"/>
  <c r="I21" i="35"/>
  <c r="N21" i="35" s="1"/>
  <c r="O21" i="35" s="1"/>
  <c r="H21" i="35"/>
  <c r="G21" i="35"/>
  <c r="F21" i="35"/>
  <c r="E21" i="35"/>
  <c r="D21" i="35"/>
  <c r="N20" i="35"/>
  <c r="O20" i="35" s="1"/>
  <c r="M19" i="35"/>
  <c r="L19" i="35"/>
  <c r="L26" i="35" s="1"/>
  <c r="K19" i="35"/>
  <c r="J19" i="35"/>
  <c r="I19" i="35"/>
  <c r="H19" i="35"/>
  <c r="G19" i="35"/>
  <c r="F19" i="35"/>
  <c r="F26" i="35" s="1"/>
  <c r="E19" i="35"/>
  <c r="D19" i="35"/>
  <c r="N19" i="35" s="1"/>
  <c r="O19" i="35" s="1"/>
  <c r="N18" i="35"/>
  <c r="O18" i="35"/>
  <c r="N17" i="35"/>
  <c r="O17" i="35" s="1"/>
  <c r="N16" i="35"/>
  <c r="O16" i="35"/>
  <c r="N15" i="35"/>
  <c r="O15" i="35"/>
  <c r="M14" i="35"/>
  <c r="L14" i="35"/>
  <c r="K14" i="35"/>
  <c r="J14" i="35"/>
  <c r="I14" i="35"/>
  <c r="H14" i="35"/>
  <c r="H26" i="35" s="1"/>
  <c r="G14" i="35"/>
  <c r="F14" i="35"/>
  <c r="E14" i="35"/>
  <c r="D14" i="35"/>
  <c r="N14" i="35" s="1"/>
  <c r="O14" i="35" s="1"/>
  <c r="N13" i="35"/>
  <c r="O13" i="35"/>
  <c r="M12" i="35"/>
  <c r="L12" i="35"/>
  <c r="K12" i="35"/>
  <c r="J12" i="35"/>
  <c r="J26" i="35" s="1"/>
  <c r="I12" i="35"/>
  <c r="N12" i="35" s="1"/>
  <c r="O12" i="35" s="1"/>
  <c r="H12" i="35"/>
  <c r="G12" i="35"/>
  <c r="G26" i="35" s="1"/>
  <c r="F12" i="35"/>
  <c r="E12" i="35"/>
  <c r="D12" i="35"/>
  <c r="N11" i="35"/>
  <c r="O11" i="35" s="1"/>
  <c r="N10" i="35"/>
  <c r="O10" i="35" s="1"/>
  <c r="N9" i="35"/>
  <c r="O9" i="35"/>
  <c r="N8" i="35"/>
  <c r="O8" i="35"/>
  <c r="N7" i="35"/>
  <c r="O7" i="35" s="1"/>
  <c r="N6" i="35"/>
  <c r="O6" i="35" s="1"/>
  <c r="M5" i="35"/>
  <c r="M26" i="35" s="1"/>
  <c r="L5" i="35"/>
  <c r="K5" i="35"/>
  <c r="K26" i="35"/>
  <c r="J5" i="35"/>
  <c r="I5" i="35"/>
  <c r="I26" i="35" s="1"/>
  <c r="H5" i="35"/>
  <c r="G5" i="35"/>
  <c r="F5" i="35"/>
  <c r="E5" i="35"/>
  <c r="E26" i="35"/>
  <c r="D5" i="35"/>
  <c r="N5" i="35" s="1"/>
  <c r="O5" i="35" s="1"/>
  <c r="N25" i="34"/>
  <c r="O25" i="34"/>
  <c r="N24" i="34"/>
  <c r="O24" i="34"/>
  <c r="M23" i="34"/>
  <c r="L23" i="34"/>
  <c r="K23" i="34"/>
  <c r="J23" i="34"/>
  <c r="I23" i="34"/>
  <c r="H23" i="34"/>
  <c r="G23" i="34"/>
  <c r="G26" i="34" s="1"/>
  <c r="F23" i="34"/>
  <c r="E23" i="34"/>
  <c r="D23" i="34"/>
  <c r="N23" i="34" s="1"/>
  <c r="O23" i="34" s="1"/>
  <c r="N22" i="34"/>
  <c r="O22" i="34"/>
  <c r="M21" i="34"/>
  <c r="L21" i="34"/>
  <c r="K21" i="34"/>
  <c r="J21" i="34"/>
  <c r="I21" i="34"/>
  <c r="H21" i="34"/>
  <c r="G21" i="34"/>
  <c r="F21" i="34"/>
  <c r="E21" i="34"/>
  <c r="D21" i="34"/>
  <c r="N21" i="34" s="1"/>
  <c r="O21" i="34" s="1"/>
  <c r="N20" i="34"/>
  <c r="O20" i="34" s="1"/>
  <c r="M19" i="34"/>
  <c r="L19" i="34"/>
  <c r="K19" i="34"/>
  <c r="J19" i="34"/>
  <c r="I19" i="34"/>
  <c r="H19" i="34"/>
  <c r="G19" i="34"/>
  <c r="F19" i="34"/>
  <c r="E19" i="34"/>
  <c r="D19" i="34"/>
  <c r="N19" i="34" s="1"/>
  <c r="O19" i="34" s="1"/>
  <c r="N18" i="34"/>
  <c r="O18" i="34"/>
  <c r="N17" i="34"/>
  <c r="O17" i="34" s="1"/>
  <c r="N16" i="34"/>
  <c r="O16" i="34"/>
  <c r="N15" i="34"/>
  <c r="O15" i="34"/>
  <c r="M14" i="34"/>
  <c r="L14" i="34"/>
  <c r="K14" i="34"/>
  <c r="J14" i="34"/>
  <c r="I14" i="34"/>
  <c r="I26" i="34" s="1"/>
  <c r="H14" i="34"/>
  <c r="N14" i="34" s="1"/>
  <c r="O14" i="34" s="1"/>
  <c r="G14" i="34"/>
  <c r="F14" i="34"/>
  <c r="E14" i="34"/>
  <c r="D14" i="34"/>
  <c r="N13" i="34"/>
  <c r="O13" i="34" s="1"/>
  <c r="M12" i="34"/>
  <c r="L12" i="34"/>
  <c r="K12" i="34"/>
  <c r="J12" i="34"/>
  <c r="I12" i="34"/>
  <c r="H12" i="34"/>
  <c r="H26" i="34" s="1"/>
  <c r="G12" i="34"/>
  <c r="F12" i="34"/>
  <c r="E12" i="34"/>
  <c r="D12" i="34"/>
  <c r="N12" i="34" s="1"/>
  <c r="O12" i="34" s="1"/>
  <c r="N11" i="34"/>
  <c r="O11" i="34"/>
  <c r="N10" i="34"/>
  <c r="O10" i="34" s="1"/>
  <c r="N9" i="34"/>
  <c r="O9" i="34"/>
  <c r="N8" i="34"/>
  <c r="O8" i="34"/>
  <c r="N7" i="34"/>
  <c r="O7" i="34"/>
  <c r="N6" i="34"/>
  <c r="O6" i="34" s="1"/>
  <c r="M5" i="34"/>
  <c r="M26" i="34"/>
  <c r="L5" i="34"/>
  <c r="L26" i="34" s="1"/>
  <c r="K5" i="34"/>
  <c r="K26" i="34" s="1"/>
  <c r="J5" i="34"/>
  <c r="J26" i="34" s="1"/>
  <c r="I5" i="34"/>
  <c r="H5" i="34"/>
  <c r="G5" i="34"/>
  <c r="F5" i="34"/>
  <c r="F26" i="34"/>
  <c r="E5" i="34"/>
  <c r="N5" i="34" s="1"/>
  <c r="O5" i="34" s="1"/>
  <c r="D5" i="34"/>
  <c r="D26" i="34"/>
  <c r="E22" i="33"/>
  <c r="F22" i="33"/>
  <c r="G22" i="33"/>
  <c r="H22" i="33"/>
  <c r="I22" i="33"/>
  <c r="J22" i="33"/>
  <c r="K22" i="33"/>
  <c r="L22" i="33"/>
  <c r="M22" i="33"/>
  <c r="D22" i="33"/>
  <c r="N22" i="33" s="1"/>
  <c r="O22" i="33" s="1"/>
  <c r="E20" i="33"/>
  <c r="F20" i="33"/>
  <c r="G20" i="33"/>
  <c r="H20" i="33"/>
  <c r="I20" i="33"/>
  <c r="J20" i="33"/>
  <c r="K20" i="33"/>
  <c r="L20" i="33"/>
  <c r="M20" i="33"/>
  <c r="N20" i="33" s="1"/>
  <c r="O20" i="33" s="1"/>
  <c r="E18" i="33"/>
  <c r="F18" i="33"/>
  <c r="G18" i="33"/>
  <c r="N18" i="33" s="1"/>
  <c r="O18" i="33" s="1"/>
  <c r="H18" i="33"/>
  <c r="I18" i="33"/>
  <c r="J18" i="33"/>
  <c r="K18" i="33"/>
  <c r="L18" i="33"/>
  <c r="M18" i="33"/>
  <c r="E13" i="33"/>
  <c r="F13" i="33"/>
  <c r="N13" i="33" s="1"/>
  <c r="O13" i="33" s="1"/>
  <c r="F26" i="33"/>
  <c r="G13" i="33"/>
  <c r="H13" i="33"/>
  <c r="I13" i="33"/>
  <c r="J13" i="33"/>
  <c r="K13" i="33"/>
  <c r="L13" i="33"/>
  <c r="M13" i="33"/>
  <c r="E11" i="33"/>
  <c r="F11" i="33"/>
  <c r="G11" i="33"/>
  <c r="N11" i="33" s="1"/>
  <c r="O11" i="33" s="1"/>
  <c r="H11" i="33"/>
  <c r="I11" i="33"/>
  <c r="J11" i="33"/>
  <c r="K11" i="33"/>
  <c r="L11" i="33"/>
  <c r="M11" i="33"/>
  <c r="M26" i="33" s="1"/>
  <c r="E5" i="33"/>
  <c r="E26" i="33"/>
  <c r="F5" i="33"/>
  <c r="G5" i="33"/>
  <c r="H5" i="33"/>
  <c r="H26" i="33"/>
  <c r="I5" i="33"/>
  <c r="I26" i="33" s="1"/>
  <c r="J5" i="33"/>
  <c r="J26" i="33" s="1"/>
  <c r="K5" i="33"/>
  <c r="K26" i="33" s="1"/>
  <c r="L5" i="33"/>
  <c r="L26" i="33" s="1"/>
  <c r="M5" i="33"/>
  <c r="D20" i="33"/>
  <c r="D18" i="33"/>
  <c r="D13" i="33"/>
  <c r="D26" i="33"/>
  <c r="D11" i="33"/>
  <c r="D5" i="33"/>
  <c r="N5" i="33" s="1"/>
  <c r="O5" i="33" s="1"/>
  <c r="N24" i="33"/>
  <c r="O24" i="33"/>
  <c r="N25" i="33"/>
  <c r="O25" i="33" s="1"/>
  <c r="N23" i="33"/>
  <c r="O23" i="33"/>
  <c r="N21" i="33"/>
  <c r="O21" i="33"/>
  <c r="N19" i="33"/>
  <c r="O19" i="33"/>
  <c r="N7" i="33"/>
  <c r="O7" i="33"/>
  <c r="N8" i="33"/>
  <c r="O8" i="33"/>
  <c r="N9" i="33"/>
  <c r="O9" i="33" s="1"/>
  <c r="N10" i="33"/>
  <c r="O10" i="33"/>
  <c r="N6" i="33"/>
  <c r="O6" i="33"/>
  <c r="N14" i="33"/>
  <c r="O14" i="33"/>
  <c r="N15" i="33"/>
  <c r="O15" i="33"/>
  <c r="N16" i="33"/>
  <c r="O16" i="33"/>
  <c r="N17" i="33"/>
  <c r="O17" i="33" s="1"/>
  <c r="N12" i="33"/>
  <c r="O12" i="33"/>
  <c r="N23" i="38"/>
  <c r="O23" i="38" s="1"/>
  <c r="N5" i="42"/>
  <c r="O5" i="42" s="1"/>
  <c r="J22" i="42"/>
  <c r="F22" i="42"/>
  <c r="E22" i="42"/>
  <c r="L22" i="42"/>
  <c r="I22" i="42"/>
  <c r="N23" i="42"/>
  <c r="O23" i="42" s="1"/>
  <c r="G22" i="42"/>
  <c r="K22" i="42"/>
  <c r="M22" i="42"/>
  <c r="H22" i="42"/>
  <c r="N22" i="42" s="1"/>
  <c r="O22" i="42" s="1"/>
  <c r="D22" i="42"/>
  <c r="N11" i="44"/>
  <c r="O11" i="44" s="1"/>
  <c r="N13" i="44"/>
  <c r="O13" i="44" s="1"/>
  <c r="O26" i="48" l="1"/>
  <c r="P26" i="48" s="1"/>
  <c r="N26" i="41"/>
  <c r="O26" i="41" s="1"/>
  <c r="N25" i="43"/>
  <c r="O25" i="43" s="1"/>
  <c r="N28" i="40"/>
  <c r="O28" i="40" s="1"/>
  <c r="N25" i="42"/>
  <c r="O25" i="42" s="1"/>
  <c r="N27" i="39"/>
  <c r="O27" i="39" s="1"/>
  <c r="N26" i="38"/>
  <c r="O26" i="38" s="1"/>
  <c r="N26" i="37"/>
  <c r="O26" i="37" s="1"/>
  <c r="N25" i="44"/>
  <c r="O25" i="44" s="1"/>
  <c r="N25" i="45"/>
  <c r="O25" i="45" s="1"/>
  <c r="D26" i="47"/>
  <c r="O26" i="47" s="1"/>
  <c r="P26" i="47" s="1"/>
  <c r="N5" i="45"/>
  <c r="O5" i="45" s="1"/>
  <c r="E26" i="34"/>
  <c r="N26" i="34" s="1"/>
  <c r="O26" i="34" s="1"/>
  <c r="D26" i="35"/>
  <c r="N26" i="35" s="1"/>
  <c r="O26" i="35" s="1"/>
  <c r="D26" i="36"/>
  <c r="N26" i="36" s="1"/>
  <c r="O26" i="36" s="1"/>
  <c r="G26" i="33"/>
  <c r="N26" i="33" s="1"/>
  <c r="O26" i="33" s="1"/>
  <c r="J25" i="44"/>
  <c r="N5" i="43"/>
  <c r="O5" i="43" s="1"/>
  <c r="N5" i="40"/>
  <c r="O5" i="40" s="1"/>
  <c r="O11" i="47"/>
  <c r="P11" i="47" s="1"/>
  <c r="F26" i="41"/>
  <c r="O13" i="47"/>
  <c r="P13" i="47" s="1"/>
  <c r="N5" i="46"/>
  <c r="O5" i="46" s="1"/>
</calcChain>
</file>

<file path=xl/sharedStrings.xml><?xml version="1.0" encoding="utf-8"?>
<sst xmlns="http://schemas.openxmlformats.org/spreadsheetml/2006/main" count="672" uniqueCount="88">
  <si>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</si>
  <si>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</si>
  <si>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</si>
  <si>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</si>
  <si>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</si>
  <si>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</si>
  <si>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</si>
  <si>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</si>
  <si>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</si>
  <si>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</si>
  <si>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</si>
  <si>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</si>
  <si>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</si>
  <si>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</si>
  <si>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</si>
  <si>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</si>
  <si>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</si>
  <si>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</si>
  <si>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</si>
  <si>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</si>
  <si>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</si>
  <si>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</si>
  <si>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</si>
  <si>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Other General Government Services</t>
  </si>
  <si>
    <t>Public Safety</t>
  </si>
  <si>
    <t>Law Enforcement</t>
  </si>
  <si>
    <t>Physical Environment</t>
  </si>
  <si>
    <t>Water Utility Services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</si>
  <si>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</si>
  <si>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</si>
  <si>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</si>
  <si>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</si>
  <si>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</si>
  <si>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Culture / Recreation</t>
  </si>
  <si>
    <t>Parks and Recreation</t>
  </si>
  <si>
    <t>Inter-Fund Group Transfers Out</t>
  </si>
  <si>
    <t>Proprietary - Other Non-Operating Disbursements</t>
  </si>
  <si>
    <t>Proprietary - Non-Operating Interest Expense</t>
  </si>
  <si>
    <t>Other Uses and Non-Operating</t>
  </si>
  <si>
    <t>2009 Municipal Population:</t>
  </si>
  <si>
    <t>West Miami Expenditures Reported by Account Code and Fund Type</t>
  </si>
  <si>
    <t>Local Fiscal Year Ended September 30, 2010</t>
  </si>
  <si>
    <t>Debt Service Payments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</si>
  <si>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</si>
  <si>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</si>
  <si>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</si>
  <si>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</si>
  <si>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</si>
  <si>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</si>
  <si>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</si>
  <si>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</si>
  <si>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</si>
  <si>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</si>
  <si>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</si>
  <si>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</si>
  <si>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</si>
  <si>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</si>
  <si>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</si>
  <si>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Other Uses</t>
  </si>
  <si>
    <t>Interfund Transfers Out</t>
  </si>
  <si>
    <t>Non-Operating Interest Expense</t>
  </si>
  <si>
    <t>Special Items (Loss)</t>
  </si>
  <si>
    <t>2014 Municipal Population:</t>
  </si>
  <si>
    <t>Local Fiscal Year Ended September 30, 2007</t>
  </si>
  <si>
    <t>2007 Municipal Population:</t>
  </si>
  <si>
    <t>Court-Related Expenditures</t>
  </si>
  <si>
    <t>General Court-Related Operations - Other Costs</t>
  </si>
  <si>
    <t>Local Fiscal Year Ended September 30, 2015</t>
  </si>
  <si>
    <t>Other Non-Operating Disbursements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</si>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</sst>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1" fontId="4" fillId="0" borderId="10" xfId="0" applyNumberFormat="1" applyFont="1" applyBorder="1" applyAlignment="1" applyProtection="1">
      <alignment horizontal="center"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  <c r="Q1" s="7"/>
      <c r="R1"/>
    </row>
    <row r="2" spans="1:134" ht="24" thickBot="1">
      <c r="A2" s="101" t="s">
        <v>86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3"/>
      <c r="Q2" s="7"/>
      <c r="R2"/>
    </row>
    <row r="3" spans="1:134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1"/>
      <c r="M3" s="112"/>
      <c r="N3" s="33"/>
      <c r="O3" s="34"/>
      <c r="P3" s="113" t="s">
        <v>81</v>
      </c>
      <c r="Q3" s="11"/>
      <c r="R3"/>
    </row>
    <row r="4" spans="1:134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82</v>
      </c>
      <c r="N4" s="32" t="s">
        <v>5</v>
      </c>
      <c r="O4" s="32" t="s">
        <v>83</v>
      </c>
      <c r="P4" s="11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SUM(D6:D10)</f>
        <v>1979912</v>
      </c>
      <c r="E5" s="24">
        <f>SUM(E6:E10)</f>
        <v>0</v>
      </c>
      <c r="F5" s="24">
        <f>SUM(F6:F10)</f>
        <v>0</v>
      </c>
      <c r="G5" s="24">
        <f>SUM(G6:G10)</f>
        <v>0</v>
      </c>
      <c r="H5" s="24">
        <f>SUM(H6:H10)</f>
        <v>0</v>
      </c>
      <c r="I5" s="24">
        <f>SUM(I6:I10)</f>
        <v>263456</v>
      </c>
      <c r="J5" s="24">
        <f>SUM(J6:J10)</f>
        <v>0</v>
      </c>
      <c r="K5" s="24">
        <f>SUM(K6:K10)</f>
        <v>0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2243368</v>
      </c>
      <c r="P5" s="30">
        <f>(O5/P$28)</f>
        <v>306.76439217831262</v>
      </c>
      <c r="Q5" s="6"/>
    </row>
    <row r="6" spans="1:134">
      <c r="A6" s="12"/>
      <c r="B6" s="42">
        <v>511</v>
      </c>
      <c r="C6" s="19" t="s">
        <v>19</v>
      </c>
      <c r="D6" s="43">
        <v>152594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152594</v>
      </c>
      <c r="P6" s="44">
        <f>(O6/P$28)</f>
        <v>20.866128811705181</v>
      </c>
      <c r="Q6" s="9"/>
    </row>
    <row r="7" spans="1:134">
      <c r="A7" s="12"/>
      <c r="B7" s="42">
        <v>512</v>
      </c>
      <c r="C7" s="19" t="s">
        <v>20</v>
      </c>
      <c r="D7" s="43">
        <v>450919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0" si="0">SUM(D7:N7)</f>
        <v>450919</v>
      </c>
      <c r="P7" s="44">
        <f>(O7/P$28)</f>
        <v>61.659920689183643</v>
      </c>
      <c r="Q7" s="9"/>
    </row>
    <row r="8" spans="1:134">
      <c r="A8" s="12"/>
      <c r="B8" s="42">
        <v>513</v>
      </c>
      <c r="C8" s="19" t="s">
        <v>21</v>
      </c>
      <c r="D8" s="43">
        <v>598858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598858</v>
      </c>
      <c r="P8" s="44">
        <f>(O8/P$28)</f>
        <v>81.889511828251059</v>
      </c>
      <c r="Q8" s="9"/>
    </row>
    <row r="9" spans="1:134">
      <c r="A9" s="12"/>
      <c r="B9" s="42">
        <v>514</v>
      </c>
      <c r="C9" s="19" t="s">
        <v>22</v>
      </c>
      <c r="D9" s="43">
        <v>242840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242840</v>
      </c>
      <c r="P9" s="44">
        <f>(O9/P$28)</f>
        <v>33.206618350881989</v>
      </c>
      <c r="Q9" s="9"/>
    </row>
    <row r="10" spans="1:134">
      <c r="A10" s="12"/>
      <c r="B10" s="42">
        <v>519</v>
      </c>
      <c r="C10" s="19" t="s">
        <v>23</v>
      </c>
      <c r="D10" s="43">
        <v>534701</v>
      </c>
      <c r="E10" s="43">
        <v>0</v>
      </c>
      <c r="F10" s="43">
        <v>0</v>
      </c>
      <c r="G10" s="43">
        <v>0</v>
      </c>
      <c r="H10" s="43">
        <v>0</v>
      </c>
      <c r="I10" s="43">
        <v>263456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798157</v>
      </c>
      <c r="P10" s="44">
        <f>(O10/P$28)</f>
        <v>109.14221249829072</v>
      </c>
      <c r="Q10" s="9"/>
    </row>
    <row r="11" spans="1:134" ht="15.75">
      <c r="A11" s="26" t="s">
        <v>24</v>
      </c>
      <c r="B11" s="27"/>
      <c r="C11" s="28"/>
      <c r="D11" s="29">
        <f>SUM(D12:D12)</f>
        <v>3460399</v>
      </c>
      <c r="E11" s="29">
        <f>SUM(E12:E12)</f>
        <v>218726</v>
      </c>
      <c r="F11" s="29">
        <f>SUM(F12:F12)</f>
        <v>0</v>
      </c>
      <c r="G11" s="29">
        <f>SUM(G12:G12)</f>
        <v>0</v>
      </c>
      <c r="H11" s="29">
        <f>SUM(H12:H12)</f>
        <v>0</v>
      </c>
      <c r="I11" s="29">
        <f>SUM(I12:I12)</f>
        <v>0</v>
      </c>
      <c r="J11" s="29">
        <f>SUM(J12:J12)</f>
        <v>0</v>
      </c>
      <c r="K11" s="29">
        <f>SUM(K12:K12)</f>
        <v>0</v>
      </c>
      <c r="L11" s="29">
        <f>SUM(L12:L12)</f>
        <v>0</v>
      </c>
      <c r="M11" s="29">
        <f>SUM(M12:M12)</f>
        <v>0</v>
      </c>
      <c r="N11" s="29">
        <f>SUM(N12:N12)</f>
        <v>0</v>
      </c>
      <c r="O11" s="40">
        <f>SUM(D11:N11)</f>
        <v>3679125</v>
      </c>
      <c r="P11" s="41">
        <f>(O11/P$28)</f>
        <v>503.09380555175716</v>
      </c>
      <c r="Q11" s="10"/>
    </row>
    <row r="12" spans="1:134">
      <c r="A12" s="12"/>
      <c r="B12" s="42">
        <v>521</v>
      </c>
      <c r="C12" s="19" t="s">
        <v>25</v>
      </c>
      <c r="D12" s="43">
        <v>3460399</v>
      </c>
      <c r="E12" s="43">
        <v>218726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3679125</v>
      </c>
      <c r="P12" s="44">
        <f>(O12/P$28)</f>
        <v>503.09380555175716</v>
      </c>
      <c r="Q12" s="9"/>
    </row>
    <row r="13" spans="1:134" ht="15.75">
      <c r="A13" s="26" t="s">
        <v>26</v>
      </c>
      <c r="B13" s="27"/>
      <c r="C13" s="28"/>
      <c r="D13" s="29">
        <f>SUM(D14:D17)</f>
        <v>228783</v>
      </c>
      <c r="E13" s="29">
        <f>SUM(E14:E17)</f>
        <v>0</v>
      </c>
      <c r="F13" s="29">
        <f>SUM(F14:F17)</f>
        <v>0</v>
      </c>
      <c r="G13" s="29">
        <f>SUM(G14:G17)</f>
        <v>0</v>
      </c>
      <c r="H13" s="29">
        <f>SUM(H14:H17)</f>
        <v>0</v>
      </c>
      <c r="I13" s="29">
        <f>SUM(I14:I17)</f>
        <v>3557805</v>
      </c>
      <c r="J13" s="29">
        <f>SUM(J14:J17)</f>
        <v>0</v>
      </c>
      <c r="K13" s="29">
        <f>SUM(K14:K17)</f>
        <v>0</v>
      </c>
      <c r="L13" s="29">
        <f>SUM(L14:L17)</f>
        <v>0</v>
      </c>
      <c r="M13" s="29">
        <f>SUM(M14:M17)</f>
        <v>0</v>
      </c>
      <c r="N13" s="29">
        <f>SUM(N14:N17)</f>
        <v>0</v>
      </c>
      <c r="O13" s="40">
        <f>SUM(D13:N13)</f>
        <v>3786588</v>
      </c>
      <c r="P13" s="41">
        <f>(O13/P$28)</f>
        <v>517.78859565157939</v>
      </c>
      <c r="Q13" s="10"/>
    </row>
    <row r="14" spans="1:134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1757871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21" si="1">SUM(D14:N14)</f>
        <v>1757871</v>
      </c>
      <c r="P14" s="44">
        <f>(O14/P$28)</f>
        <v>240.37617940653629</v>
      </c>
      <c r="Q14" s="9"/>
    </row>
    <row r="15" spans="1:134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702294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702294</v>
      </c>
      <c r="P15" s="44">
        <f>(O15/P$28)</f>
        <v>96.033638725557225</v>
      </c>
      <c r="Q15" s="9"/>
    </row>
    <row r="16" spans="1:134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1097640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1097640</v>
      </c>
      <c r="P16" s="44">
        <f>(O16/P$28)</f>
        <v>150.09435252290442</v>
      </c>
      <c r="Q16" s="9"/>
    </row>
    <row r="17" spans="1:120">
      <c r="A17" s="12"/>
      <c r="B17" s="42">
        <v>539</v>
      </c>
      <c r="C17" s="19" t="s">
        <v>30</v>
      </c>
      <c r="D17" s="43">
        <v>228783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228783</v>
      </c>
      <c r="P17" s="44">
        <f>(O17/P$28)</f>
        <v>31.284424996581432</v>
      </c>
      <c r="Q17" s="9"/>
    </row>
    <row r="18" spans="1:120" ht="15.75">
      <c r="A18" s="26" t="s">
        <v>31</v>
      </c>
      <c r="B18" s="27"/>
      <c r="C18" s="28"/>
      <c r="D18" s="29">
        <f>SUM(D19:D19)</f>
        <v>780238</v>
      </c>
      <c r="E18" s="29">
        <f>SUM(E19:E19)</f>
        <v>254717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 t="shared" si="1"/>
        <v>1034955</v>
      </c>
      <c r="P18" s="41">
        <f>(O18/P$28)</f>
        <v>141.52263093121837</v>
      </c>
      <c r="Q18" s="10"/>
    </row>
    <row r="19" spans="1:120">
      <c r="A19" s="12"/>
      <c r="B19" s="42">
        <v>541</v>
      </c>
      <c r="C19" s="19" t="s">
        <v>32</v>
      </c>
      <c r="D19" s="43">
        <v>780238</v>
      </c>
      <c r="E19" s="43">
        <v>254717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1034955</v>
      </c>
      <c r="P19" s="44">
        <f>(O19/P$28)</f>
        <v>141.52263093121837</v>
      </c>
      <c r="Q19" s="9"/>
    </row>
    <row r="20" spans="1:120" ht="15.75">
      <c r="A20" s="26" t="s">
        <v>33</v>
      </c>
      <c r="B20" s="27"/>
      <c r="C20" s="28"/>
      <c r="D20" s="29">
        <f>SUM(D21:D21)</f>
        <v>133435</v>
      </c>
      <c r="E20" s="29">
        <f>SUM(E21:E21)</f>
        <v>1505850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>SUM(D20:N20)</f>
        <v>1639285</v>
      </c>
      <c r="P20" s="41">
        <f>(O20/P$28)</f>
        <v>224.1603992889375</v>
      </c>
      <c r="Q20" s="9"/>
    </row>
    <row r="21" spans="1:120">
      <c r="A21" s="12"/>
      <c r="B21" s="42">
        <v>572</v>
      </c>
      <c r="C21" s="19" t="s">
        <v>34</v>
      </c>
      <c r="D21" s="43">
        <v>133435</v>
      </c>
      <c r="E21" s="43">
        <v>1505850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1639285</v>
      </c>
      <c r="P21" s="44">
        <f>(O21/P$28)</f>
        <v>224.1603992889375</v>
      </c>
      <c r="Q21" s="9"/>
    </row>
    <row r="22" spans="1:120" ht="15.75">
      <c r="A22" s="26" t="s">
        <v>38</v>
      </c>
      <c r="B22" s="27"/>
      <c r="C22" s="28"/>
      <c r="D22" s="29">
        <f>SUM(D23:D25)</f>
        <v>1291581</v>
      </c>
      <c r="E22" s="29">
        <f>SUM(E23:E25)</f>
        <v>0</v>
      </c>
      <c r="F22" s="29">
        <f>SUM(F23:F25)</f>
        <v>0</v>
      </c>
      <c r="G22" s="29">
        <f>SUM(G23:G25)</f>
        <v>0</v>
      </c>
      <c r="H22" s="29">
        <f>SUM(H23:H25)</f>
        <v>0</v>
      </c>
      <c r="I22" s="29">
        <f>SUM(I23:I25)</f>
        <v>92620</v>
      </c>
      <c r="J22" s="29">
        <f>SUM(J23:J25)</f>
        <v>0</v>
      </c>
      <c r="K22" s="29">
        <f>SUM(K23:K25)</f>
        <v>0</v>
      </c>
      <c r="L22" s="29">
        <f>SUM(L23:L25)</f>
        <v>0</v>
      </c>
      <c r="M22" s="29">
        <f>SUM(M23:M25)</f>
        <v>0</v>
      </c>
      <c r="N22" s="29">
        <f>SUM(N23:N25)</f>
        <v>0</v>
      </c>
      <c r="O22" s="29">
        <f>SUM(D22:N22)</f>
        <v>1384201</v>
      </c>
      <c r="P22" s="41">
        <f>(O22/P$28)</f>
        <v>189.279502256256</v>
      </c>
      <c r="Q22" s="9"/>
    </row>
    <row r="23" spans="1:120">
      <c r="A23" s="12"/>
      <c r="B23" s="42">
        <v>581</v>
      </c>
      <c r="C23" s="19" t="s">
        <v>84</v>
      </c>
      <c r="D23" s="43">
        <v>1291581</v>
      </c>
      <c r="E23" s="43">
        <v>0</v>
      </c>
      <c r="F23" s="43">
        <v>0</v>
      </c>
      <c r="G23" s="43">
        <v>0</v>
      </c>
      <c r="H23" s="43">
        <v>0</v>
      </c>
      <c r="I23" s="43">
        <v>48036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1339617</v>
      </c>
      <c r="P23" s="44">
        <f>(O23/P$28)</f>
        <v>183.18296184876249</v>
      </c>
      <c r="Q23" s="9"/>
    </row>
    <row r="24" spans="1:120">
      <c r="A24" s="12"/>
      <c r="B24" s="42">
        <v>591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22165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ref="O24" si="2">SUM(D24:N24)</f>
        <v>22165</v>
      </c>
      <c r="P24" s="44">
        <f>(O24/P$28)</f>
        <v>3.0309038698208668</v>
      </c>
      <c r="Q24" s="9"/>
    </row>
    <row r="25" spans="1:120" ht="15.75" thickBot="1">
      <c r="A25" s="12"/>
      <c r="B25" s="42">
        <v>593</v>
      </c>
      <c r="C25" s="19" t="s">
        <v>61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22419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22419</v>
      </c>
      <c r="P25" s="44">
        <f>(O25/P$28)</f>
        <v>3.0656365376726376</v>
      </c>
      <c r="Q25" s="9"/>
    </row>
    <row r="26" spans="1:120" ht="16.5" thickBot="1">
      <c r="A26" s="13" t="s">
        <v>10</v>
      </c>
      <c r="B26" s="21"/>
      <c r="C26" s="20"/>
      <c r="D26" s="14">
        <f>SUM(D5,D11,D13,D18,D20,D22)</f>
        <v>7874348</v>
      </c>
      <c r="E26" s="14">
        <f t="shared" ref="E26:N26" si="3">SUM(E5,E11,E13,E18,E20,E22)</f>
        <v>1979293</v>
      </c>
      <c r="F26" s="14">
        <f t="shared" si="3"/>
        <v>0</v>
      </c>
      <c r="G26" s="14">
        <f t="shared" si="3"/>
        <v>0</v>
      </c>
      <c r="H26" s="14">
        <f t="shared" si="3"/>
        <v>0</v>
      </c>
      <c r="I26" s="14">
        <f t="shared" si="3"/>
        <v>3913881</v>
      </c>
      <c r="J26" s="14">
        <f t="shared" si="3"/>
        <v>0</v>
      </c>
      <c r="K26" s="14">
        <f t="shared" si="3"/>
        <v>0</v>
      </c>
      <c r="L26" s="14">
        <f t="shared" si="3"/>
        <v>0</v>
      </c>
      <c r="M26" s="14">
        <f t="shared" si="3"/>
        <v>0</v>
      </c>
      <c r="N26" s="14">
        <f t="shared" si="3"/>
        <v>0</v>
      </c>
      <c r="O26" s="14">
        <f>SUM(D26:N26)</f>
        <v>13767522</v>
      </c>
      <c r="P26" s="35">
        <f>(O26/P$28)</f>
        <v>1882.6093258580611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1" t="s">
        <v>87</v>
      </c>
      <c r="N28" s="91"/>
      <c r="O28" s="91"/>
      <c r="P28" s="39">
        <v>7313</v>
      </c>
    </row>
    <row r="29" spans="1:120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4"/>
    </row>
    <row r="30" spans="1:120" ht="15.75" customHeight="1" thickBot="1">
      <c r="A30" s="95" t="s">
        <v>44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7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51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1164557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1164557</v>
      </c>
      <c r="O5" s="30">
        <f t="shared" ref="O5:O26" si="2">(N5/O$28)</f>
        <v>193.12719734660033</v>
      </c>
      <c r="P5" s="6"/>
    </row>
    <row r="6" spans="1:133">
      <c r="A6" s="12"/>
      <c r="B6" s="42">
        <v>511</v>
      </c>
      <c r="C6" s="19" t="s">
        <v>19</v>
      </c>
      <c r="D6" s="43">
        <v>103862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103862</v>
      </c>
      <c r="O6" s="44">
        <f t="shared" si="2"/>
        <v>17.224212271973467</v>
      </c>
      <c r="P6" s="9"/>
    </row>
    <row r="7" spans="1:133">
      <c r="A7" s="12"/>
      <c r="B7" s="42">
        <v>512</v>
      </c>
      <c r="C7" s="19" t="s">
        <v>20</v>
      </c>
      <c r="D7" s="43">
        <v>319352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319352</v>
      </c>
      <c r="O7" s="44">
        <f t="shared" si="2"/>
        <v>52.960530679933662</v>
      </c>
      <c r="P7" s="9"/>
    </row>
    <row r="8" spans="1:133">
      <c r="A8" s="12"/>
      <c r="B8" s="42">
        <v>513</v>
      </c>
      <c r="C8" s="19" t="s">
        <v>21</v>
      </c>
      <c r="D8" s="43">
        <v>228762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228762</v>
      </c>
      <c r="O8" s="44">
        <f t="shared" si="2"/>
        <v>37.937313432835822</v>
      </c>
      <c r="P8" s="9"/>
    </row>
    <row r="9" spans="1:133">
      <c r="A9" s="12"/>
      <c r="B9" s="42">
        <v>514</v>
      </c>
      <c r="C9" s="19" t="s">
        <v>22</v>
      </c>
      <c r="D9" s="43">
        <v>169766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169766</v>
      </c>
      <c r="O9" s="44">
        <f t="shared" si="2"/>
        <v>28.153565505804313</v>
      </c>
      <c r="P9" s="9"/>
    </row>
    <row r="10" spans="1:133">
      <c r="A10" s="12"/>
      <c r="B10" s="42">
        <v>517</v>
      </c>
      <c r="C10" s="19" t="s">
        <v>42</v>
      </c>
      <c r="D10" s="43">
        <v>78779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78779</v>
      </c>
      <c r="O10" s="44">
        <f t="shared" si="2"/>
        <v>13.064510779436153</v>
      </c>
      <c r="P10" s="9"/>
    </row>
    <row r="11" spans="1:133">
      <c r="A11" s="12"/>
      <c r="B11" s="42">
        <v>519</v>
      </c>
      <c r="C11" s="19" t="s">
        <v>23</v>
      </c>
      <c r="D11" s="43">
        <v>264036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264036</v>
      </c>
      <c r="O11" s="44">
        <f t="shared" si="2"/>
        <v>43.787064676616914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SUM(D13:D13)</f>
        <v>2287786</v>
      </c>
      <c r="E12" s="29">
        <f t="shared" si="3"/>
        <v>131599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2419385</v>
      </c>
      <c r="O12" s="41">
        <f t="shared" si="2"/>
        <v>401.22470978441129</v>
      </c>
      <c r="P12" s="10"/>
    </row>
    <row r="13" spans="1:133">
      <c r="A13" s="12"/>
      <c r="B13" s="42">
        <v>521</v>
      </c>
      <c r="C13" s="19" t="s">
        <v>25</v>
      </c>
      <c r="D13" s="43">
        <v>2287786</v>
      </c>
      <c r="E13" s="43">
        <v>131599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2419385</v>
      </c>
      <c r="O13" s="44">
        <f t="shared" si="2"/>
        <v>401.22470978441129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SUM(D15:D18)</f>
        <v>153840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2683792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2837632</v>
      </c>
      <c r="O14" s="41">
        <f t="shared" si="2"/>
        <v>470.58573797678275</v>
      </c>
      <c r="P14" s="10"/>
    </row>
    <row r="15" spans="1:133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1296390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1296390</v>
      </c>
      <c r="O15" s="44">
        <f t="shared" si="2"/>
        <v>214.99004975124379</v>
      </c>
      <c r="P15" s="9"/>
    </row>
    <row r="16" spans="1:133">
      <c r="A16" s="12"/>
      <c r="B16" s="42">
        <v>534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577506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577506</v>
      </c>
      <c r="O16" s="44">
        <f t="shared" si="2"/>
        <v>95.772139303482589</v>
      </c>
      <c r="P16" s="9"/>
    </row>
    <row r="17" spans="1:119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809896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809896</v>
      </c>
      <c r="O17" s="44">
        <f t="shared" si="2"/>
        <v>134.3111111111111</v>
      </c>
      <c r="P17" s="9"/>
    </row>
    <row r="18" spans="1:119">
      <c r="A18" s="12"/>
      <c r="B18" s="42">
        <v>539</v>
      </c>
      <c r="C18" s="19" t="s">
        <v>30</v>
      </c>
      <c r="D18" s="43">
        <v>153840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153840</v>
      </c>
      <c r="O18" s="44">
        <f t="shared" si="2"/>
        <v>25.512437810945272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456610</v>
      </c>
      <c r="E19" s="29">
        <f t="shared" si="5"/>
        <v>140293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596903</v>
      </c>
      <c r="O19" s="41">
        <f t="shared" si="2"/>
        <v>98.988888888888894</v>
      </c>
      <c r="P19" s="10"/>
    </row>
    <row r="20" spans="1:119">
      <c r="A20" s="12"/>
      <c r="B20" s="42">
        <v>541</v>
      </c>
      <c r="C20" s="19" t="s">
        <v>32</v>
      </c>
      <c r="D20" s="43">
        <v>456610</v>
      </c>
      <c r="E20" s="43">
        <v>140293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596903</v>
      </c>
      <c r="O20" s="44">
        <f t="shared" si="2"/>
        <v>98.988888888888894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83124</v>
      </c>
      <c r="E21" s="29">
        <f t="shared" si="6"/>
        <v>1032941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1116065</v>
      </c>
      <c r="O21" s="41">
        <f t="shared" si="2"/>
        <v>185.08540630182421</v>
      </c>
      <c r="P21" s="9"/>
    </row>
    <row r="22" spans="1:119">
      <c r="A22" s="12"/>
      <c r="B22" s="42">
        <v>572</v>
      </c>
      <c r="C22" s="19" t="s">
        <v>34</v>
      </c>
      <c r="D22" s="43">
        <v>83124</v>
      </c>
      <c r="E22" s="43">
        <v>1032941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1116065</v>
      </c>
      <c r="O22" s="44">
        <f t="shared" si="2"/>
        <v>185.08540630182421</v>
      </c>
      <c r="P22" s="9"/>
    </row>
    <row r="23" spans="1:119" ht="15.75">
      <c r="A23" s="26" t="s">
        <v>38</v>
      </c>
      <c r="B23" s="27"/>
      <c r="C23" s="28"/>
      <c r="D23" s="29">
        <f t="shared" ref="D23:M23" si="7">SUM(D24:D25)</f>
        <v>49677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168125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217802</v>
      </c>
      <c r="O23" s="41">
        <f t="shared" si="2"/>
        <v>36.119734660033167</v>
      </c>
      <c r="P23" s="9"/>
    </row>
    <row r="24" spans="1:119">
      <c r="A24" s="12"/>
      <c r="B24" s="42">
        <v>581</v>
      </c>
      <c r="C24" s="19" t="s">
        <v>35</v>
      </c>
      <c r="D24" s="43">
        <v>49677</v>
      </c>
      <c r="E24" s="43">
        <v>0</v>
      </c>
      <c r="F24" s="43">
        <v>0</v>
      </c>
      <c r="G24" s="43">
        <v>0</v>
      </c>
      <c r="H24" s="43">
        <v>0</v>
      </c>
      <c r="I24" s="43">
        <v>50000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99677</v>
      </c>
      <c r="O24" s="44">
        <f t="shared" si="2"/>
        <v>16.530182421227199</v>
      </c>
      <c r="P24" s="9"/>
    </row>
    <row r="25" spans="1:119" ht="15.75" thickBot="1">
      <c r="A25" s="12"/>
      <c r="B25" s="42">
        <v>591</v>
      </c>
      <c r="C25" s="19" t="s">
        <v>37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118125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118125</v>
      </c>
      <c r="O25" s="44">
        <f t="shared" si="2"/>
        <v>19.589552238805972</v>
      </c>
      <c r="P25" s="9"/>
    </row>
    <row r="26" spans="1:119" ht="16.5" thickBot="1">
      <c r="A26" s="13" t="s">
        <v>10</v>
      </c>
      <c r="B26" s="21"/>
      <c r="C26" s="20"/>
      <c r="D26" s="14">
        <f>SUM(D5,D12,D14,D19,D21,D23)</f>
        <v>4195594</v>
      </c>
      <c r="E26" s="14">
        <f t="shared" ref="E26:M26" si="8">SUM(E5,E12,E14,E19,E21,E23)</f>
        <v>1304833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2851917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8352344</v>
      </c>
      <c r="O26" s="35">
        <f t="shared" si="2"/>
        <v>1385.1316749585405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1" t="s">
        <v>52</v>
      </c>
      <c r="M28" s="91"/>
      <c r="N28" s="91"/>
      <c r="O28" s="39">
        <v>6030</v>
      </c>
    </row>
    <row r="29" spans="1:119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</row>
    <row r="30" spans="1:119" ht="15.75" customHeight="1" thickBot="1">
      <c r="A30" s="95" t="s">
        <v>44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47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1096283</v>
      </c>
      <c r="E5" s="24">
        <f t="shared" si="0"/>
        <v>27227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1123510</v>
      </c>
      <c r="O5" s="30">
        <f t="shared" ref="O5:O26" si="2">(N5/O$28)</f>
        <v>186.50564409030545</v>
      </c>
      <c r="P5" s="6"/>
    </row>
    <row r="6" spans="1:133">
      <c r="A6" s="12"/>
      <c r="B6" s="42">
        <v>511</v>
      </c>
      <c r="C6" s="19" t="s">
        <v>19</v>
      </c>
      <c r="D6" s="43">
        <v>61684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61684</v>
      </c>
      <c r="O6" s="44">
        <f t="shared" si="2"/>
        <v>10.239707835325365</v>
      </c>
      <c r="P6" s="9"/>
    </row>
    <row r="7" spans="1:133">
      <c r="A7" s="12"/>
      <c r="B7" s="42">
        <v>512</v>
      </c>
      <c r="C7" s="19" t="s">
        <v>20</v>
      </c>
      <c r="D7" s="43">
        <v>301311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301311</v>
      </c>
      <c r="O7" s="44">
        <f t="shared" si="2"/>
        <v>50.018426294820721</v>
      </c>
      <c r="P7" s="9"/>
    </row>
    <row r="8" spans="1:133">
      <c r="A8" s="12"/>
      <c r="B8" s="42">
        <v>513</v>
      </c>
      <c r="C8" s="19" t="s">
        <v>21</v>
      </c>
      <c r="D8" s="43">
        <v>243758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243758</v>
      </c>
      <c r="O8" s="44">
        <f t="shared" si="2"/>
        <v>40.464475431606907</v>
      </c>
      <c r="P8" s="9"/>
    </row>
    <row r="9" spans="1:133">
      <c r="A9" s="12"/>
      <c r="B9" s="42">
        <v>514</v>
      </c>
      <c r="C9" s="19" t="s">
        <v>22</v>
      </c>
      <c r="D9" s="43">
        <v>179402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179402</v>
      </c>
      <c r="O9" s="44">
        <f t="shared" si="2"/>
        <v>29.781208499335989</v>
      </c>
      <c r="P9" s="9"/>
    </row>
    <row r="10" spans="1:133">
      <c r="A10" s="12"/>
      <c r="B10" s="42">
        <v>517</v>
      </c>
      <c r="C10" s="19" t="s">
        <v>42</v>
      </c>
      <c r="D10" s="43">
        <v>161319</v>
      </c>
      <c r="E10" s="43">
        <v>27227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188546</v>
      </c>
      <c r="O10" s="44">
        <f t="shared" si="2"/>
        <v>31.29913678618858</v>
      </c>
      <c r="P10" s="9"/>
    </row>
    <row r="11" spans="1:133">
      <c r="A11" s="12"/>
      <c r="B11" s="42">
        <v>519</v>
      </c>
      <c r="C11" s="19" t="s">
        <v>23</v>
      </c>
      <c r="D11" s="43">
        <v>148809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148809</v>
      </c>
      <c r="O11" s="44">
        <f t="shared" si="2"/>
        <v>24.702689243027887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SUM(D13:D13)</f>
        <v>2072137</v>
      </c>
      <c r="E12" s="29">
        <f t="shared" si="3"/>
        <v>205778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2277915</v>
      </c>
      <c r="O12" s="41">
        <f t="shared" si="2"/>
        <v>378.13994023904382</v>
      </c>
      <c r="P12" s="10"/>
    </row>
    <row r="13" spans="1:133">
      <c r="A13" s="12"/>
      <c r="B13" s="42">
        <v>521</v>
      </c>
      <c r="C13" s="19" t="s">
        <v>25</v>
      </c>
      <c r="D13" s="43">
        <v>2072137</v>
      </c>
      <c r="E13" s="43">
        <v>205778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2277915</v>
      </c>
      <c r="O13" s="44">
        <f t="shared" si="2"/>
        <v>378.13994023904382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SUM(D15:D18)</f>
        <v>144236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2754070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2898306</v>
      </c>
      <c r="O14" s="41">
        <f t="shared" si="2"/>
        <v>481.1264940239044</v>
      </c>
      <c r="P14" s="10"/>
    </row>
    <row r="15" spans="1:133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1258902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1258902</v>
      </c>
      <c r="O15" s="44">
        <f t="shared" si="2"/>
        <v>208.98107569721117</v>
      </c>
      <c r="P15" s="9"/>
    </row>
    <row r="16" spans="1:133">
      <c r="A16" s="12"/>
      <c r="B16" s="42">
        <v>534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584336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584336</v>
      </c>
      <c r="O16" s="44">
        <f t="shared" si="2"/>
        <v>97.001328021248341</v>
      </c>
      <c r="P16" s="9"/>
    </row>
    <row r="17" spans="1:119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910832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910832</v>
      </c>
      <c r="O17" s="44">
        <f t="shared" si="2"/>
        <v>151.20053120849934</v>
      </c>
      <c r="P17" s="9"/>
    </row>
    <row r="18" spans="1:119">
      <c r="A18" s="12"/>
      <c r="B18" s="42">
        <v>539</v>
      </c>
      <c r="C18" s="19" t="s">
        <v>30</v>
      </c>
      <c r="D18" s="43">
        <v>144236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144236</v>
      </c>
      <c r="O18" s="44">
        <f t="shared" si="2"/>
        <v>23.943559096945553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304398</v>
      </c>
      <c r="E19" s="29">
        <f t="shared" si="5"/>
        <v>183471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487869</v>
      </c>
      <c r="O19" s="41">
        <f t="shared" si="2"/>
        <v>80.987549800796813</v>
      </c>
      <c r="P19" s="10"/>
    </row>
    <row r="20" spans="1:119">
      <c r="A20" s="12"/>
      <c r="B20" s="42">
        <v>541</v>
      </c>
      <c r="C20" s="19" t="s">
        <v>32</v>
      </c>
      <c r="D20" s="43">
        <v>304398</v>
      </c>
      <c r="E20" s="43">
        <v>183471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487869</v>
      </c>
      <c r="O20" s="44">
        <f t="shared" si="2"/>
        <v>80.987549800796813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71108</v>
      </c>
      <c r="E21" s="29">
        <f t="shared" si="6"/>
        <v>943058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1014166</v>
      </c>
      <c r="O21" s="41">
        <f t="shared" si="2"/>
        <v>168.35424966799468</v>
      </c>
      <c r="P21" s="9"/>
    </row>
    <row r="22" spans="1:119">
      <c r="A22" s="12"/>
      <c r="B22" s="42">
        <v>572</v>
      </c>
      <c r="C22" s="19" t="s">
        <v>34</v>
      </c>
      <c r="D22" s="43">
        <v>71108</v>
      </c>
      <c r="E22" s="43">
        <v>943058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1014166</v>
      </c>
      <c r="O22" s="44">
        <f t="shared" si="2"/>
        <v>168.35424966799468</v>
      </c>
      <c r="P22" s="9"/>
    </row>
    <row r="23" spans="1:119" ht="15.75">
      <c r="A23" s="26" t="s">
        <v>38</v>
      </c>
      <c r="B23" s="27"/>
      <c r="C23" s="28"/>
      <c r="D23" s="29">
        <f t="shared" ref="D23:M23" si="7">SUM(D24:D25)</f>
        <v>749051</v>
      </c>
      <c r="E23" s="29">
        <f t="shared" si="7"/>
        <v>9000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477131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1235182</v>
      </c>
      <c r="O23" s="41">
        <f t="shared" si="2"/>
        <v>205.04349269588315</v>
      </c>
      <c r="P23" s="9"/>
    </row>
    <row r="24" spans="1:119">
      <c r="A24" s="12"/>
      <c r="B24" s="42">
        <v>581</v>
      </c>
      <c r="C24" s="19" t="s">
        <v>35</v>
      </c>
      <c r="D24" s="43">
        <v>749051</v>
      </c>
      <c r="E24" s="43">
        <v>9000</v>
      </c>
      <c r="F24" s="43">
        <v>0</v>
      </c>
      <c r="G24" s="43">
        <v>0</v>
      </c>
      <c r="H24" s="43">
        <v>0</v>
      </c>
      <c r="I24" s="43">
        <v>346801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1104852</v>
      </c>
      <c r="O24" s="44">
        <f t="shared" si="2"/>
        <v>183.40836653386455</v>
      </c>
      <c r="P24" s="9"/>
    </row>
    <row r="25" spans="1:119" ht="15.75" thickBot="1">
      <c r="A25" s="12"/>
      <c r="B25" s="42">
        <v>591</v>
      </c>
      <c r="C25" s="19" t="s">
        <v>37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130330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130330</v>
      </c>
      <c r="O25" s="44">
        <f t="shared" si="2"/>
        <v>21.635126162018594</v>
      </c>
      <c r="P25" s="9"/>
    </row>
    <row r="26" spans="1:119" ht="16.5" thickBot="1">
      <c r="A26" s="13" t="s">
        <v>10</v>
      </c>
      <c r="B26" s="21"/>
      <c r="C26" s="20"/>
      <c r="D26" s="14">
        <f>SUM(D5,D12,D14,D19,D21,D23)</f>
        <v>4437213</v>
      </c>
      <c r="E26" s="14">
        <f t="shared" ref="E26:M26" si="8">SUM(E5,E12,E14,E19,E21,E23)</f>
        <v>1368534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3231201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9036948</v>
      </c>
      <c r="O26" s="35">
        <f t="shared" si="2"/>
        <v>1500.1573705179283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1" t="s">
        <v>48</v>
      </c>
      <c r="M28" s="91"/>
      <c r="N28" s="91"/>
      <c r="O28" s="39">
        <v>6024</v>
      </c>
    </row>
    <row r="29" spans="1:119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</row>
    <row r="30" spans="1:119" ht="15.75" customHeight="1" thickBot="1">
      <c r="A30" s="95" t="s">
        <v>44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45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1264205</v>
      </c>
      <c r="E5" s="24">
        <f t="shared" si="0"/>
        <v>17462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1281667</v>
      </c>
      <c r="O5" s="30">
        <f t="shared" ref="O5:O26" si="2">(N5/O$28)</f>
        <v>214.03924515698063</v>
      </c>
      <c r="P5" s="6"/>
    </row>
    <row r="6" spans="1:133">
      <c r="A6" s="12"/>
      <c r="B6" s="42">
        <v>511</v>
      </c>
      <c r="C6" s="19" t="s">
        <v>19</v>
      </c>
      <c r="D6" s="43">
        <v>73347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73347</v>
      </c>
      <c r="O6" s="44">
        <f t="shared" si="2"/>
        <v>12.248997995991983</v>
      </c>
      <c r="P6" s="9"/>
    </row>
    <row r="7" spans="1:133">
      <c r="A7" s="12"/>
      <c r="B7" s="42">
        <v>512</v>
      </c>
      <c r="C7" s="19" t="s">
        <v>20</v>
      </c>
      <c r="D7" s="43">
        <v>335889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335889</v>
      </c>
      <c r="O7" s="44">
        <f t="shared" si="2"/>
        <v>56.0936873747495</v>
      </c>
      <c r="P7" s="9"/>
    </row>
    <row r="8" spans="1:133">
      <c r="A8" s="12"/>
      <c r="B8" s="42">
        <v>513</v>
      </c>
      <c r="C8" s="19" t="s">
        <v>21</v>
      </c>
      <c r="D8" s="43">
        <v>331208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331208</v>
      </c>
      <c r="O8" s="44">
        <f t="shared" si="2"/>
        <v>55.311957247828992</v>
      </c>
      <c r="P8" s="9"/>
    </row>
    <row r="9" spans="1:133">
      <c r="A9" s="12"/>
      <c r="B9" s="42">
        <v>514</v>
      </c>
      <c r="C9" s="19" t="s">
        <v>22</v>
      </c>
      <c r="D9" s="43">
        <v>186488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186488</v>
      </c>
      <c r="O9" s="44">
        <f t="shared" si="2"/>
        <v>31.143620574482298</v>
      </c>
      <c r="P9" s="9"/>
    </row>
    <row r="10" spans="1:133">
      <c r="A10" s="12"/>
      <c r="B10" s="42">
        <v>517</v>
      </c>
      <c r="C10" s="19" t="s">
        <v>42</v>
      </c>
      <c r="D10" s="43">
        <v>61034</v>
      </c>
      <c r="E10" s="43">
        <v>17462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78496</v>
      </c>
      <c r="O10" s="44">
        <f t="shared" si="2"/>
        <v>13.108884435537743</v>
      </c>
      <c r="P10" s="9"/>
    </row>
    <row r="11" spans="1:133">
      <c r="A11" s="12"/>
      <c r="B11" s="42">
        <v>519</v>
      </c>
      <c r="C11" s="19" t="s">
        <v>23</v>
      </c>
      <c r="D11" s="43">
        <v>276239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276239</v>
      </c>
      <c r="O11" s="44">
        <f t="shared" si="2"/>
        <v>46.132097528390112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SUM(D13:D13)</f>
        <v>2197441</v>
      </c>
      <c r="E12" s="29">
        <f t="shared" si="3"/>
        <v>123119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2320560</v>
      </c>
      <c r="O12" s="41">
        <f t="shared" si="2"/>
        <v>387.53507014028054</v>
      </c>
      <c r="P12" s="10"/>
    </row>
    <row r="13" spans="1:133">
      <c r="A13" s="12"/>
      <c r="B13" s="42">
        <v>521</v>
      </c>
      <c r="C13" s="19" t="s">
        <v>25</v>
      </c>
      <c r="D13" s="43">
        <v>2197441</v>
      </c>
      <c r="E13" s="43">
        <v>123119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2320560</v>
      </c>
      <c r="O13" s="44">
        <f t="shared" si="2"/>
        <v>387.53507014028054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SUM(D15:D18)</f>
        <v>629793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2143665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2773458</v>
      </c>
      <c r="O14" s="41">
        <f t="shared" si="2"/>
        <v>463.16933867735469</v>
      </c>
      <c r="P14" s="10"/>
    </row>
    <row r="15" spans="1:133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1274313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1274313</v>
      </c>
      <c r="O15" s="44">
        <f t="shared" si="2"/>
        <v>212.81112224448898</v>
      </c>
      <c r="P15" s="9"/>
    </row>
    <row r="16" spans="1:133">
      <c r="A16" s="12"/>
      <c r="B16" s="42">
        <v>534</v>
      </c>
      <c r="C16" s="19" t="s">
        <v>28</v>
      </c>
      <c r="D16" s="43">
        <v>461507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461507</v>
      </c>
      <c r="O16" s="44">
        <f t="shared" si="2"/>
        <v>77.071977287909149</v>
      </c>
      <c r="P16" s="9"/>
    </row>
    <row r="17" spans="1:119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869352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869352</v>
      </c>
      <c r="O17" s="44">
        <f t="shared" si="2"/>
        <v>145.18236472945893</v>
      </c>
      <c r="P17" s="9"/>
    </row>
    <row r="18" spans="1:119">
      <c r="A18" s="12"/>
      <c r="B18" s="42">
        <v>539</v>
      </c>
      <c r="C18" s="19" t="s">
        <v>30</v>
      </c>
      <c r="D18" s="43">
        <v>168286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168286</v>
      </c>
      <c r="O18" s="44">
        <f t="shared" si="2"/>
        <v>28.103874415497661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394182</v>
      </c>
      <c r="E19" s="29">
        <f t="shared" si="5"/>
        <v>100682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494864</v>
      </c>
      <c r="O19" s="41">
        <f t="shared" si="2"/>
        <v>82.642618570474284</v>
      </c>
      <c r="P19" s="10"/>
    </row>
    <row r="20" spans="1:119">
      <c r="A20" s="12"/>
      <c r="B20" s="42">
        <v>541</v>
      </c>
      <c r="C20" s="19" t="s">
        <v>32</v>
      </c>
      <c r="D20" s="43">
        <v>394182</v>
      </c>
      <c r="E20" s="43">
        <v>100682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494864</v>
      </c>
      <c r="O20" s="44">
        <f t="shared" si="2"/>
        <v>82.642618570474284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75881</v>
      </c>
      <c r="E21" s="29">
        <f t="shared" si="6"/>
        <v>911461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987342</v>
      </c>
      <c r="O21" s="41">
        <f t="shared" si="2"/>
        <v>164.88677354709418</v>
      </c>
      <c r="P21" s="9"/>
    </row>
    <row r="22" spans="1:119">
      <c r="A22" s="12"/>
      <c r="B22" s="42">
        <v>572</v>
      </c>
      <c r="C22" s="19" t="s">
        <v>34</v>
      </c>
      <c r="D22" s="43">
        <v>75881</v>
      </c>
      <c r="E22" s="43">
        <v>911461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987342</v>
      </c>
      <c r="O22" s="44">
        <f t="shared" si="2"/>
        <v>164.88677354709418</v>
      </c>
      <c r="P22" s="9"/>
    </row>
    <row r="23" spans="1:119" ht="15.75">
      <c r="A23" s="26" t="s">
        <v>38</v>
      </c>
      <c r="B23" s="27"/>
      <c r="C23" s="28"/>
      <c r="D23" s="29">
        <f t="shared" ref="D23:M23" si="7">SUM(D24:D25)</f>
        <v>28934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272174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301108</v>
      </c>
      <c r="O23" s="41">
        <f t="shared" si="2"/>
        <v>50.285237140948567</v>
      </c>
      <c r="P23" s="9"/>
    </row>
    <row r="24" spans="1:119">
      <c r="A24" s="12"/>
      <c r="B24" s="42">
        <v>581</v>
      </c>
      <c r="C24" s="19" t="s">
        <v>35</v>
      </c>
      <c r="D24" s="43">
        <v>28934</v>
      </c>
      <c r="E24" s="43">
        <v>0</v>
      </c>
      <c r="F24" s="43">
        <v>0</v>
      </c>
      <c r="G24" s="43">
        <v>0</v>
      </c>
      <c r="H24" s="43">
        <v>0</v>
      </c>
      <c r="I24" s="43">
        <v>135895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164829</v>
      </c>
      <c r="O24" s="44">
        <f t="shared" si="2"/>
        <v>27.526553106212425</v>
      </c>
      <c r="P24" s="9"/>
    </row>
    <row r="25" spans="1:119" ht="15.75" thickBot="1">
      <c r="A25" s="12"/>
      <c r="B25" s="42">
        <v>591</v>
      </c>
      <c r="C25" s="19" t="s">
        <v>37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136279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136279</v>
      </c>
      <c r="O25" s="44">
        <f t="shared" si="2"/>
        <v>22.758684034736138</v>
      </c>
      <c r="P25" s="9"/>
    </row>
    <row r="26" spans="1:119" ht="16.5" thickBot="1">
      <c r="A26" s="13" t="s">
        <v>10</v>
      </c>
      <c r="B26" s="21"/>
      <c r="C26" s="20"/>
      <c r="D26" s="14">
        <f>SUM(D5,D12,D14,D19,D21,D23)</f>
        <v>4590436</v>
      </c>
      <c r="E26" s="14">
        <f t="shared" ref="E26:M26" si="8">SUM(E5,E12,E14,E19,E21,E23)</f>
        <v>1152724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2415839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8158999</v>
      </c>
      <c r="O26" s="35">
        <f t="shared" si="2"/>
        <v>1362.5582832331329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1" t="s">
        <v>46</v>
      </c>
      <c r="M28" s="91"/>
      <c r="N28" s="91"/>
      <c r="O28" s="39">
        <v>5988</v>
      </c>
    </row>
    <row r="29" spans="1:119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</row>
    <row r="30" spans="1:119" ht="15.75" customHeight="1" thickBot="1">
      <c r="A30" s="95" t="s">
        <v>44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41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1318458</v>
      </c>
      <c r="E5" s="24">
        <f t="shared" si="0"/>
        <v>17462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1335920</v>
      </c>
      <c r="O5" s="30">
        <f t="shared" ref="O5:O26" si="2">(N5/O$28)</f>
        <v>223.95976529756916</v>
      </c>
      <c r="P5" s="6"/>
    </row>
    <row r="6" spans="1:133">
      <c r="A6" s="12"/>
      <c r="B6" s="42">
        <v>511</v>
      </c>
      <c r="C6" s="19" t="s">
        <v>19</v>
      </c>
      <c r="D6" s="43">
        <v>74009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74009</v>
      </c>
      <c r="O6" s="44">
        <f t="shared" si="2"/>
        <v>12.407208717518859</v>
      </c>
      <c r="P6" s="9"/>
    </row>
    <row r="7" spans="1:133">
      <c r="A7" s="12"/>
      <c r="B7" s="42">
        <v>512</v>
      </c>
      <c r="C7" s="19" t="s">
        <v>20</v>
      </c>
      <c r="D7" s="43">
        <v>340818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340818</v>
      </c>
      <c r="O7" s="44">
        <f t="shared" si="2"/>
        <v>57.136295054484492</v>
      </c>
      <c r="P7" s="9"/>
    </row>
    <row r="8" spans="1:133">
      <c r="A8" s="12"/>
      <c r="B8" s="42">
        <v>513</v>
      </c>
      <c r="C8" s="19" t="s">
        <v>21</v>
      </c>
      <c r="D8" s="43">
        <v>333972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333972</v>
      </c>
      <c r="O8" s="44">
        <f t="shared" si="2"/>
        <v>55.988600167644591</v>
      </c>
      <c r="P8" s="9"/>
    </row>
    <row r="9" spans="1:133">
      <c r="A9" s="12"/>
      <c r="B9" s="42">
        <v>514</v>
      </c>
      <c r="C9" s="19" t="s">
        <v>22</v>
      </c>
      <c r="D9" s="43">
        <v>179853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179853</v>
      </c>
      <c r="O9" s="44">
        <f t="shared" si="2"/>
        <v>30.151383067896059</v>
      </c>
      <c r="P9" s="9"/>
    </row>
    <row r="10" spans="1:133">
      <c r="A10" s="12"/>
      <c r="B10" s="42">
        <v>517</v>
      </c>
      <c r="C10" s="19" t="s">
        <v>42</v>
      </c>
      <c r="D10" s="43">
        <v>90261</v>
      </c>
      <c r="E10" s="43">
        <v>17462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107723</v>
      </c>
      <c r="O10" s="44">
        <f t="shared" si="2"/>
        <v>18.059178541492038</v>
      </c>
      <c r="P10" s="9"/>
    </row>
    <row r="11" spans="1:133">
      <c r="A11" s="12"/>
      <c r="B11" s="42">
        <v>519</v>
      </c>
      <c r="C11" s="19" t="s">
        <v>23</v>
      </c>
      <c r="D11" s="43">
        <v>299545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299545</v>
      </c>
      <c r="O11" s="44">
        <f t="shared" si="2"/>
        <v>50.217099748533109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SUM(D13:D13)</f>
        <v>2095783</v>
      </c>
      <c r="E12" s="29">
        <f t="shared" si="3"/>
        <v>53737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2149520</v>
      </c>
      <c r="O12" s="41">
        <f t="shared" si="2"/>
        <v>360.35540653813916</v>
      </c>
      <c r="P12" s="10"/>
    </row>
    <row r="13" spans="1:133">
      <c r="A13" s="12"/>
      <c r="B13" s="42">
        <v>521</v>
      </c>
      <c r="C13" s="19" t="s">
        <v>25</v>
      </c>
      <c r="D13" s="43">
        <v>2095783</v>
      </c>
      <c r="E13" s="43">
        <v>53737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2149520</v>
      </c>
      <c r="O13" s="44">
        <f t="shared" si="2"/>
        <v>360.35540653813916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SUM(D15:D18)</f>
        <v>638737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2197303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2836040</v>
      </c>
      <c r="O14" s="41">
        <f t="shared" si="2"/>
        <v>475.44677284157586</v>
      </c>
      <c r="P14" s="10"/>
    </row>
    <row r="15" spans="1:133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1412229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1412229</v>
      </c>
      <c r="O15" s="44">
        <f t="shared" si="2"/>
        <v>236.75255658005028</v>
      </c>
      <c r="P15" s="9"/>
    </row>
    <row r="16" spans="1:133">
      <c r="A16" s="12"/>
      <c r="B16" s="42">
        <v>534</v>
      </c>
      <c r="C16" s="19" t="s">
        <v>28</v>
      </c>
      <c r="D16" s="43">
        <v>452814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452814</v>
      </c>
      <c r="O16" s="44">
        <f t="shared" si="2"/>
        <v>75.911818943839066</v>
      </c>
      <c r="P16" s="9"/>
    </row>
    <row r="17" spans="1:119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785074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785074</v>
      </c>
      <c r="O17" s="44">
        <f t="shared" si="2"/>
        <v>131.61341156747696</v>
      </c>
      <c r="P17" s="9"/>
    </row>
    <row r="18" spans="1:119">
      <c r="A18" s="12"/>
      <c r="B18" s="42">
        <v>539</v>
      </c>
      <c r="C18" s="19" t="s">
        <v>30</v>
      </c>
      <c r="D18" s="43">
        <v>185923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185923</v>
      </c>
      <c r="O18" s="44">
        <f t="shared" si="2"/>
        <v>31.168985750209554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474332</v>
      </c>
      <c r="E19" s="29">
        <f t="shared" si="5"/>
        <v>128524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602856</v>
      </c>
      <c r="O19" s="41">
        <f t="shared" si="2"/>
        <v>101.06554903604359</v>
      </c>
      <c r="P19" s="10"/>
    </row>
    <row r="20" spans="1:119">
      <c r="A20" s="12"/>
      <c r="B20" s="42">
        <v>541</v>
      </c>
      <c r="C20" s="19" t="s">
        <v>32</v>
      </c>
      <c r="D20" s="43">
        <v>474332</v>
      </c>
      <c r="E20" s="43">
        <v>128524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602856</v>
      </c>
      <c r="O20" s="44">
        <f t="shared" si="2"/>
        <v>101.06554903604359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73497</v>
      </c>
      <c r="E21" s="29">
        <f t="shared" si="6"/>
        <v>1879229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1952726</v>
      </c>
      <c r="O21" s="41">
        <f t="shared" si="2"/>
        <v>327.36395641240568</v>
      </c>
      <c r="P21" s="9"/>
    </row>
    <row r="22" spans="1:119">
      <c r="A22" s="12"/>
      <c r="B22" s="42">
        <v>572</v>
      </c>
      <c r="C22" s="19" t="s">
        <v>34</v>
      </c>
      <c r="D22" s="43">
        <v>73497</v>
      </c>
      <c r="E22" s="43">
        <v>1879229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1952726</v>
      </c>
      <c r="O22" s="44">
        <f t="shared" si="2"/>
        <v>327.36395641240568</v>
      </c>
      <c r="P22" s="9"/>
    </row>
    <row r="23" spans="1:119" ht="15.75">
      <c r="A23" s="26" t="s">
        <v>38</v>
      </c>
      <c r="B23" s="27"/>
      <c r="C23" s="28"/>
      <c r="D23" s="29">
        <f t="shared" ref="D23:M23" si="7">SUM(D24:D25)</f>
        <v>58979</v>
      </c>
      <c r="E23" s="29">
        <f t="shared" si="7"/>
        <v>55000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196800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310779</v>
      </c>
      <c r="O23" s="41">
        <f t="shared" si="2"/>
        <v>52.100419111483653</v>
      </c>
      <c r="P23" s="9"/>
    </row>
    <row r="24" spans="1:119">
      <c r="A24" s="12"/>
      <c r="B24" s="42">
        <v>581</v>
      </c>
      <c r="C24" s="19" t="s">
        <v>35</v>
      </c>
      <c r="D24" s="43">
        <v>58979</v>
      </c>
      <c r="E24" s="43">
        <v>55000</v>
      </c>
      <c r="F24" s="43">
        <v>0</v>
      </c>
      <c r="G24" s="43">
        <v>0</v>
      </c>
      <c r="H24" s="43">
        <v>0</v>
      </c>
      <c r="I24" s="43">
        <v>50000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163979</v>
      </c>
      <c r="O24" s="44">
        <f t="shared" si="2"/>
        <v>27.490192791282482</v>
      </c>
      <c r="P24" s="9"/>
    </row>
    <row r="25" spans="1:119" ht="15.75" thickBot="1">
      <c r="A25" s="12"/>
      <c r="B25" s="42">
        <v>591</v>
      </c>
      <c r="C25" s="19" t="s">
        <v>37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146800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146800</v>
      </c>
      <c r="O25" s="44">
        <f t="shared" si="2"/>
        <v>24.610226320201175</v>
      </c>
      <c r="P25" s="9"/>
    </row>
    <row r="26" spans="1:119" ht="16.5" thickBot="1">
      <c r="A26" s="13" t="s">
        <v>10</v>
      </c>
      <c r="B26" s="21"/>
      <c r="C26" s="20"/>
      <c r="D26" s="14">
        <f>SUM(D5,D12,D14,D19,D21,D23)</f>
        <v>4659786</v>
      </c>
      <c r="E26" s="14">
        <f t="shared" ref="E26:M26" si="8">SUM(E5,E12,E14,E19,E21,E23)</f>
        <v>2133952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2394103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9187841</v>
      </c>
      <c r="O26" s="35">
        <f t="shared" si="2"/>
        <v>1540.291869237217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1" t="s">
        <v>43</v>
      </c>
      <c r="M28" s="91"/>
      <c r="N28" s="91"/>
      <c r="O28" s="39">
        <v>5965</v>
      </c>
    </row>
    <row r="29" spans="1:119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</row>
    <row r="30" spans="1:119" ht="15.75" thickBot="1">
      <c r="A30" s="95" t="s">
        <v>44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</sheetData>
  <mergeCells count="10">
    <mergeCell ref="A30:O30"/>
    <mergeCell ref="L28:N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11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1088184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1088184</v>
      </c>
      <c r="O5" s="30">
        <f t="shared" ref="O5:O26" si="2">(N5/O$28)</f>
        <v>189.81057038199896</v>
      </c>
      <c r="P5" s="6"/>
    </row>
    <row r="6" spans="1:133">
      <c r="A6" s="12"/>
      <c r="B6" s="42">
        <v>511</v>
      </c>
      <c r="C6" s="19" t="s">
        <v>19</v>
      </c>
      <c r="D6" s="43">
        <v>59100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59100</v>
      </c>
      <c r="O6" s="44">
        <f t="shared" si="2"/>
        <v>10.308738880167452</v>
      </c>
      <c r="P6" s="9"/>
    </row>
    <row r="7" spans="1:133">
      <c r="A7" s="12"/>
      <c r="B7" s="42">
        <v>512</v>
      </c>
      <c r="C7" s="19" t="s">
        <v>20</v>
      </c>
      <c r="D7" s="43">
        <v>369788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369788</v>
      </c>
      <c r="O7" s="44">
        <f t="shared" si="2"/>
        <v>64.501657073085639</v>
      </c>
      <c r="P7" s="9"/>
    </row>
    <row r="8" spans="1:133">
      <c r="A8" s="12"/>
      <c r="B8" s="42">
        <v>513</v>
      </c>
      <c r="C8" s="19" t="s">
        <v>21</v>
      </c>
      <c r="D8" s="43">
        <v>327059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327059</v>
      </c>
      <c r="O8" s="44">
        <f t="shared" si="2"/>
        <v>57.048491191348333</v>
      </c>
      <c r="P8" s="9"/>
    </row>
    <row r="9" spans="1:133">
      <c r="A9" s="12"/>
      <c r="B9" s="42">
        <v>514</v>
      </c>
      <c r="C9" s="19" t="s">
        <v>22</v>
      </c>
      <c r="D9" s="43">
        <v>168729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168729</v>
      </c>
      <c r="O9" s="44">
        <f t="shared" si="2"/>
        <v>29.431187859759287</v>
      </c>
      <c r="P9" s="9"/>
    </row>
    <row r="10" spans="1:133">
      <c r="A10" s="12"/>
      <c r="B10" s="42">
        <v>519</v>
      </c>
      <c r="C10" s="19" t="s">
        <v>23</v>
      </c>
      <c r="D10" s="43">
        <v>163508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163508</v>
      </c>
      <c r="O10" s="44">
        <f t="shared" si="2"/>
        <v>28.520495377638234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SUM(D12:D12)</f>
        <v>1909932</v>
      </c>
      <c r="E11" s="29">
        <f t="shared" si="3"/>
        <v>81667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1991599</v>
      </c>
      <c r="O11" s="41">
        <f t="shared" si="2"/>
        <v>347.39211582068725</v>
      </c>
      <c r="P11" s="10"/>
    </row>
    <row r="12" spans="1:133">
      <c r="A12" s="12"/>
      <c r="B12" s="42">
        <v>521</v>
      </c>
      <c r="C12" s="19" t="s">
        <v>25</v>
      </c>
      <c r="D12" s="43">
        <v>1909932</v>
      </c>
      <c r="E12" s="43">
        <v>81667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1991599</v>
      </c>
      <c r="O12" s="44">
        <f t="shared" si="2"/>
        <v>347.39211582068725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SUM(D14:D17)</f>
        <v>675631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1890788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2566419</v>
      </c>
      <c r="O13" s="41">
        <f t="shared" si="2"/>
        <v>447.65724751439035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1151376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1151376</v>
      </c>
      <c r="O14" s="44">
        <f t="shared" si="2"/>
        <v>200.83307169021455</v>
      </c>
      <c r="P14" s="9"/>
    </row>
    <row r="15" spans="1:133">
      <c r="A15" s="12"/>
      <c r="B15" s="42">
        <v>534</v>
      </c>
      <c r="C15" s="19" t="s">
        <v>28</v>
      </c>
      <c r="D15" s="43">
        <v>487167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487167</v>
      </c>
      <c r="O15" s="44">
        <f t="shared" si="2"/>
        <v>84.975928833071691</v>
      </c>
      <c r="P15" s="9"/>
    </row>
    <row r="16" spans="1:133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739412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739412</v>
      </c>
      <c r="O16" s="44">
        <f t="shared" si="2"/>
        <v>128.97470783185068</v>
      </c>
      <c r="P16" s="9"/>
    </row>
    <row r="17" spans="1:119">
      <c r="A17" s="12"/>
      <c r="B17" s="42">
        <v>539</v>
      </c>
      <c r="C17" s="19" t="s">
        <v>30</v>
      </c>
      <c r="D17" s="43">
        <v>188464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188464</v>
      </c>
      <c r="O17" s="44">
        <f t="shared" si="2"/>
        <v>32.873539159253447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478519</v>
      </c>
      <c r="E18" s="29">
        <f t="shared" si="5"/>
        <v>140999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619518</v>
      </c>
      <c r="O18" s="41">
        <f t="shared" si="2"/>
        <v>108.06174777603349</v>
      </c>
      <c r="P18" s="10"/>
    </row>
    <row r="19" spans="1:119">
      <c r="A19" s="12"/>
      <c r="B19" s="42">
        <v>541</v>
      </c>
      <c r="C19" s="19" t="s">
        <v>32</v>
      </c>
      <c r="D19" s="43">
        <v>478519</v>
      </c>
      <c r="E19" s="43">
        <v>140999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619518</v>
      </c>
      <c r="O19" s="44">
        <f t="shared" si="2"/>
        <v>108.06174777603349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76340</v>
      </c>
      <c r="E20" s="29">
        <f t="shared" si="6"/>
        <v>1216862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1293202</v>
      </c>
      <c r="O20" s="41">
        <f t="shared" si="2"/>
        <v>225.57160300017443</v>
      </c>
      <c r="P20" s="9"/>
    </row>
    <row r="21" spans="1:119">
      <c r="A21" s="12"/>
      <c r="B21" s="42">
        <v>572</v>
      </c>
      <c r="C21" s="19" t="s">
        <v>34</v>
      </c>
      <c r="D21" s="43">
        <v>76340</v>
      </c>
      <c r="E21" s="43">
        <v>1216862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1293202</v>
      </c>
      <c r="O21" s="44">
        <f t="shared" si="2"/>
        <v>225.57160300017443</v>
      </c>
      <c r="P21" s="9"/>
    </row>
    <row r="22" spans="1:119" ht="15.75">
      <c r="A22" s="26" t="s">
        <v>38</v>
      </c>
      <c r="B22" s="27"/>
      <c r="C22" s="28"/>
      <c r="D22" s="29">
        <f t="shared" ref="D22:M22" si="7">SUM(D23:D25)</f>
        <v>783461</v>
      </c>
      <c r="E22" s="29">
        <f t="shared" si="7"/>
        <v>81287</v>
      </c>
      <c r="F22" s="29">
        <f t="shared" si="7"/>
        <v>429045</v>
      </c>
      <c r="G22" s="29">
        <f t="shared" si="7"/>
        <v>0</v>
      </c>
      <c r="H22" s="29">
        <f t="shared" si="7"/>
        <v>0</v>
      </c>
      <c r="I22" s="29">
        <f t="shared" si="7"/>
        <v>222769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1516562</v>
      </c>
      <c r="O22" s="41">
        <f t="shared" si="2"/>
        <v>264.53200767486481</v>
      </c>
      <c r="P22" s="9"/>
    </row>
    <row r="23" spans="1:119">
      <c r="A23" s="12"/>
      <c r="B23" s="42">
        <v>581</v>
      </c>
      <c r="C23" s="19" t="s">
        <v>35</v>
      </c>
      <c r="D23" s="43">
        <v>495980</v>
      </c>
      <c r="E23" s="43">
        <v>61287</v>
      </c>
      <c r="F23" s="43">
        <v>0</v>
      </c>
      <c r="G23" s="43">
        <v>0</v>
      </c>
      <c r="H23" s="43">
        <v>0</v>
      </c>
      <c r="I23" s="43">
        <v>65005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622272</v>
      </c>
      <c r="O23" s="44">
        <f t="shared" si="2"/>
        <v>108.54212454212454</v>
      </c>
      <c r="P23" s="9"/>
    </row>
    <row r="24" spans="1:119">
      <c r="A24" s="12"/>
      <c r="B24" s="42">
        <v>590</v>
      </c>
      <c r="C24" s="19" t="s">
        <v>36</v>
      </c>
      <c r="D24" s="43">
        <v>264377</v>
      </c>
      <c r="E24" s="43">
        <v>16984</v>
      </c>
      <c r="F24" s="43">
        <v>394269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675630</v>
      </c>
      <c r="O24" s="44">
        <f t="shared" si="2"/>
        <v>117.84929356357928</v>
      </c>
      <c r="P24" s="9"/>
    </row>
    <row r="25" spans="1:119" ht="15.75" thickBot="1">
      <c r="A25" s="12"/>
      <c r="B25" s="42">
        <v>591</v>
      </c>
      <c r="C25" s="19" t="s">
        <v>37</v>
      </c>
      <c r="D25" s="43">
        <v>23104</v>
      </c>
      <c r="E25" s="43">
        <v>3016</v>
      </c>
      <c r="F25" s="43">
        <v>34776</v>
      </c>
      <c r="G25" s="43">
        <v>0</v>
      </c>
      <c r="H25" s="43">
        <v>0</v>
      </c>
      <c r="I25" s="43">
        <v>157764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218660</v>
      </c>
      <c r="O25" s="44">
        <f t="shared" si="2"/>
        <v>38.140589569160994</v>
      </c>
      <c r="P25" s="9"/>
    </row>
    <row r="26" spans="1:119" ht="16.5" thickBot="1">
      <c r="A26" s="13" t="s">
        <v>10</v>
      </c>
      <c r="B26" s="21"/>
      <c r="C26" s="20"/>
      <c r="D26" s="14">
        <f>SUM(D5,D11,D13,D18,D20,D22)</f>
        <v>5012067</v>
      </c>
      <c r="E26" s="14">
        <f t="shared" ref="E26:M26" si="8">SUM(E5,E11,E13,E18,E20,E22)</f>
        <v>1520815</v>
      </c>
      <c r="F26" s="14">
        <f t="shared" si="8"/>
        <v>429045</v>
      </c>
      <c r="G26" s="14">
        <f t="shared" si="8"/>
        <v>0</v>
      </c>
      <c r="H26" s="14">
        <f t="shared" si="8"/>
        <v>0</v>
      </c>
      <c r="I26" s="14">
        <f t="shared" si="8"/>
        <v>2113557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9075484</v>
      </c>
      <c r="O26" s="35">
        <f t="shared" si="2"/>
        <v>1583.0252921681492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1" t="s">
        <v>39</v>
      </c>
      <c r="M28" s="91"/>
      <c r="N28" s="91"/>
      <c r="O28" s="39">
        <v>5733</v>
      </c>
    </row>
    <row r="29" spans="1:119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</row>
    <row r="30" spans="1:119" ht="15.75" thickBot="1">
      <c r="A30" s="95" t="s">
        <v>44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</sheetData>
  <mergeCells count="10">
    <mergeCell ref="A30:O30"/>
    <mergeCell ref="A29:O29"/>
    <mergeCell ref="L28:N2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49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1210578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1210578</v>
      </c>
      <c r="O5" s="30">
        <f t="shared" ref="O5:O26" si="2">(N5/O$28)</f>
        <v>212.75536028119507</v>
      </c>
      <c r="P5" s="6"/>
    </row>
    <row r="6" spans="1:133">
      <c r="A6" s="12"/>
      <c r="B6" s="42">
        <v>511</v>
      </c>
      <c r="C6" s="19" t="s">
        <v>19</v>
      </c>
      <c r="D6" s="43">
        <v>67907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67907</v>
      </c>
      <c r="O6" s="44">
        <f t="shared" si="2"/>
        <v>11.934446397188049</v>
      </c>
      <c r="P6" s="9"/>
    </row>
    <row r="7" spans="1:133">
      <c r="A7" s="12"/>
      <c r="B7" s="42">
        <v>512</v>
      </c>
      <c r="C7" s="19" t="s">
        <v>20</v>
      </c>
      <c r="D7" s="43">
        <v>376010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376010</v>
      </c>
      <c r="O7" s="44">
        <f t="shared" si="2"/>
        <v>66.082601054481543</v>
      </c>
      <c r="P7" s="9"/>
    </row>
    <row r="8" spans="1:133">
      <c r="A8" s="12"/>
      <c r="B8" s="42">
        <v>513</v>
      </c>
      <c r="C8" s="19" t="s">
        <v>21</v>
      </c>
      <c r="D8" s="43">
        <v>398572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398572</v>
      </c>
      <c r="O8" s="44">
        <f t="shared" si="2"/>
        <v>70.047803163444641</v>
      </c>
      <c r="P8" s="9"/>
    </row>
    <row r="9" spans="1:133">
      <c r="A9" s="12"/>
      <c r="B9" s="42">
        <v>514</v>
      </c>
      <c r="C9" s="19" t="s">
        <v>22</v>
      </c>
      <c r="D9" s="43">
        <v>154896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154896</v>
      </c>
      <c r="O9" s="44">
        <f t="shared" si="2"/>
        <v>27.222495606326888</v>
      </c>
      <c r="P9" s="9"/>
    </row>
    <row r="10" spans="1:133">
      <c r="A10" s="12"/>
      <c r="B10" s="42">
        <v>519</v>
      </c>
      <c r="C10" s="19" t="s">
        <v>23</v>
      </c>
      <c r="D10" s="43">
        <v>213193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213193</v>
      </c>
      <c r="O10" s="44">
        <f t="shared" si="2"/>
        <v>37.468014059753955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SUM(D12:D12)</f>
        <v>2017166</v>
      </c>
      <c r="E11" s="29">
        <f t="shared" si="3"/>
        <v>105482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2122648</v>
      </c>
      <c r="O11" s="41">
        <f t="shared" si="2"/>
        <v>373.04885764499119</v>
      </c>
      <c r="P11" s="10"/>
    </row>
    <row r="12" spans="1:133">
      <c r="A12" s="12"/>
      <c r="B12" s="42">
        <v>521</v>
      </c>
      <c r="C12" s="19" t="s">
        <v>25</v>
      </c>
      <c r="D12" s="43">
        <v>2017166</v>
      </c>
      <c r="E12" s="43">
        <v>105482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2122648</v>
      </c>
      <c r="O12" s="44">
        <f t="shared" si="2"/>
        <v>373.04885764499119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SUM(D14:D17)</f>
        <v>714545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1689065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2403610</v>
      </c>
      <c r="O13" s="41">
        <f t="shared" si="2"/>
        <v>422.42706502636202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919727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919727</v>
      </c>
      <c r="O14" s="44">
        <f t="shared" si="2"/>
        <v>161.63919156414764</v>
      </c>
      <c r="P14" s="9"/>
    </row>
    <row r="15" spans="1:133">
      <c r="A15" s="12"/>
      <c r="B15" s="42">
        <v>534</v>
      </c>
      <c r="C15" s="19" t="s">
        <v>28</v>
      </c>
      <c r="D15" s="43">
        <v>524472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524472</v>
      </c>
      <c r="O15" s="44">
        <f t="shared" si="2"/>
        <v>92.174340949033393</v>
      </c>
      <c r="P15" s="9"/>
    </row>
    <row r="16" spans="1:133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769338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769338</v>
      </c>
      <c r="O16" s="44">
        <f t="shared" si="2"/>
        <v>135.20878734622144</v>
      </c>
      <c r="P16" s="9"/>
    </row>
    <row r="17" spans="1:119">
      <c r="A17" s="12"/>
      <c r="B17" s="42">
        <v>539</v>
      </c>
      <c r="C17" s="19" t="s">
        <v>30</v>
      </c>
      <c r="D17" s="43">
        <v>190073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190073</v>
      </c>
      <c r="O17" s="44">
        <f t="shared" si="2"/>
        <v>33.404745166959579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518651</v>
      </c>
      <c r="E18" s="29">
        <f t="shared" si="5"/>
        <v>272180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790831</v>
      </c>
      <c r="O18" s="41">
        <f t="shared" si="2"/>
        <v>138.98611599297013</v>
      </c>
      <c r="P18" s="10"/>
    </row>
    <row r="19" spans="1:119">
      <c r="A19" s="12"/>
      <c r="B19" s="42">
        <v>541</v>
      </c>
      <c r="C19" s="19" t="s">
        <v>32</v>
      </c>
      <c r="D19" s="43">
        <v>518651</v>
      </c>
      <c r="E19" s="43">
        <v>272180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790831</v>
      </c>
      <c r="O19" s="44">
        <f t="shared" si="2"/>
        <v>138.98611599297013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79124</v>
      </c>
      <c r="E20" s="29">
        <f t="shared" si="6"/>
        <v>1296792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1375916</v>
      </c>
      <c r="O20" s="41">
        <f t="shared" si="2"/>
        <v>241.81300527240774</v>
      </c>
      <c r="P20" s="9"/>
    </row>
    <row r="21" spans="1:119">
      <c r="A21" s="12"/>
      <c r="B21" s="42">
        <v>572</v>
      </c>
      <c r="C21" s="19" t="s">
        <v>34</v>
      </c>
      <c r="D21" s="43">
        <v>79124</v>
      </c>
      <c r="E21" s="43">
        <v>1296792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1375916</v>
      </c>
      <c r="O21" s="44">
        <f t="shared" si="2"/>
        <v>241.81300527240774</v>
      </c>
      <c r="P21" s="9"/>
    </row>
    <row r="22" spans="1:119" ht="15.75">
      <c r="A22" s="26" t="s">
        <v>38</v>
      </c>
      <c r="B22" s="27"/>
      <c r="C22" s="28"/>
      <c r="D22" s="29">
        <f t="shared" ref="D22:M22" si="7">SUM(D23:D25)</f>
        <v>2269985</v>
      </c>
      <c r="E22" s="29">
        <f t="shared" si="7"/>
        <v>70000</v>
      </c>
      <c r="F22" s="29">
        <f t="shared" si="7"/>
        <v>95957</v>
      </c>
      <c r="G22" s="29">
        <f t="shared" si="7"/>
        <v>0</v>
      </c>
      <c r="H22" s="29">
        <f t="shared" si="7"/>
        <v>0</v>
      </c>
      <c r="I22" s="29">
        <f t="shared" si="7"/>
        <v>2368049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4803991</v>
      </c>
      <c r="O22" s="41">
        <f t="shared" si="2"/>
        <v>844.28664323374346</v>
      </c>
      <c r="P22" s="9"/>
    </row>
    <row r="23" spans="1:119">
      <c r="A23" s="12"/>
      <c r="B23" s="42">
        <v>581</v>
      </c>
      <c r="C23" s="19" t="s">
        <v>35</v>
      </c>
      <c r="D23" s="43">
        <v>1891123</v>
      </c>
      <c r="E23" s="43">
        <v>50000</v>
      </c>
      <c r="F23" s="43">
        <v>0</v>
      </c>
      <c r="G23" s="43">
        <v>0</v>
      </c>
      <c r="H23" s="43">
        <v>0</v>
      </c>
      <c r="I23" s="43">
        <v>2165522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4106645</v>
      </c>
      <c r="O23" s="44">
        <f t="shared" si="2"/>
        <v>721.73022847100174</v>
      </c>
      <c r="P23" s="9"/>
    </row>
    <row r="24" spans="1:119">
      <c r="A24" s="12"/>
      <c r="B24" s="42">
        <v>590</v>
      </c>
      <c r="C24" s="19" t="s">
        <v>36</v>
      </c>
      <c r="D24" s="43">
        <v>351929</v>
      </c>
      <c r="E24" s="43">
        <v>16083</v>
      </c>
      <c r="F24" s="43">
        <v>61076</v>
      </c>
      <c r="G24" s="43">
        <v>0</v>
      </c>
      <c r="H24" s="43">
        <v>0</v>
      </c>
      <c r="I24" s="43">
        <v>1580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430668</v>
      </c>
      <c r="O24" s="44">
        <f t="shared" si="2"/>
        <v>75.688576449912134</v>
      </c>
      <c r="P24" s="9"/>
    </row>
    <row r="25" spans="1:119" ht="15.75" thickBot="1">
      <c r="A25" s="12"/>
      <c r="B25" s="42">
        <v>591</v>
      </c>
      <c r="C25" s="19" t="s">
        <v>37</v>
      </c>
      <c r="D25" s="43">
        <v>26933</v>
      </c>
      <c r="E25" s="43">
        <v>3917</v>
      </c>
      <c r="F25" s="43">
        <v>34881</v>
      </c>
      <c r="G25" s="43">
        <v>0</v>
      </c>
      <c r="H25" s="43">
        <v>0</v>
      </c>
      <c r="I25" s="43">
        <v>200947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266678</v>
      </c>
      <c r="O25" s="44">
        <f t="shared" si="2"/>
        <v>46.867838312829527</v>
      </c>
      <c r="P25" s="9"/>
    </row>
    <row r="26" spans="1:119" ht="16.5" thickBot="1">
      <c r="A26" s="13" t="s">
        <v>10</v>
      </c>
      <c r="B26" s="21"/>
      <c r="C26" s="20"/>
      <c r="D26" s="14">
        <f>SUM(D5,D11,D13,D18,D20,D22)</f>
        <v>6810049</v>
      </c>
      <c r="E26" s="14">
        <f t="shared" ref="E26:M26" si="8">SUM(E5,E11,E13,E18,E20,E22)</f>
        <v>1744454</v>
      </c>
      <c r="F26" s="14">
        <f t="shared" si="8"/>
        <v>95957</v>
      </c>
      <c r="G26" s="14">
        <f t="shared" si="8"/>
        <v>0</v>
      </c>
      <c r="H26" s="14">
        <f t="shared" si="8"/>
        <v>0</v>
      </c>
      <c r="I26" s="14">
        <f t="shared" si="8"/>
        <v>4057114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12707574</v>
      </c>
      <c r="O26" s="35">
        <f t="shared" si="2"/>
        <v>2233.3170474516696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1" t="s">
        <v>50</v>
      </c>
      <c r="M28" s="91"/>
      <c r="N28" s="91"/>
      <c r="O28" s="39">
        <v>5690</v>
      </c>
    </row>
    <row r="29" spans="1:119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</row>
    <row r="30" spans="1:119" ht="15.75" customHeight="1" thickBot="1">
      <c r="A30" s="95" t="s">
        <v>44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63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1924485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1924485</v>
      </c>
      <c r="O5" s="30">
        <f t="shared" ref="O5:O28" si="2">(N5/O$30)</f>
        <v>336.21331236897277</v>
      </c>
      <c r="P5" s="6"/>
    </row>
    <row r="6" spans="1:133">
      <c r="A6" s="12"/>
      <c r="B6" s="42">
        <v>511</v>
      </c>
      <c r="C6" s="19" t="s">
        <v>19</v>
      </c>
      <c r="D6" s="43">
        <v>77062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77062</v>
      </c>
      <c r="O6" s="44">
        <f t="shared" si="2"/>
        <v>13.462962962962964</v>
      </c>
      <c r="P6" s="9"/>
    </row>
    <row r="7" spans="1:133">
      <c r="A7" s="12"/>
      <c r="B7" s="42">
        <v>512</v>
      </c>
      <c r="C7" s="19" t="s">
        <v>20</v>
      </c>
      <c r="D7" s="43">
        <v>370441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370441</v>
      </c>
      <c r="O7" s="44">
        <f t="shared" si="2"/>
        <v>64.717155835080362</v>
      </c>
      <c r="P7" s="9"/>
    </row>
    <row r="8" spans="1:133">
      <c r="A8" s="12"/>
      <c r="B8" s="42">
        <v>513</v>
      </c>
      <c r="C8" s="19" t="s">
        <v>21</v>
      </c>
      <c r="D8" s="43">
        <v>380583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380583</v>
      </c>
      <c r="O8" s="44">
        <f t="shared" si="2"/>
        <v>66.48899371069183</v>
      </c>
      <c r="P8" s="9"/>
    </row>
    <row r="9" spans="1:133">
      <c r="A9" s="12"/>
      <c r="B9" s="42">
        <v>514</v>
      </c>
      <c r="C9" s="19" t="s">
        <v>22</v>
      </c>
      <c r="D9" s="43">
        <v>158701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158701</v>
      </c>
      <c r="O9" s="44">
        <f t="shared" si="2"/>
        <v>27.725541579315163</v>
      </c>
      <c r="P9" s="9"/>
    </row>
    <row r="10" spans="1:133">
      <c r="A10" s="12"/>
      <c r="B10" s="42">
        <v>519</v>
      </c>
      <c r="C10" s="19" t="s">
        <v>23</v>
      </c>
      <c r="D10" s="43">
        <v>937698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937698</v>
      </c>
      <c r="O10" s="44">
        <f t="shared" si="2"/>
        <v>163.81865828092242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SUM(D12:D12)</f>
        <v>1998040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5141</v>
      </c>
      <c r="M11" s="29">
        <f t="shared" si="3"/>
        <v>0</v>
      </c>
      <c r="N11" s="40">
        <f t="shared" si="1"/>
        <v>2003181</v>
      </c>
      <c r="O11" s="41">
        <f t="shared" si="2"/>
        <v>349.96174004192875</v>
      </c>
      <c r="P11" s="10"/>
    </row>
    <row r="12" spans="1:133">
      <c r="A12" s="12"/>
      <c r="B12" s="42">
        <v>521</v>
      </c>
      <c r="C12" s="19" t="s">
        <v>25</v>
      </c>
      <c r="D12" s="43">
        <v>1998040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5141</v>
      </c>
      <c r="M12" s="43">
        <v>0</v>
      </c>
      <c r="N12" s="43">
        <f t="shared" si="1"/>
        <v>2003181</v>
      </c>
      <c r="O12" s="44">
        <f t="shared" si="2"/>
        <v>349.96174004192875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SUM(D14:D17)</f>
        <v>818167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1055869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1874036</v>
      </c>
      <c r="O13" s="41">
        <f t="shared" si="2"/>
        <v>327.39972047519217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387822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387822</v>
      </c>
      <c r="O14" s="44">
        <f t="shared" si="2"/>
        <v>67.753668763102723</v>
      </c>
      <c r="P14" s="9"/>
    </row>
    <row r="15" spans="1:133">
      <c r="A15" s="12"/>
      <c r="B15" s="42">
        <v>534</v>
      </c>
      <c r="C15" s="19" t="s">
        <v>28</v>
      </c>
      <c r="D15" s="43">
        <v>631907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631907</v>
      </c>
      <c r="O15" s="44">
        <f t="shared" si="2"/>
        <v>110.39605171208945</v>
      </c>
      <c r="P15" s="9"/>
    </row>
    <row r="16" spans="1:133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668047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668047</v>
      </c>
      <c r="O16" s="44">
        <f t="shared" si="2"/>
        <v>116.70981830887492</v>
      </c>
      <c r="P16" s="9"/>
    </row>
    <row r="17" spans="1:119">
      <c r="A17" s="12"/>
      <c r="B17" s="42">
        <v>539</v>
      </c>
      <c r="C17" s="19" t="s">
        <v>30</v>
      </c>
      <c r="D17" s="43">
        <v>186260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186260</v>
      </c>
      <c r="O17" s="44">
        <f t="shared" si="2"/>
        <v>32.540181691125085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489626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489626</v>
      </c>
      <c r="O18" s="41">
        <f t="shared" si="2"/>
        <v>85.539133473095731</v>
      </c>
      <c r="P18" s="10"/>
    </row>
    <row r="19" spans="1:119">
      <c r="A19" s="12"/>
      <c r="B19" s="42">
        <v>541</v>
      </c>
      <c r="C19" s="19" t="s">
        <v>32</v>
      </c>
      <c r="D19" s="43">
        <v>489626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489626</v>
      </c>
      <c r="O19" s="44">
        <f t="shared" si="2"/>
        <v>85.539133473095731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85560</v>
      </c>
      <c r="E20" s="29">
        <f t="shared" si="6"/>
        <v>1792274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1877834</v>
      </c>
      <c r="O20" s="41">
        <f t="shared" si="2"/>
        <v>328.06324248777076</v>
      </c>
      <c r="P20" s="9"/>
    </row>
    <row r="21" spans="1:119">
      <c r="A21" s="12"/>
      <c r="B21" s="42">
        <v>572</v>
      </c>
      <c r="C21" s="19" t="s">
        <v>34</v>
      </c>
      <c r="D21" s="43">
        <v>85560</v>
      </c>
      <c r="E21" s="43">
        <v>1792274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1877834</v>
      </c>
      <c r="O21" s="44">
        <f t="shared" si="2"/>
        <v>328.06324248777076</v>
      </c>
      <c r="P21" s="9"/>
    </row>
    <row r="22" spans="1:119" ht="15.75">
      <c r="A22" s="26" t="s">
        <v>38</v>
      </c>
      <c r="B22" s="27"/>
      <c r="C22" s="28"/>
      <c r="D22" s="29">
        <f t="shared" ref="D22:M22" si="7">SUM(D23:D25)</f>
        <v>515399</v>
      </c>
      <c r="E22" s="29">
        <f t="shared" si="7"/>
        <v>20000</v>
      </c>
      <c r="F22" s="29">
        <f t="shared" si="7"/>
        <v>0</v>
      </c>
      <c r="G22" s="29">
        <f t="shared" si="7"/>
        <v>90243</v>
      </c>
      <c r="H22" s="29">
        <f t="shared" si="7"/>
        <v>0</v>
      </c>
      <c r="I22" s="29">
        <f t="shared" si="7"/>
        <v>561118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1186760</v>
      </c>
      <c r="O22" s="41">
        <f t="shared" si="2"/>
        <v>207.33053808525506</v>
      </c>
      <c r="P22" s="9"/>
    </row>
    <row r="23" spans="1:119">
      <c r="A23" s="12"/>
      <c r="B23" s="42">
        <v>581</v>
      </c>
      <c r="C23" s="19" t="s">
        <v>35</v>
      </c>
      <c r="D23" s="43">
        <v>450767</v>
      </c>
      <c r="E23" s="43">
        <v>0</v>
      </c>
      <c r="F23" s="43">
        <v>0</v>
      </c>
      <c r="G23" s="43">
        <v>0</v>
      </c>
      <c r="H23" s="43">
        <v>0</v>
      </c>
      <c r="I23" s="43">
        <v>369169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819936</v>
      </c>
      <c r="O23" s="44">
        <f t="shared" si="2"/>
        <v>143.24528301886792</v>
      </c>
      <c r="P23" s="9"/>
    </row>
    <row r="24" spans="1:119">
      <c r="A24" s="12"/>
      <c r="B24" s="42">
        <v>590</v>
      </c>
      <c r="C24" s="19" t="s">
        <v>36</v>
      </c>
      <c r="D24" s="43">
        <v>59001</v>
      </c>
      <c r="E24" s="43">
        <v>20000</v>
      </c>
      <c r="F24" s="43">
        <v>0</v>
      </c>
      <c r="G24" s="43">
        <v>61898</v>
      </c>
      <c r="H24" s="43">
        <v>0</v>
      </c>
      <c r="I24" s="43">
        <v>11250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152149</v>
      </c>
      <c r="O24" s="44">
        <f t="shared" si="2"/>
        <v>26.58088749126485</v>
      </c>
      <c r="P24" s="9"/>
    </row>
    <row r="25" spans="1:119">
      <c r="A25" s="12"/>
      <c r="B25" s="42">
        <v>591</v>
      </c>
      <c r="C25" s="19" t="s">
        <v>37</v>
      </c>
      <c r="D25" s="43">
        <v>5631</v>
      </c>
      <c r="E25" s="43">
        <v>0</v>
      </c>
      <c r="F25" s="43">
        <v>0</v>
      </c>
      <c r="G25" s="43">
        <v>28345</v>
      </c>
      <c r="H25" s="43">
        <v>0</v>
      </c>
      <c r="I25" s="43">
        <v>180699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214675</v>
      </c>
      <c r="O25" s="44">
        <f t="shared" si="2"/>
        <v>37.504367575122295</v>
      </c>
      <c r="P25" s="9"/>
    </row>
    <row r="26" spans="1:119" ht="15.75">
      <c r="A26" s="26" t="s">
        <v>65</v>
      </c>
      <c r="B26" s="27"/>
      <c r="C26" s="28"/>
      <c r="D26" s="29">
        <f>SUM(D27)</f>
        <v>0</v>
      </c>
      <c r="E26" s="29">
        <f t="shared" ref="E26:M26" si="8">SUM(E27)</f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679929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679929</v>
      </c>
      <c r="O26" s="41">
        <f t="shared" si="2"/>
        <v>118.78563941299791</v>
      </c>
      <c r="P26" s="9"/>
    </row>
    <row r="27" spans="1:119" ht="15.75" thickBot="1">
      <c r="A27" s="15"/>
      <c r="B27" s="90">
        <v>719</v>
      </c>
      <c r="C27" s="17" t="s">
        <v>66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679929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679929</v>
      </c>
      <c r="O27" s="44">
        <f t="shared" si="2"/>
        <v>118.78563941299791</v>
      </c>
      <c r="P27" s="9"/>
    </row>
    <row r="28" spans="1:119" ht="16.5" thickBot="1">
      <c r="A28" s="13" t="s">
        <v>10</v>
      </c>
      <c r="B28" s="21"/>
      <c r="C28" s="20"/>
      <c r="D28" s="14">
        <f>SUM(D5,D11,D13,D18,D20,D22,D26)</f>
        <v>5831277</v>
      </c>
      <c r="E28" s="14">
        <f t="shared" ref="E28:M28" si="9">SUM(E5,E11,E13,E18,E20,E22,E26)</f>
        <v>1812274</v>
      </c>
      <c r="F28" s="14">
        <f t="shared" si="9"/>
        <v>0</v>
      </c>
      <c r="G28" s="14">
        <f t="shared" si="9"/>
        <v>90243</v>
      </c>
      <c r="H28" s="14">
        <f t="shared" si="9"/>
        <v>0</v>
      </c>
      <c r="I28" s="14">
        <f t="shared" si="9"/>
        <v>2296916</v>
      </c>
      <c r="J28" s="14">
        <f t="shared" si="9"/>
        <v>0</v>
      </c>
      <c r="K28" s="14">
        <f t="shared" si="9"/>
        <v>0</v>
      </c>
      <c r="L28" s="14">
        <f t="shared" si="9"/>
        <v>5141</v>
      </c>
      <c r="M28" s="14">
        <f t="shared" si="9"/>
        <v>0</v>
      </c>
      <c r="N28" s="14">
        <f t="shared" si="1"/>
        <v>10035851</v>
      </c>
      <c r="O28" s="35">
        <f t="shared" si="2"/>
        <v>1753.2933263452132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1" t="s">
        <v>64</v>
      </c>
      <c r="M30" s="91"/>
      <c r="N30" s="91"/>
      <c r="O30" s="39">
        <v>5724</v>
      </c>
    </row>
    <row r="31" spans="1:119">
      <c r="A31" s="9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4"/>
    </row>
    <row r="32" spans="1:119" ht="15.75" customHeight="1" thickBot="1">
      <c r="A32" s="95" t="s">
        <v>44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7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  <c r="Q1" s="7"/>
      <c r="R1"/>
    </row>
    <row r="2" spans="1:134" ht="24" thickBot="1">
      <c r="A2" s="101" t="s">
        <v>80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3"/>
      <c r="Q2" s="7"/>
      <c r="R2"/>
    </row>
    <row r="3" spans="1:134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1"/>
      <c r="M3" s="112"/>
      <c r="N3" s="33"/>
      <c r="O3" s="34"/>
      <c r="P3" s="113" t="s">
        <v>81</v>
      </c>
      <c r="Q3" s="11"/>
      <c r="R3"/>
    </row>
    <row r="4" spans="1:134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82</v>
      </c>
      <c r="N4" s="32" t="s">
        <v>5</v>
      </c>
      <c r="O4" s="32" t="s">
        <v>83</v>
      </c>
      <c r="P4" s="11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2037670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216021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6" si="1">SUM(D5:N5)</f>
        <v>2253691</v>
      </c>
      <c r="P5" s="30">
        <f t="shared" ref="P5:P26" si="2">(O5/P$28)</f>
        <v>309.78570446735392</v>
      </c>
      <c r="Q5" s="6"/>
    </row>
    <row r="6" spans="1:134">
      <c r="A6" s="12"/>
      <c r="B6" s="42">
        <v>511</v>
      </c>
      <c r="C6" s="19" t="s">
        <v>19</v>
      </c>
      <c r="D6" s="43">
        <v>121721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121721</v>
      </c>
      <c r="P6" s="44">
        <f t="shared" si="2"/>
        <v>16.731408934707904</v>
      </c>
      <c r="Q6" s="9"/>
    </row>
    <row r="7" spans="1:134">
      <c r="A7" s="12"/>
      <c r="B7" s="42">
        <v>512</v>
      </c>
      <c r="C7" s="19" t="s">
        <v>20</v>
      </c>
      <c r="D7" s="43">
        <v>428957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428957</v>
      </c>
      <c r="P7" s="44">
        <f t="shared" si="2"/>
        <v>58.96316151202749</v>
      </c>
      <c r="Q7" s="9"/>
    </row>
    <row r="8" spans="1:134">
      <c r="A8" s="12"/>
      <c r="B8" s="42">
        <v>513</v>
      </c>
      <c r="C8" s="19" t="s">
        <v>21</v>
      </c>
      <c r="D8" s="43">
        <v>511074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511074</v>
      </c>
      <c r="P8" s="44">
        <f t="shared" si="2"/>
        <v>70.250721649484532</v>
      </c>
      <c r="Q8" s="9"/>
    </row>
    <row r="9" spans="1:134">
      <c r="A9" s="12"/>
      <c r="B9" s="42">
        <v>514</v>
      </c>
      <c r="C9" s="19" t="s">
        <v>22</v>
      </c>
      <c r="D9" s="43">
        <v>215594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215594</v>
      </c>
      <c r="P9" s="44">
        <f t="shared" si="2"/>
        <v>29.634914089347077</v>
      </c>
      <c r="Q9" s="9"/>
    </row>
    <row r="10" spans="1:134">
      <c r="A10" s="12"/>
      <c r="B10" s="42">
        <v>519</v>
      </c>
      <c r="C10" s="19" t="s">
        <v>23</v>
      </c>
      <c r="D10" s="43">
        <v>760324</v>
      </c>
      <c r="E10" s="43">
        <v>0</v>
      </c>
      <c r="F10" s="43">
        <v>0</v>
      </c>
      <c r="G10" s="43">
        <v>0</v>
      </c>
      <c r="H10" s="43">
        <v>0</v>
      </c>
      <c r="I10" s="43">
        <v>216021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976345</v>
      </c>
      <c r="P10" s="44">
        <f t="shared" si="2"/>
        <v>134.20549828178693</v>
      </c>
      <c r="Q10" s="9"/>
    </row>
    <row r="11" spans="1:134" ht="15.75">
      <c r="A11" s="26" t="s">
        <v>24</v>
      </c>
      <c r="B11" s="27"/>
      <c r="C11" s="28"/>
      <c r="D11" s="29">
        <f t="shared" ref="D11:N11" si="3">SUM(D12:D12)</f>
        <v>3139223</v>
      </c>
      <c r="E11" s="29">
        <f t="shared" si="3"/>
        <v>1315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3140538</v>
      </c>
      <c r="P11" s="41">
        <f t="shared" si="2"/>
        <v>431.68907216494847</v>
      </c>
      <c r="Q11" s="10"/>
    </row>
    <row r="12" spans="1:134">
      <c r="A12" s="12"/>
      <c r="B12" s="42">
        <v>521</v>
      </c>
      <c r="C12" s="19" t="s">
        <v>25</v>
      </c>
      <c r="D12" s="43">
        <v>3139223</v>
      </c>
      <c r="E12" s="43">
        <v>1315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3140538</v>
      </c>
      <c r="P12" s="44">
        <f t="shared" si="2"/>
        <v>431.68907216494847</v>
      </c>
      <c r="Q12" s="9"/>
    </row>
    <row r="13" spans="1:134" ht="15.75">
      <c r="A13" s="26" t="s">
        <v>26</v>
      </c>
      <c r="B13" s="27"/>
      <c r="C13" s="28"/>
      <c r="D13" s="29">
        <f t="shared" ref="D13:N13" si="4">SUM(D14:D17)</f>
        <v>227561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3506434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4"/>
        <v>0</v>
      </c>
      <c r="O13" s="40">
        <f t="shared" si="1"/>
        <v>3733995</v>
      </c>
      <c r="P13" s="41">
        <f t="shared" si="2"/>
        <v>513.26391752577319</v>
      </c>
      <c r="Q13" s="10"/>
    </row>
    <row r="14" spans="1:134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1728892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1728892</v>
      </c>
      <c r="P14" s="44">
        <f t="shared" si="2"/>
        <v>237.64838487972509</v>
      </c>
      <c r="Q14" s="9"/>
    </row>
    <row r="15" spans="1:134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748368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748368</v>
      </c>
      <c r="P15" s="44">
        <f t="shared" si="2"/>
        <v>102.86845360824742</v>
      </c>
      <c r="Q15" s="9"/>
    </row>
    <row r="16" spans="1:134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1029174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1029174</v>
      </c>
      <c r="P16" s="44">
        <f t="shared" si="2"/>
        <v>141.46721649484536</v>
      </c>
      <c r="Q16" s="9"/>
    </row>
    <row r="17" spans="1:120">
      <c r="A17" s="12"/>
      <c r="B17" s="42">
        <v>539</v>
      </c>
      <c r="C17" s="19" t="s">
        <v>30</v>
      </c>
      <c r="D17" s="43">
        <v>227561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227561</v>
      </c>
      <c r="P17" s="44">
        <f t="shared" si="2"/>
        <v>31.279862542955325</v>
      </c>
      <c r="Q17" s="9"/>
    </row>
    <row r="18" spans="1:120" ht="15.75">
      <c r="A18" s="26" t="s">
        <v>31</v>
      </c>
      <c r="B18" s="27"/>
      <c r="C18" s="28"/>
      <c r="D18" s="29">
        <f t="shared" ref="D18:N18" si="5">SUM(D19:D19)</f>
        <v>840764</v>
      </c>
      <c r="E18" s="29">
        <f t="shared" si="5"/>
        <v>572403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29">
        <f t="shared" si="1"/>
        <v>1413167</v>
      </c>
      <c r="P18" s="41">
        <f t="shared" si="2"/>
        <v>194.24975945017181</v>
      </c>
      <c r="Q18" s="10"/>
    </row>
    <row r="19" spans="1:120">
      <c r="A19" s="12"/>
      <c r="B19" s="42">
        <v>541</v>
      </c>
      <c r="C19" s="19" t="s">
        <v>32</v>
      </c>
      <c r="D19" s="43">
        <v>840764</v>
      </c>
      <c r="E19" s="43">
        <v>572403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1413167</v>
      </c>
      <c r="P19" s="44">
        <f t="shared" si="2"/>
        <v>194.24975945017181</v>
      </c>
      <c r="Q19" s="9"/>
    </row>
    <row r="20" spans="1:120" ht="15.75">
      <c r="A20" s="26" t="s">
        <v>33</v>
      </c>
      <c r="B20" s="27"/>
      <c r="C20" s="28"/>
      <c r="D20" s="29">
        <f t="shared" ref="D20:N20" si="6">SUM(D21:D21)</f>
        <v>195779</v>
      </c>
      <c r="E20" s="29">
        <f t="shared" si="6"/>
        <v>1317731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1"/>
        <v>1513510</v>
      </c>
      <c r="P20" s="41">
        <f t="shared" si="2"/>
        <v>208.0426116838488</v>
      </c>
      <c r="Q20" s="9"/>
    </row>
    <row r="21" spans="1:120">
      <c r="A21" s="12"/>
      <c r="B21" s="42">
        <v>572</v>
      </c>
      <c r="C21" s="19" t="s">
        <v>34</v>
      </c>
      <c r="D21" s="43">
        <v>195779</v>
      </c>
      <c r="E21" s="43">
        <v>1317731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1513510</v>
      </c>
      <c r="P21" s="44">
        <f t="shared" si="2"/>
        <v>208.0426116838488</v>
      </c>
      <c r="Q21" s="9"/>
    </row>
    <row r="22" spans="1:120" ht="15.75">
      <c r="A22" s="26" t="s">
        <v>38</v>
      </c>
      <c r="B22" s="27"/>
      <c r="C22" s="28"/>
      <c r="D22" s="29">
        <f t="shared" ref="D22:N22" si="7">SUM(D23:D25)</f>
        <v>705556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61193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7"/>
        <v>0</v>
      </c>
      <c r="O22" s="29">
        <f t="shared" si="1"/>
        <v>766749</v>
      </c>
      <c r="P22" s="41">
        <f t="shared" si="2"/>
        <v>105.39505154639176</v>
      </c>
      <c r="Q22" s="9"/>
    </row>
    <row r="23" spans="1:120">
      <c r="A23" s="12"/>
      <c r="B23" s="42">
        <v>581</v>
      </c>
      <c r="C23" s="19" t="s">
        <v>84</v>
      </c>
      <c r="D23" s="43">
        <v>705556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705556</v>
      </c>
      <c r="P23" s="44">
        <f t="shared" si="2"/>
        <v>96.983642611683848</v>
      </c>
      <c r="Q23" s="9"/>
    </row>
    <row r="24" spans="1:120">
      <c r="A24" s="12"/>
      <c r="B24" s="42">
        <v>591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24568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24568</v>
      </c>
      <c r="P24" s="44">
        <f t="shared" si="2"/>
        <v>3.377044673539519</v>
      </c>
      <c r="Q24" s="9"/>
    </row>
    <row r="25" spans="1:120" ht="15.75" thickBot="1">
      <c r="A25" s="12"/>
      <c r="B25" s="42">
        <v>593</v>
      </c>
      <c r="C25" s="19" t="s">
        <v>61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36625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36625</v>
      </c>
      <c r="P25" s="44">
        <f t="shared" si="2"/>
        <v>5.0343642611683848</v>
      </c>
      <c r="Q25" s="9"/>
    </row>
    <row r="26" spans="1:120" ht="16.5" thickBot="1">
      <c r="A26" s="13" t="s">
        <v>10</v>
      </c>
      <c r="B26" s="21"/>
      <c r="C26" s="20"/>
      <c r="D26" s="14">
        <f>SUM(D5,D11,D13,D18,D20,D22)</f>
        <v>7146553</v>
      </c>
      <c r="E26" s="14">
        <f t="shared" ref="E26:N26" si="8">SUM(E5,E11,E13,E18,E20,E22)</f>
        <v>1891449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3783648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8"/>
        <v>0</v>
      </c>
      <c r="O26" s="14">
        <f t="shared" si="1"/>
        <v>12821650</v>
      </c>
      <c r="P26" s="35">
        <f t="shared" si="2"/>
        <v>1762.426116838488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1" t="s">
        <v>85</v>
      </c>
      <c r="N28" s="91"/>
      <c r="O28" s="91"/>
      <c r="P28" s="39">
        <v>7275</v>
      </c>
    </row>
    <row r="29" spans="1:120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4"/>
    </row>
    <row r="30" spans="1:120" ht="15.75" customHeight="1" thickBot="1">
      <c r="A30" s="95" t="s">
        <v>44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7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78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1757637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214782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1972419</v>
      </c>
      <c r="O5" s="30">
        <f t="shared" ref="O5:O25" si="2">(N5/O$27)</f>
        <v>221.24722378014582</v>
      </c>
      <c r="P5" s="6"/>
    </row>
    <row r="6" spans="1:133">
      <c r="A6" s="12"/>
      <c r="B6" s="42">
        <v>511</v>
      </c>
      <c r="C6" s="19" t="s">
        <v>19</v>
      </c>
      <c r="D6" s="43">
        <v>116860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116860</v>
      </c>
      <c r="O6" s="44">
        <f t="shared" si="2"/>
        <v>13.108244531688166</v>
      </c>
      <c r="P6" s="9"/>
    </row>
    <row r="7" spans="1:133">
      <c r="A7" s="12"/>
      <c r="B7" s="42">
        <v>512</v>
      </c>
      <c r="C7" s="19" t="s">
        <v>20</v>
      </c>
      <c r="D7" s="43">
        <v>415377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415377</v>
      </c>
      <c r="O7" s="44">
        <f t="shared" si="2"/>
        <v>46.593045429052161</v>
      </c>
      <c r="P7" s="9"/>
    </row>
    <row r="8" spans="1:133">
      <c r="A8" s="12"/>
      <c r="B8" s="42">
        <v>513</v>
      </c>
      <c r="C8" s="19" t="s">
        <v>21</v>
      </c>
      <c r="D8" s="43">
        <v>421821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421821</v>
      </c>
      <c r="O8" s="44">
        <f t="shared" si="2"/>
        <v>47.31587212563096</v>
      </c>
      <c r="P8" s="9"/>
    </row>
    <row r="9" spans="1:133">
      <c r="A9" s="12"/>
      <c r="B9" s="42">
        <v>514</v>
      </c>
      <c r="C9" s="19" t="s">
        <v>22</v>
      </c>
      <c r="D9" s="43">
        <v>215145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215145</v>
      </c>
      <c r="O9" s="44">
        <f t="shared" si="2"/>
        <v>24.132922041503086</v>
      </c>
      <c r="P9" s="9"/>
    </row>
    <row r="10" spans="1:133">
      <c r="A10" s="12"/>
      <c r="B10" s="42">
        <v>519</v>
      </c>
      <c r="C10" s="19" t="s">
        <v>54</v>
      </c>
      <c r="D10" s="43">
        <v>588434</v>
      </c>
      <c r="E10" s="43">
        <v>0</v>
      </c>
      <c r="F10" s="43">
        <v>0</v>
      </c>
      <c r="G10" s="43">
        <v>0</v>
      </c>
      <c r="H10" s="43">
        <v>0</v>
      </c>
      <c r="I10" s="43">
        <v>214782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803216</v>
      </c>
      <c r="O10" s="44">
        <f t="shared" si="2"/>
        <v>90.097139652271451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SUM(D12:D12)</f>
        <v>2936791</v>
      </c>
      <c r="E11" s="29">
        <f t="shared" si="3"/>
        <v>94744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3031535</v>
      </c>
      <c r="O11" s="41">
        <f t="shared" si="2"/>
        <v>340.04879416713402</v>
      </c>
      <c r="P11" s="10"/>
    </row>
    <row r="12" spans="1:133">
      <c r="A12" s="12"/>
      <c r="B12" s="42">
        <v>521</v>
      </c>
      <c r="C12" s="19" t="s">
        <v>25</v>
      </c>
      <c r="D12" s="43">
        <v>2936791</v>
      </c>
      <c r="E12" s="43">
        <v>94744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3031535</v>
      </c>
      <c r="O12" s="44">
        <f t="shared" si="2"/>
        <v>340.04879416713402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SUM(D14:D17)</f>
        <v>182145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3382882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3565027</v>
      </c>
      <c r="O13" s="41">
        <f t="shared" si="2"/>
        <v>399.89085810431857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1558648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1558648</v>
      </c>
      <c r="O14" s="44">
        <f t="shared" si="2"/>
        <v>174.83432417274255</v>
      </c>
      <c r="P14" s="9"/>
    </row>
    <row r="15" spans="1:133">
      <c r="A15" s="12"/>
      <c r="B15" s="42">
        <v>534</v>
      </c>
      <c r="C15" s="19" t="s">
        <v>55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728752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728752</v>
      </c>
      <c r="O15" s="44">
        <f t="shared" si="2"/>
        <v>81.744475602916438</v>
      </c>
      <c r="P15" s="9"/>
    </row>
    <row r="16" spans="1:133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1095482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1095482</v>
      </c>
      <c r="O16" s="44">
        <f t="shared" si="2"/>
        <v>122.88076275939427</v>
      </c>
      <c r="P16" s="9"/>
    </row>
    <row r="17" spans="1:119">
      <c r="A17" s="12"/>
      <c r="B17" s="42">
        <v>539</v>
      </c>
      <c r="C17" s="19" t="s">
        <v>30</v>
      </c>
      <c r="D17" s="43">
        <v>182145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182145</v>
      </c>
      <c r="O17" s="44">
        <f t="shared" si="2"/>
        <v>20.431295569265284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601538</v>
      </c>
      <c r="E18" s="29">
        <f t="shared" si="5"/>
        <v>310770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912308</v>
      </c>
      <c r="O18" s="41">
        <f t="shared" si="2"/>
        <v>102.33404374649467</v>
      </c>
      <c r="P18" s="10"/>
    </row>
    <row r="19" spans="1:119">
      <c r="A19" s="12"/>
      <c r="B19" s="42">
        <v>541</v>
      </c>
      <c r="C19" s="19" t="s">
        <v>56</v>
      </c>
      <c r="D19" s="43">
        <v>601538</v>
      </c>
      <c r="E19" s="43">
        <v>310770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912308</v>
      </c>
      <c r="O19" s="44">
        <f t="shared" si="2"/>
        <v>102.33404374649467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182394</v>
      </c>
      <c r="E20" s="29">
        <f t="shared" si="6"/>
        <v>1447612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1630006</v>
      </c>
      <c r="O20" s="41">
        <f t="shared" si="2"/>
        <v>182.83858665171061</v>
      </c>
      <c r="P20" s="9"/>
    </row>
    <row r="21" spans="1:119">
      <c r="A21" s="12"/>
      <c r="B21" s="42">
        <v>572</v>
      </c>
      <c r="C21" s="19" t="s">
        <v>57</v>
      </c>
      <c r="D21" s="43">
        <v>182394</v>
      </c>
      <c r="E21" s="43">
        <v>1447612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1630006</v>
      </c>
      <c r="O21" s="44">
        <f t="shared" si="2"/>
        <v>182.83858665171061</v>
      </c>
      <c r="P21" s="9"/>
    </row>
    <row r="22" spans="1:119" ht="15.75">
      <c r="A22" s="26" t="s">
        <v>58</v>
      </c>
      <c r="B22" s="27"/>
      <c r="C22" s="28"/>
      <c r="D22" s="29">
        <f t="shared" ref="D22:M22" si="7">SUM(D23:D24)</f>
        <v>1066118</v>
      </c>
      <c r="E22" s="29">
        <f t="shared" si="7"/>
        <v>31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30349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1096498</v>
      </c>
      <c r="O22" s="41">
        <f t="shared" si="2"/>
        <v>122.99472798653954</v>
      </c>
      <c r="P22" s="9"/>
    </row>
    <row r="23" spans="1:119">
      <c r="A23" s="12"/>
      <c r="B23" s="42">
        <v>581</v>
      </c>
      <c r="C23" s="19" t="s">
        <v>59</v>
      </c>
      <c r="D23" s="43">
        <v>1066118</v>
      </c>
      <c r="E23" s="43">
        <v>31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1066149</v>
      </c>
      <c r="O23" s="44">
        <f t="shared" si="2"/>
        <v>119.59046550757151</v>
      </c>
      <c r="P23" s="9"/>
    </row>
    <row r="24" spans="1:119" ht="15.75" thickBot="1">
      <c r="A24" s="12"/>
      <c r="B24" s="42">
        <v>591</v>
      </c>
      <c r="C24" s="19" t="s">
        <v>60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30349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30349</v>
      </c>
      <c r="O24" s="44">
        <f t="shared" si="2"/>
        <v>3.4042624789680316</v>
      </c>
      <c r="P24" s="9"/>
    </row>
    <row r="25" spans="1:119" ht="16.5" thickBot="1">
      <c r="A25" s="13" t="s">
        <v>10</v>
      </c>
      <c r="B25" s="21"/>
      <c r="C25" s="20"/>
      <c r="D25" s="14">
        <f>SUM(D5,D11,D13,D18,D20,D22)</f>
        <v>6726623</v>
      </c>
      <c r="E25" s="14">
        <f t="shared" ref="E25:M25" si="8">SUM(E5,E11,E13,E18,E20,E22)</f>
        <v>1853157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3628013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12207793</v>
      </c>
      <c r="O25" s="35">
        <f t="shared" si="2"/>
        <v>1369.3542344363432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1" t="s">
        <v>79</v>
      </c>
      <c r="M27" s="91"/>
      <c r="N27" s="91"/>
      <c r="O27" s="39">
        <v>8915</v>
      </c>
    </row>
    <row r="28" spans="1:119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/>
    </row>
    <row r="29" spans="1:119" ht="15.75" customHeight="1" thickBot="1">
      <c r="A29" s="95" t="s">
        <v>44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7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76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2988437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359035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3347472</v>
      </c>
      <c r="O5" s="30">
        <f t="shared" ref="O5:O25" si="2">(N5/O$27)</f>
        <v>427.62800204394483</v>
      </c>
      <c r="P5" s="6"/>
    </row>
    <row r="6" spans="1:133">
      <c r="A6" s="12"/>
      <c r="B6" s="42">
        <v>511</v>
      </c>
      <c r="C6" s="19" t="s">
        <v>19</v>
      </c>
      <c r="D6" s="43">
        <v>146868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146868</v>
      </c>
      <c r="O6" s="44">
        <f t="shared" si="2"/>
        <v>18.761880429228412</v>
      </c>
      <c r="P6" s="9"/>
    </row>
    <row r="7" spans="1:133">
      <c r="A7" s="12"/>
      <c r="B7" s="42">
        <v>512</v>
      </c>
      <c r="C7" s="19" t="s">
        <v>20</v>
      </c>
      <c r="D7" s="43">
        <v>347802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347802</v>
      </c>
      <c r="O7" s="44">
        <f t="shared" si="2"/>
        <v>44.430505876341336</v>
      </c>
      <c r="P7" s="9"/>
    </row>
    <row r="8" spans="1:133">
      <c r="A8" s="12"/>
      <c r="B8" s="42">
        <v>513</v>
      </c>
      <c r="C8" s="19" t="s">
        <v>21</v>
      </c>
      <c r="D8" s="43">
        <v>417145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417145</v>
      </c>
      <c r="O8" s="44">
        <f t="shared" si="2"/>
        <v>53.288834951456309</v>
      </c>
      <c r="P8" s="9"/>
    </row>
    <row r="9" spans="1:133">
      <c r="A9" s="12"/>
      <c r="B9" s="42">
        <v>514</v>
      </c>
      <c r="C9" s="19" t="s">
        <v>22</v>
      </c>
      <c r="D9" s="43">
        <v>205362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205362</v>
      </c>
      <c r="O9" s="44">
        <f t="shared" si="2"/>
        <v>26.234287174246294</v>
      </c>
      <c r="P9" s="9"/>
    </row>
    <row r="10" spans="1:133">
      <c r="A10" s="12"/>
      <c r="B10" s="42">
        <v>519</v>
      </c>
      <c r="C10" s="19" t="s">
        <v>54</v>
      </c>
      <c r="D10" s="43">
        <v>1871260</v>
      </c>
      <c r="E10" s="43">
        <v>0</v>
      </c>
      <c r="F10" s="43">
        <v>0</v>
      </c>
      <c r="G10" s="43">
        <v>0</v>
      </c>
      <c r="H10" s="43">
        <v>0</v>
      </c>
      <c r="I10" s="43">
        <v>359035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2230295</v>
      </c>
      <c r="O10" s="44">
        <f t="shared" si="2"/>
        <v>284.91249361267245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SUM(D12:D12)</f>
        <v>3312310</v>
      </c>
      <c r="E11" s="29">
        <f t="shared" si="3"/>
        <v>68528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3380838</v>
      </c>
      <c r="O11" s="41">
        <f t="shared" si="2"/>
        <v>431.89039345937658</v>
      </c>
      <c r="P11" s="10"/>
    </row>
    <row r="12" spans="1:133">
      <c r="A12" s="12"/>
      <c r="B12" s="42">
        <v>521</v>
      </c>
      <c r="C12" s="19" t="s">
        <v>25</v>
      </c>
      <c r="D12" s="43">
        <v>3312310</v>
      </c>
      <c r="E12" s="43">
        <v>68528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3380838</v>
      </c>
      <c r="O12" s="44">
        <f t="shared" si="2"/>
        <v>431.89039345937658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SUM(D14:D17)</f>
        <v>182037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3290728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3472765</v>
      </c>
      <c r="O13" s="41">
        <f t="shared" si="2"/>
        <v>443.63375063873275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1574665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1574665</v>
      </c>
      <c r="O14" s="44">
        <f t="shared" si="2"/>
        <v>201.15802248339295</v>
      </c>
      <c r="P14" s="9"/>
    </row>
    <row r="15" spans="1:133">
      <c r="A15" s="12"/>
      <c r="B15" s="42">
        <v>534</v>
      </c>
      <c r="C15" s="19" t="s">
        <v>55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687832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687832</v>
      </c>
      <c r="O15" s="44">
        <f t="shared" si="2"/>
        <v>87.868165559529899</v>
      </c>
      <c r="P15" s="9"/>
    </row>
    <row r="16" spans="1:133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1028231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1028231</v>
      </c>
      <c r="O16" s="44">
        <f t="shared" si="2"/>
        <v>131.35296371997956</v>
      </c>
      <c r="P16" s="9"/>
    </row>
    <row r="17" spans="1:119">
      <c r="A17" s="12"/>
      <c r="B17" s="42">
        <v>539</v>
      </c>
      <c r="C17" s="19" t="s">
        <v>30</v>
      </c>
      <c r="D17" s="43">
        <v>182037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182037</v>
      </c>
      <c r="O17" s="44">
        <f t="shared" si="2"/>
        <v>23.254598875830354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634708</v>
      </c>
      <c r="E18" s="29">
        <f t="shared" si="5"/>
        <v>346772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981480</v>
      </c>
      <c r="O18" s="41">
        <f t="shared" si="2"/>
        <v>125.38068472151252</v>
      </c>
      <c r="P18" s="10"/>
    </row>
    <row r="19" spans="1:119">
      <c r="A19" s="12"/>
      <c r="B19" s="42">
        <v>541</v>
      </c>
      <c r="C19" s="19" t="s">
        <v>56</v>
      </c>
      <c r="D19" s="43">
        <v>634708</v>
      </c>
      <c r="E19" s="43">
        <v>346772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981480</v>
      </c>
      <c r="O19" s="44">
        <f t="shared" si="2"/>
        <v>125.38068472151252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293358</v>
      </c>
      <c r="E20" s="29">
        <f t="shared" si="6"/>
        <v>1417493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1710851</v>
      </c>
      <c r="O20" s="41">
        <f t="shared" si="2"/>
        <v>218.55531425651506</v>
      </c>
      <c r="P20" s="9"/>
    </row>
    <row r="21" spans="1:119">
      <c r="A21" s="12"/>
      <c r="B21" s="42">
        <v>572</v>
      </c>
      <c r="C21" s="19" t="s">
        <v>57</v>
      </c>
      <c r="D21" s="43">
        <v>293358</v>
      </c>
      <c r="E21" s="43">
        <v>1417493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1710851</v>
      </c>
      <c r="O21" s="44">
        <f t="shared" si="2"/>
        <v>218.55531425651506</v>
      </c>
      <c r="P21" s="9"/>
    </row>
    <row r="22" spans="1:119" ht="15.75">
      <c r="A22" s="26" t="s">
        <v>58</v>
      </c>
      <c r="B22" s="27"/>
      <c r="C22" s="28"/>
      <c r="D22" s="29">
        <f t="shared" ref="D22:M22" si="7">SUM(D23:D24)</f>
        <v>849747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198791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1048538</v>
      </c>
      <c r="O22" s="41">
        <f t="shared" si="2"/>
        <v>133.94711292795094</v>
      </c>
      <c r="P22" s="9"/>
    </row>
    <row r="23" spans="1:119">
      <c r="A23" s="12"/>
      <c r="B23" s="42">
        <v>581</v>
      </c>
      <c r="C23" s="19" t="s">
        <v>59</v>
      </c>
      <c r="D23" s="43">
        <v>849747</v>
      </c>
      <c r="E23" s="43">
        <v>0</v>
      </c>
      <c r="F23" s="43">
        <v>0</v>
      </c>
      <c r="G23" s="43">
        <v>0</v>
      </c>
      <c r="H23" s="43">
        <v>0</v>
      </c>
      <c r="I23" s="43">
        <v>159995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1009742</v>
      </c>
      <c r="O23" s="44">
        <f t="shared" si="2"/>
        <v>128.99105774144098</v>
      </c>
      <c r="P23" s="9"/>
    </row>
    <row r="24" spans="1:119" ht="15.75" thickBot="1">
      <c r="A24" s="12"/>
      <c r="B24" s="42">
        <v>591</v>
      </c>
      <c r="C24" s="19" t="s">
        <v>60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38796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38796</v>
      </c>
      <c r="O24" s="44">
        <f t="shared" si="2"/>
        <v>4.956055186509964</v>
      </c>
      <c r="P24" s="9"/>
    </row>
    <row r="25" spans="1:119" ht="16.5" thickBot="1">
      <c r="A25" s="13" t="s">
        <v>10</v>
      </c>
      <c r="B25" s="21"/>
      <c r="C25" s="20"/>
      <c r="D25" s="14">
        <f>SUM(D5,D11,D13,D18,D20,D22)</f>
        <v>8260597</v>
      </c>
      <c r="E25" s="14">
        <f t="shared" ref="E25:M25" si="8">SUM(E5,E11,E13,E18,E20,E22)</f>
        <v>1832793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3848554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13941944</v>
      </c>
      <c r="O25" s="35">
        <f t="shared" si="2"/>
        <v>1781.0352580480328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1" t="s">
        <v>77</v>
      </c>
      <c r="M27" s="91"/>
      <c r="N27" s="91"/>
      <c r="O27" s="39">
        <v>7828</v>
      </c>
    </row>
    <row r="28" spans="1:119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/>
    </row>
    <row r="29" spans="1:119" ht="15.75" customHeight="1" thickBot="1">
      <c r="A29" s="95" t="s">
        <v>44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7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1904168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450142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2354310</v>
      </c>
      <c r="O5" s="30">
        <f t="shared" ref="O5:O25" si="2">(N5/O$27)</f>
        <v>301.60261337432746</v>
      </c>
      <c r="P5" s="6"/>
    </row>
    <row r="6" spans="1:133">
      <c r="A6" s="12"/>
      <c r="B6" s="42">
        <v>511</v>
      </c>
      <c r="C6" s="19" t="s">
        <v>19</v>
      </c>
      <c r="D6" s="43">
        <v>135859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135859</v>
      </c>
      <c r="O6" s="44">
        <f t="shared" si="2"/>
        <v>17.404432487829876</v>
      </c>
      <c r="P6" s="9"/>
    </row>
    <row r="7" spans="1:133">
      <c r="A7" s="12"/>
      <c r="B7" s="42">
        <v>512</v>
      </c>
      <c r="C7" s="19" t="s">
        <v>20</v>
      </c>
      <c r="D7" s="43">
        <v>395318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395318</v>
      </c>
      <c r="O7" s="44">
        <f t="shared" si="2"/>
        <v>50.642838841916472</v>
      </c>
      <c r="P7" s="9"/>
    </row>
    <row r="8" spans="1:133">
      <c r="A8" s="12"/>
      <c r="B8" s="42">
        <v>513</v>
      </c>
      <c r="C8" s="19" t="s">
        <v>21</v>
      </c>
      <c r="D8" s="43">
        <v>426250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426250</v>
      </c>
      <c r="O8" s="44">
        <f t="shared" si="2"/>
        <v>54.605431719190364</v>
      </c>
      <c r="P8" s="9"/>
    </row>
    <row r="9" spans="1:133">
      <c r="A9" s="12"/>
      <c r="B9" s="42">
        <v>514</v>
      </c>
      <c r="C9" s="19" t="s">
        <v>22</v>
      </c>
      <c r="D9" s="43">
        <v>204477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204477</v>
      </c>
      <c r="O9" s="44">
        <f t="shared" si="2"/>
        <v>26.194850115295925</v>
      </c>
      <c r="P9" s="9"/>
    </row>
    <row r="10" spans="1:133">
      <c r="A10" s="12"/>
      <c r="B10" s="42">
        <v>519</v>
      </c>
      <c r="C10" s="19" t="s">
        <v>54</v>
      </c>
      <c r="D10" s="43">
        <v>742264</v>
      </c>
      <c r="E10" s="43">
        <v>0</v>
      </c>
      <c r="F10" s="43">
        <v>0</v>
      </c>
      <c r="G10" s="43">
        <v>0</v>
      </c>
      <c r="H10" s="43">
        <v>0</v>
      </c>
      <c r="I10" s="43">
        <v>450142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1192406</v>
      </c>
      <c r="O10" s="44">
        <f t="shared" si="2"/>
        <v>152.7550602100948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SUM(D12:D12)</f>
        <v>2965790</v>
      </c>
      <c r="E11" s="29">
        <f t="shared" si="3"/>
        <v>133458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3099248</v>
      </c>
      <c r="O11" s="41">
        <f t="shared" si="2"/>
        <v>397.03407635152445</v>
      </c>
      <c r="P11" s="10"/>
    </row>
    <row r="12" spans="1:133">
      <c r="A12" s="12"/>
      <c r="B12" s="42">
        <v>521</v>
      </c>
      <c r="C12" s="19" t="s">
        <v>25</v>
      </c>
      <c r="D12" s="43">
        <v>2965790</v>
      </c>
      <c r="E12" s="43">
        <v>133458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3099248</v>
      </c>
      <c r="O12" s="44">
        <f t="shared" si="2"/>
        <v>397.03407635152445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SUM(D14:D17)</f>
        <v>242982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3394799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3637781</v>
      </c>
      <c r="O13" s="41">
        <f t="shared" si="2"/>
        <v>466.02369971816552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1721488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1721488</v>
      </c>
      <c r="O14" s="44">
        <f t="shared" si="2"/>
        <v>220.53394824493978</v>
      </c>
      <c r="P14" s="9"/>
    </row>
    <row r="15" spans="1:133">
      <c r="A15" s="12"/>
      <c r="B15" s="42">
        <v>534</v>
      </c>
      <c r="C15" s="19" t="s">
        <v>55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679637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679637</v>
      </c>
      <c r="O15" s="44">
        <f t="shared" si="2"/>
        <v>87.065974891109406</v>
      </c>
      <c r="P15" s="9"/>
    </row>
    <row r="16" spans="1:133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993674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993674</v>
      </c>
      <c r="O16" s="44">
        <f t="shared" si="2"/>
        <v>127.29618242377659</v>
      </c>
      <c r="P16" s="9"/>
    </row>
    <row r="17" spans="1:119">
      <c r="A17" s="12"/>
      <c r="B17" s="42">
        <v>539</v>
      </c>
      <c r="C17" s="19" t="s">
        <v>30</v>
      </c>
      <c r="D17" s="43">
        <v>242982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242982</v>
      </c>
      <c r="O17" s="44">
        <f t="shared" si="2"/>
        <v>31.12759415833974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589993</v>
      </c>
      <c r="E18" s="29">
        <f t="shared" si="5"/>
        <v>290329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880322</v>
      </c>
      <c r="O18" s="41">
        <f t="shared" si="2"/>
        <v>112.77504483730463</v>
      </c>
      <c r="P18" s="10"/>
    </row>
    <row r="19" spans="1:119">
      <c r="A19" s="12"/>
      <c r="B19" s="42">
        <v>541</v>
      </c>
      <c r="C19" s="19" t="s">
        <v>56</v>
      </c>
      <c r="D19" s="43">
        <v>589993</v>
      </c>
      <c r="E19" s="43">
        <v>290329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880322</v>
      </c>
      <c r="O19" s="44">
        <f t="shared" si="2"/>
        <v>112.77504483730463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278806</v>
      </c>
      <c r="E20" s="29">
        <f t="shared" si="6"/>
        <v>1176005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1454811</v>
      </c>
      <c r="O20" s="41">
        <f t="shared" si="2"/>
        <v>186.37086856264412</v>
      </c>
      <c r="P20" s="9"/>
    </row>
    <row r="21" spans="1:119">
      <c r="A21" s="12"/>
      <c r="B21" s="42">
        <v>572</v>
      </c>
      <c r="C21" s="19" t="s">
        <v>57</v>
      </c>
      <c r="D21" s="43">
        <v>278806</v>
      </c>
      <c r="E21" s="43">
        <v>1176005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1454811</v>
      </c>
      <c r="O21" s="44">
        <f t="shared" si="2"/>
        <v>186.37086856264412</v>
      </c>
      <c r="P21" s="9"/>
    </row>
    <row r="22" spans="1:119" ht="15.75">
      <c r="A22" s="26" t="s">
        <v>58</v>
      </c>
      <c r="B22" s="27"/>
      <c r="C22" s="28"/>
      <c r="D22" s="29">
        <f t="shared" ref="D22:M22" si="7">SUM(D23:D24)</f>
        <v>1243507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177340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1420847</v>
      </c>
      <c r="O22" s="41">
        <f t="shared" si="2"/>
        <v>182.01985652062515</v>
      </c>
      <c r="P22" s="9"/>
    </row>
    <row r="23" spans="1:119">
      <c r="A23" s="12"/>
      <c r="B23" s="42">
        <v>581</v>
      </c>
      <c r="C23" s="19" t="s">
        <v>59</v>
      </c>
      <c r="D23" s="43">
        <v>1243507</v>
      </c>
      <c r="E23" s="43">
        <v>0</v>
      </c>
      <c r="F23" s="43">
        <v>0</v>
      </c>
      <c r="G23" s="43">
        <v>0</v>
      </c>
      <c r="H23" s="43">
        <v>0</v>
      </c>
      <c r="I23" s="43">
        <v>125000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1368507</v>
      </c>
      <c r="O23" s="44">
        <f t="shared" si="2"/>
        <v>175.31475787855496</v>
      </c>
      <c r="P23" s="9"/>
    </row>
    <row r="24" spans="1:119" ht="15.75" thickBot="1">
      <c r="A24" s="12"/>
      <c r="B24" s="42">
        <v>591</v>
      </c>
      <c r="C24" s="19" t="s">
        <v>60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52340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52340</v>
      </c>
      <c r="O24" s="44">
        <f t="shared" si="2"/>
        <v>6.7050986420702028</v>
      </c>
      <c r="P24" s="9"/>
    </row>
    <row r="25" spans="1:119" ht="16.5" thickBot="1">
      <c r="A25" s="13" t="s">
        <v>10</v>
      </c>
      <c r="B25" s="21"/>
      <c r="C25" s="20"/>
      <c r="D25" s="14">
        <f>SUM(D5,D11,D13,D18,D20,D22)</f>
        <v>7225246</v>
      </c>
      <c r="E25" s="14">
        <f t="shared" ref="E25:M25" si="8">SUM(E5,E11,E13,E18,E20,E22)</f>
        <v>1599792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4022281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12847319</v>
      </c>
      <c r="O25" s="35">
        <f t="shared" si="2"/>
        <v>1645.8261593645914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1" t="s">
        <v>75</v>
      </c>
      <c r="M27" s="91"/>
      <c r="N27" s="91"/>
      <c r="O27" s="39">
        <v>7806</v>
      </c>
    </row>
    <row r="28" spans="1:119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/>
    </row>
    <row r="29" spans="1:119" ht="15.75" customHeight="1" thickBot="1">
      <c r="A29" s="95" t="s">
        <v>44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7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72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2184052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281528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2465580</v>
      </c>
      <c r="O5" s="30">
        <f t="shared" ref="O5:O25" si="2">(N5/O$27)</f>
        <v>343.29991645781121</v>
      </c>
      <c r="P5" s="6"/>
    </row>
    <row r="6" spans="1:133">
      <c r="A6" s="12"/>
      <c r="B6" s="42">
        <v>511</v>
      </c>
      <c r="C6" s="19" t="s">
        <v>19</v>
      </c>
      <c r="D6" s="43">
        <v>117796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117796</v>
      </c>
      <c r="O6" s="44">
        <f t="shared" si="2"/>
        <v>16.401559454191034</v>
      </c>
      <c r="P6" s="9"/>
    </row>
    <row r="7" spans="1:133">
      <c r="A7" s="12"/>
      <c r="B7" s="42">
        <v>512</v>
      </c>
      <c r="C7" s="19" t="s">
        <v>20</v>
      </c>
      <c r="D7" s="43">
        <v>361878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361878</v>
      </c>
      <c r="O7" s="44">
        <f t="shared" si="2"/>
        <v>50.386800334168754</v>
      </c>
      <c r="P7" s="9"/>
    </row>
    <row r="8" spans="1:133">
      <c r="A8" s="12"/>
      <c r="B8" s="42">
        <v>513</v>
      </c>
      <c r="C8" s="19" t="s">
        <v>21</v>
      </c>
      <c r="D8" s="43">
        <v>360025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360025</v>
      </c>
      <c r="O8" s="44">
        <f t="shared" si="2"/>
        <v>50.128794207741578</v>
      </c>
      <c r="P8" s="9"/>
    </row>
    <row r="9" spans="1:133">
      <c r="A9" s="12"/>
      <c r="B9" s="42">
        <v>514</v>
      </c>
      <c r="C9" s="19" t="s">
        <v>22</v>
      </c>
      <c r="D9" s="43">
        <v>157842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157842</v>
      </c>
      <c r="O9" s="44">
        <f t="shared" si="2"/>
        <v>21.977443609022558</v>
      </c>
      <c r="P9" s="9"/>
    </row>
    <row r="10" spans="1:133">
      <c r="A10" s="12"/>
      <c r="B10" s="42">
        <v>519</v>
      </c>
      <c r="C10" s="19" t="s">
        <v>54</v>
      </c>
      <c r="D10" s="43">
        <v>1186511</v>
      </c>
      <c r="E10" s="43">
        <v>0</v>
      </c>
      <c r="F10" s="43">
        <v>0</v>
      </c>
      <c r="G10" s="43">
        <v>0</v>
      </c>
      <c r="H10" s="43">
        <v>0</v>
      </c>
      <c r="I10" s="43">
        <v>281528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1468039</v>
      </c>
      <c r="O10" s="44">
        <f t="shared" si="2"/>
        <v>204.40531885268729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SUM(D12:D12)</f>
        <v>2707936</v>
      </c>
      <c r="E11" s="29">
        <f t="shared" si="3"/>
        <v>148555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2856491</v>
      </c>
      <c r="O11" s="41">
        <f t="shared" si="2"/>
        <v>397.72918407128935</v>
      </c>
      <c r="P11" s="10"/>
    </row>
    <row r="12" spans="1:133">
      <c r="A12" s="12"/>
      <c r="B12" s="42">
        <v>521</v>
      </c>
      <c r="C12" s="19" t="s">
        <v>25</v>
      </c>
      <c r="D12" s="43">
        <v>2707936</v>
      </c>
      <c r="E12" s="43">
        <v>148555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2856491</v>
      </c>
      <c r="O12" s="44">
        <f t="shared" si="2"/>
        <v>397.72918407128935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SUM(D14:D17)</f>
        <v>863020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3258312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4121332</v>
      </c>
      <c r="O13" s="41">
        <f t="shared" si="2"/>
        <v>573.84182678919524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1569463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1569463</v>
      </c>
      <c r="O14" s="44">
        <f t="shared" si="2"/>
        <v>218.52729044834308</v>
      </c>
      <c r="P14" s="9"/>
    </row>
    <row r="15" spans="1:133">
      <c r="A15" s="12"/>
      <c r="B15" s="42">
        <v>534</v>
      </c>
      <c r="C15" s="19" t="s">
        <v>55</v>
      </c>
      <c r="D15" s="43">
        <v>2058</v>
      </c>
      <c r="E15" s="43">
        <v>0</v>
      </c>
      <c r="F15" s="43">
        <v>0</v>
      </c>
      <c r="G15" s="43">
        <v>0</v>
      </c>
      <c r="H15" s="43">
        <v>0</v>
      </c>
      <c r="I15" s="43">
        <v>735496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737554</v>
      </c>
      <c r="O15" s="44">
        <f t="shared" si="2"/>
        <v>102.69479253689779</v>
      </c>
      <c r="P15" s="9"/>
    </row>
    <row r="16" spans="1:133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953353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953353</v>
      </c>
      <c r="O16" s="44">
        <f t="shared" si="2"/>
        <v>132.74199387357282</v>
      </c>
      <c r="P16" s="9"/>
    </row>
    <row r="17" spans="1:119">
      <c r="A17" s="12"/>
      <c r="B17" s="42">
        <v>539</v>
      </c>
      <c r="C17" s="19" t="s">
        <v>30</v>
      </c>
      <c r="D17" s="43">
        <v>860962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860962</v>
      </c>
      <c r="O17" s="44">
        <f t="shared" si="2"/>
        <v>119.87774993038151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548260</v>
      </c>
      <c r="E18" s="29">
        <f t="shared" si="5"/>
        <v>170485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718745</v>
      </c>
      <c r="O18" s="41">
        <f t="shared" si="2"/>
        <v>100.07588415483153</v>
      </c>
      <c r="P18" s="10"/>
    </row>
    <row r="19" spans="1:119">
      <c r="A19" s="12"/>
      <c r="B19" s="42">
        <v>541</v>
      </c>
      <c r="C19" s="19" t="s">
        <v>56</v>
      </c>
      <c r="D19" s="43">
        <v>548260</v>
      </c>
      <c r="E19" s="43">
        <v>170485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718745</v>
      </c>
      <c r="O19" s="44">
        <f t="shared" si="2"/>
        <v>100.07588415483153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509136</v>
      </c>
      <c r="E20" s="29">
        <f t="shared" si="6"/>
        <v>1213083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1722219</v>
      </c>
      <c r="O20" s="41">
        <f t="shared" si="2"/>
        <v>239.79657477025899</v>
      </c>
      <c r="P20" s="9"/>
    </row>
    <row r="21" spans="1:119">
      <c r="A21" s="12"/>
      <c r="B21" s="42">
        <v>572</v>
      </c>
      <c r="C21" s="19" t="s">
        <v>57</v>
      </c>
      <c r="D21" s="43">
        <v>509136</v>
      </c>
      <c r="E21" s="43">
        <v>1213083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1722219</v>
      </c>
      <c r="O21" s="44">
        <f t="shared" si="2"/>
        <v>239.79657477025899</v>
      </c>
      <c r="P21" s="9"/>
    </row>
    <row r="22" spans="1:119" ht="15.75">
      <c r="A22" s="26" t="s">
        <v>58</v>
      </c>
      <c r="B22" s="27"/>
      <c r="C22" s="28"/>
      <c r="D22" s="29">
        <f t="shared" ref="D22:M22" si="7">SUM(D23:D24)</f>
        <v>423170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117469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540639</v>
      </c>
      <c r="O22" s="41">
        <f t="shared" si="2"/>
        <v>75.27694235588973</v>
      </c>
      <c r="P22" s="9"/>
    </row>
    <row r="23" spans="1:119">
      <c r="A23" s="12"/>
      <c r="B23" s="42">
        <v>581</v>
      </c>
      <c r="C23" s="19" t="s">
        <v>59</v>
      </c>
      <c r="D23" s="43">
        <v>423170</v>
      </c>
      <c r="E23" s="43">
        <v>0</v>
      </c>
      <c r="F23" s="43">
        <v>0</v>
      </c>
      <c r="G23" s="43">
        <v>0</v>
      </c>
      <c r="H23" s="43">
        <v>0</v>
      </c>
      <c r="I23" s="43">
        <v>50000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473170</v>
      </c>
      <c r="O23" s="44">
        <f t="shared" si="2"/>
        <v>65.882762461709831</v>
      </c>
      <c r="P23" s="9"/>
    </row>
    <row r="24" spans="1:119" ht="15.75" thickBot="1">
      <c r="A24" s="12"/>
      <c r="B24" s="42">
        <v>591</v>
      </c>
      <c r="C24" s="19" t="s">
        <v>60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67469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67469</v>
      </c>
      <c r="O24" s="44">
        <f t="shared" si="2"/>
        <v>9.394179894179894</v>
      </c>
      <c r="P24" s="9"/>
    </row>
    <row r="25" spans="1:119" ht="16.5" thickBot="1">
      <c r="A25" s="13" t="s">
        <v>10</v>
      </c>
      <c r="B25" s="21"/>
      <c r="C25" s="20"/>
      <c r="D25" s="14">
        <f>SUM(D5,D11,D13,D18,D20,D22)</f>
        <v>7235574</v>
      </c>
      <c r="E25" s="14">
        <f t="shared" ref="E25:M25" si="8">SUM(E5,E11,E13,E18,E20,E22)</f>
        <v>1532123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3657309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12425006</v>
      </c>
      <c r="O25" s="35">
        <f t="shared" si="2"/>
        <v>1730.0203285992759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1" t="s">
        <v>73</v>
      </c>
      <c r="M27" s="91"/>
      <c r="N27" s="91"/>
      <c r="O27" s="39">
        <v>7182</v>
      </c>
    </row>
    <row r="28" spans="1:119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/>
    </row>
    <row r="29" spans="1:119" ht="15.75" customHeight="1" thickBot="1">
      <c r="A29" s="95" t="s">
        <v>44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7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70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1364251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431964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1796215</v>
      </c>
      <c r="O5" s="30">
        <f t="shared" ref="O5:O25" si="2">(N5/O$27)</f>
        <v>272.15378787878785</v>
      </c>
      <c r="P5" s="6"/>
    </row>
    <row r="6" spans="1:133">
      <c r="A6" s="12"/>
      <c r="B6" s="42">
        <v>511</v>
      </c>
      <c r="C6" s="19" t="s">
        <v>19</v>
      </c>
      <c r="D6" s="43">
        <v>116948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116948</v>
      </c>
      <c r="O6" s="44">
        <f t="shared" si="2"/>
        <v>17.719393939393939</v>
      </c>
      <c r="P6" s="9"/>
    </row>
    <row r="7" spans="1:133">
      <c r="A7" s="12"/>
      <c r="B7" s="42">
        <v>512</v>
      </c>
      <c r="C7" s="19" t="s">
        <v>20</v>
      </c>
      <c r="D7" s="43">
        <v>346126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346126</v>
      </c>
      <c r="O7" s="44">
        <f t="shared" si="2"/>
        <v>52.443333333333335</v>
      </c>
      <c r="P7" s="9"/>
    </row>
    <row r="8" spans="1:133">
      <c r="A8" s="12"/>
      <c r="B8" s="42">
        <v>513</v>
      </c>
      <c r="C8" s="19" t="s">
        <v>21</v>
      </c>
      <c r="D8" s="43">
        <v>343632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343632</v>
      </c>
      <c r="O8" s="44">
        <f t="shared" si="2"/>
        <v>52.065454545454543</v>
      </c>
      <c r="P8" s="9"/>
    </row>
    <row r="9" spans="1:133">
      <c r="A9" s="12"/>
      <c r="B9" s="42">
        <v>514</v>
      </c>
      <c r="C9" s="19" t="s">
        <v>22</v>
      </c>
      <c r="D9" s="43">
        <v>149989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149989</v>
      </c>
      <c r="O9" s="44">
        <f t="shared" si="2"/>
        <v>22.725606060606061</v>
      </c>
      <c r="P9" s="9"/>
    </row>
    <row r="10" spans="1:133">
      <c r="A10" s="12"/>
      <c r="B10" s="42">
        <v>519</v>
      </c>
      <c r="C10" s="19" t="s">
        <v>54</v>
      </c>
      <c r="D10" s="43">
        <v>407556</v>
      </c>
      <c r="E10" s="43">
        <v>0</v>
      </c>
      <c r="F10" s="43">
        <v>0</v>
      </c>
      <c r="G10" s="43">
        <v>0</v>
      </c>
      <c r="H10" s="43">
        <v>0</v>
      </c>
      <c r="I10" s="43">
        <v>431964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839520</v>
      </c>
      <c r="O10" s="44">
        <f t="shared" si="2"/>
        <v>127.2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SUM(D12:D12)</f>
        <v>2790754</v>
      </c>
      <c r="E11" s="29">
        <f t="shared" si="3"/>
        <v>146130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2936884</v>
      </c>
      <c r="O11" s="41">
        <f t="shared" si="2"/>
        <v>444.98242424242426</v>
      </c>
      <c r="P11" s="10"/>
    </row>
    <row r="12" spans="1:133">
      <c r="A12" s="12"/>
      <c r="B12" s="42">
        <v>521</v>
      </c>
      <c r="C12" s="19" t="s">
        <v>25</v>
      </c>
      <c r="D12" s="43">
        <v>2790754</v>
      </c>
      <c r="E12" s="43">
        <v>146130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2936884</v>
      </c>
      <c r="O12" s="44">
        <f t="shared" si="2"/>
        <v>444.98242424242426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SUM(D14:D17)</f>
        <v>854841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3061964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3916805</v>
      </c>
      <c r="O13" s="41">
        <f t="shared" si="2"/>
        <v>593.45530303030307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1444160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1444160</v>
      </c>
      <c r="O14" s="44">
        <f t="shared" si="2"/>
        <v>218.81212121212121</v>
      </c>
      <c r="P14" s="9"/>
    </row>
    <row r="15" spans="1:133">
      <c r="A15" s="12"/>
      <c r="B15" s="42">
        <v>534</v>
      </c>
      <c r="C15" s="19" t="s">
        <v>55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659922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659922</v>
      </c>
      <c r="O15" s="44">
        <f t="shared" si="2"/>
        <v>99.988181818181815</v>
      </c>
      <c r="P15" s="9"/>
    </row>
    <row r="16" spans="1:133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957882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957882</v>
      </c>
      <c r="O16" s="44">
        <f t="shared" si="2"/>
        <v>145.13363636363636</v>
      </c>
      <c r="P16" s="9"/>
    </row>
    <row r="17" spans="1:119">
      <c r="A17" s="12"/>
      <c r="B17" s="42">
        <v>539</v>
      </c>
      <c r="C17" s="19" t="s">
        <v>30</v>
      </c>
      <c r="D17" s="43">
        <v>854841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854841</v>
      </c>
      <c r="O17" s="44">
        <f t="shared" si="2"/>
        <v>129.52136363636365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458218</v>
      </c>
      <c r="E18" s="29">
        <f t="shared" si="5"/>
        <v>546150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1004368</v>
      </c>
      <c r="O18" s="41">
        <f t="shared" si="2"/>
        <v>152.17696969696971</v>
      </c>
      <c r="P18" s="10"/>
    </row>
    <row r="19" spans="1:119">
      <c r="A19" s="12"/>
      <c r="B19" s="42">
        <v>541</v>
      </c>
      <c r="C19" s="19" t="s">
        <v>56</v>
      </c>
      <c r="D19" s="43">
        <v>458218</v>
      </c>
      <c r="E19" s="43">
        <v>546150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1004368</v>
      </c>
      <c r="O19" s="44">
        <f t="shared" si="2"/>
        <v>152.17696969696971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149050</v>
      </c>
      <c r="E20" s="29">
        <f t="shared" si="6"/>
        <v>1055417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1204467</v>
      </c>
      <c r="O20" s="41">
        <f t="shared" si="2"/>
        <v>182.495</v>
      </c>
      <c r="P20" s="9"/>
    </row>
    <row r="21" spans="1:119">
      <c r="A21" s="12"/>
      <c r="B21" s="42">
        <v>572</v>
      </c>
      <c r="C21" s="19" t="s">
        <v>57</v>
      </c>
      <c r="D21" s="43">
        <v>149050</v>
      </c>
      <c r="E21" s="43">
        <v>1055417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1204467</v>
      </c>
      <c r="O21" s="44">
        <f t="shared" si="2"/>
        <v>182.495</v>
      </c>
      <c r="P21" s="9"/>
    </row>
    <row r="22" spans="1:119" ht="15.75">
      <c r="A22" s="26" t="s">
        <v>58</v>
      </c>
      <c r="B22" s="27"/>
      <c r="C22" s="28"/>
      <c r="D22" s="29">
        <f t="shared" ref="D22:M22" si="7">SUM(D23:D24)</f>
        <v>666050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132622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798672</v>
      </c>
      <c r="O22" s="41">
        <f t="shared" si="2"/>
        <v>121.0109090909091</v>
      </c>
      <c r="P22" s="9"/>
    </row>
    <row r="23" spans="1:119">
      <c r="A23" s="12"/>
      <c r="B23" s="42">
        <v>581</v>
      </c>
      <c r="C23" s="19" t="s">
        <v>59</v>
      </c>
      <c r="D23" s="43">
        <v>666050</v>
      </c>
      <c r="E23" s="43">
        <v>0</v>
      </c>
      <c r="F23" s="43">
        <v>0</v>
      </c>
      <c r="G23" s="43">
        <v>0</v>
      </c>
      <c r="H23" s="43">
        <v>0</v>
      </c>
      <c r="I23" s="43">
        <v>50000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716050</v>
      </c>
      <c r="O23" s="44">
        <f t="shared" si="2"/>
        <v>108.49242424242425</v>
      </c>
      <c r="P23" s="9"/>
    </row>
    <row r="24" spans="1:119" ht="15.75" thickBot="1">
      <c r="A24" s="12"/>
      <c r="B24" s="42">
        <v>591</v>
      </c>
      <c r="C24" s="19" t="s">
        <v>60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82622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82622</v>
      </c>
      <c r="O24" s="44">
        <f t="shared" si="2"/>
        <v>12.518484848484848</v>
      </c>
      <c r="P24" s="9"/>
    </row>
    <row r="25" spans="1:119" ht="16.5" thickBot="1">
      <c r="A25" s="13" t="s">
        <v>10</v>
      </c>
      <c r="B25" s="21"/>
      <c r="C25" s="20"/>
      <c r="D25" s="14">
        <f>SUM(D5,D11,D13,D18,D20,D22)</f>
        <v>6283164</v>
      </c>
      <c r="E25" s="14">
        <f t="shared" ref="E25:M25" si="8">SUM(E5,E11,E13,E18,E20,E22)</f>
        <v>1747697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3626550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11657411</v>
      </c>
      <c r="O25" s="35">
        <f t="shared" si="2"/>
        <v>1766.274393939394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1" t="s">
        <v>71</v>
      </c>
      <c r="M27" s="91"/>
      <c r="N27" s="91"/>
      <c r="O27" s="39">
        <v>6600</v>
      </c>
    </row>
    <row r="28" spans="1:119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/>
    </row>
    <row r="29" spans="1:119" ht="15.75" customHeight="1" thickBot="1">
      <c r="A29" s="95" t="s">
        <v>44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7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67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1264289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342547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1606836</v>
      </c>
      <c r="O5" s="30">
        <f t="shared" ref="O5:O26" si="2">(N5/O$28)</f>
        <v>267.00498504486541</v>
      </c>
      <c r="P5" s="6"/>
    </row>
    <row r="6" spans="1:133">
      <c r="A6" s="12"/>
      <c r="B6" s="42">
        <v>511</v>
      </c>
      <c r="C6" s="19" t="s">
        <v>19</v>
      </c>
      <c r="D6" s="43">
        <v>100936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100936</v>
      </c>
      <c r="O6" s="44">
        <f t="shared" si="2"/>
        <v>16.772349617813227</v>
      </c>
      <c r="P6" s="9"/>
    </row>
    <row r="7" spans="1:133">
      <c r="A7" s="12"/>
      <c r="B7" s="42">
        <v>512</v>
      </c>
      <c r="C7" s="19" t="s">
        <v>20</v>
      </c>
      <c r="D7" s="43">
        <v>341984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341984</v>
      </c>
      <c r="O7" s="44">
        <f t="shared" si="2"/>
        <v>56.826852775008305</v>
      </c>
      <c r="P7" s="9"/>
    </row>
    <row r="8" spans="1:133">
      <c r="A8" s="12"/>
      <c r="B8" s="42">
        <v>513</v>
      </c>
      <c r="C8" s="19" t="s">
        <v>21</v>
      </c>
      <c r="D8" s="43">
        <v>305765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305765</v>
      </c>
      <c r="O8" s="44">
        <f t="shared" si="2"/>
        <v>50.808408109006315</v>
      </c>
      <c r="P8" s="9"/>
    </row>
    <row r="9" spans="1:133">
      <c r="A9" s="12"/>
      <c r="B9" s="42">
        <v>514</v>
      </c>
      <c r="C9" s="19" t="s">
        <v>22</v>
      </c>
      <c r="D9" s="43">
        <v>165314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165314</v>
      </c>
      <c r="O9" s="44">
        <f t="shared" si="2"/>
        <v>27.469923562645398</v>
      </c>
      <c r="P9" s="9"/>
    </row>
    <row r="10" spans="1:133">
      <c r="A10" s="12"/>
      <c r="B10" s="42">
        <v>519</v>
      </c>
      <c r="C10" s="19" t="s">
        <v>54</v>
      </c>
      <c r="D10" s="43">
        <v>350290</v>
      </c>
      <c r="E10" s="43">
        <v>0</v>
      </c>
      <c r="F10" s="43">
        <v>0</v>
      </c>
      <c r="G10" s="43">
        <v>0</v>
      </c>
      <c r="H10" s="43">
        <v>0</v>
      </c>
      <c r="I10" s="43">
        <v>342547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692837</v>
      </c>
      <c r="O10" s="44">
        <f t="shared" si="2"/>
        <v>115.12745098039215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SUM(D12:D12)</f>
        <v>2394945</v>
      </c>
      <c r="E11" s="29">
        <f t="shared" si="3"/>
        <v>247055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2642000</v>
      </c>
      <c r="O11" s="41">
        <f t="shared" si="2"/>
        <v>439.01628447989367</v>
      </c>
      <c r="P11" s="10"/>
    </row>
    <row r="12" spans="1:133">
      <c r="A12" s="12"/>
      <c r="B12" s="42">
        <v>521</v>
      </c>
      <c r="C12" s="19" t="s">
        <v>25</v>
      </c>
      <c r="D12" s="43">
        <v>2394945</v>
      </c>
      <c r="E12" s="43">
        <v>247055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2642000</v>
      </c>
      <c r="O12" s="44">
        <f t="shared" si="2"/>
        <v>439.01628447989367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SUM(D14:D17)</f>
        <v>347819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2856881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3204700</v>
      </c>
      <c r="O13" s="41">
        <f t="shared" si="2"/>
        <v>532.51910933865076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1384475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1384475</v>
      </c>
      <c r="O14" s="44">
        <f t="shared" si="2"/>
        <v>230.05566633433034</v>
      </c>
      <c r="P14" s="9"/>
    </row>
    <row r="15" spans="1:133">
      <c r="A15" s="12"/>
      <c r="B15" s="42">
        <v>534</v>
      </c>
      <c r="C15" s="19" t="s">
        <v>55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649565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649565</v>
      </c>
      <c r="O15" s="44">
        <f t="shared" si="2"/>
        <v>107.93702226653373</v>
      </c>
      <c r="P15" s="9"/>
    </row>
    <row r="16" spans="1:133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822841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822841</v>
      </c>
      <c r="O16" s="44">
        <f t="shared" si="2"/>
        <v>136.7299767364573</v>
      </c>
      <c r="P16" s="9"/>
    </row>
    <row r="17" spans="1:119">
      <c r="A17" s="12"/>
      <c r="B17" s="42">
        <v>539</v>
      </c>
      <c r="C17" s="19" t="s">
        <v>30</v>
      </c>
      <c r="D17" s="43">
        <v>347819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347819</v>
      </c>
      <c r="O17" s="44">
        <f t="shared" si="2"/>
        <v>57.796444001329348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422897</v>
      </c>
      <c r="E18" s="29">
        <f t="shared" si="5"/>
        <v>823183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1246080</v>
      </c>
      <c r="O18" s="41">
        <f t="shared" si="2"/>
        <v>207.05882352941177</v>
      </c>
      <c r="P18" s="10"/>
    </row>
    <row r="19" spans="1:119">
      <c r="A19" s="12"/>
      <c r="B19" s="42">
        <v>541</v>
      </c>
      <c r="C19" s="19" t="s">
        <v>56</v>
      </c>
      <c r="D19" s="43">
        <v>422897</v>
      </c>
      <c r="E19" s="43">
        <v>823183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1246080</v>
      </c>
      <c r="O19" s="44">
        <f t="shared" si="2"/>
        <v>207.05882352941177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131280</v>
      </c>
      <c r="E20" s="29">
        <f t="shared" si="6"/>
        <v>1098267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1229547</v>
      </c>
      <c r="O20" s="41">
        <f t="shared" si="2"/>
        <v>204.31156530408774</v>
      </c>
      <c r="P20" s="9"/>
    </row>
    <row r="21" spans="1:119">
      <c r="A21" s="12"/>
      <c r="B21" s="42">
        <v>572</v>
      </c>
      <c r="C21" s="19" t="s">
        <v>57</v>
      </c>
      <c r="D21" s="43">
        <v>131280</v>
      </c>
      <c r="E21" s="43">
        <v>1098267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1229547</v>
      </c>
      <c r="O21" s="44">
        <f t="shared" si="2"/>
        <v>204.31156530408774</v>
      </c>
      <c r="P21" s="9"/>
    </row>
    <row r="22" spans="1:119" ht="15.75">
      <c r="A22" s="26" t="s">
        <v>58</v>
      </c>
      <c r="B22" s="27"/>
      <c r="C22" s="28"/>
      <c r="D22" s="29">
        <f t="shared" ref="D22:M22" si="7">SUM(D23:D25)</f>
        <v>133997</v>
      </c>
      <c r="E22" s="29">
        <f t="shared" si="7"/>
        <v>4049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147298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285344</v>
      </c>
      <c r="O22" s="41">
        <f t="shared" si="2"/>
        <v>47.415088069125957</v>
      </c>
      <c r="P22" s="9"/>
    </row>
    <row r="23" spans="1:119">
      <c r="A23" s="12"/>
      <c r="B23" s="42">
        <v>581</v>
      </c>
      <c r="C23" s="19" t="s">
        <v>59</v>
      </c>
      <c r="D23" s="43">
        <v>133997</v>
      </c>
      <c r="E23" s="43">
        <v>4049</v>
      </c>
      <c r="F23" s="43">
        <v>0</v>
      </c>
      <c r="G23" s="43">
        <v>0</v>
      </c>
      <c r="H23" s="43">
        <v>0</v>
      </c>
      <c r="I23" s="43">
        <v>50000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188046</v>
      </c>
      <c r="O23" s="44">
        <f t="shared" si="2"/>
        <v>31.247258225324028</v>
      </c>
      <c r="P23" s="9"/>
    </row>
    <row r="24" spans="1:119">
      <c r="A24" s="12"/>
      <c r="B24" s="42">
        <v>590</v>
      </c>
      <c r="C24" s="19" t="s">
        <v>68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286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286</v>
      </c>
      <c r="O24" s="44">
        <f t="shared" si="2"/>
        <v>4.7524094383516118E-2</v>
      </c>
      <c r="P24" s="9"/>
    </row>
    <row r="25" spans="1:119" ht="15.75" thickBot="1">
      <c r="A25" s="12"/>
      <c r="B25" s="42">
        <v>591</v>
      </c>
      <c r="C25" s="19" t="s">
        <v>60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97012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97012</v>
      </c>
      <c r="O25" s="44">
        <f t="shared" si="2"/>
        <v>16.12030574941841</v>
      </c>
      <c r="P25" s="9"/>
    </row>
    <row r="26" spans="1:119" ht="16.5" thickBot="1">
      <c r="A26" s="13" t="s">
        <v>10</v>
      </c>
      <c r="B26" s="21"/>
      <c r="C26" s="20"/>
      <c r="D26" s="14">
        <f>SUM(D5,D11,D13,D18,D20,D22)</f>
        <v>4695227</v>
      </c>
      <c r="E26" s="14">
        <f t="shared" ref="E26:M26" si="8">SUM(E5,E11,E13,E18,E20,E22)</f>
        <v>2172554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3346726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10214507</v>
      </c>
      <c r="O26" s="35">
        <f t="shared" si="2"/>
        <v>1697.3258557660351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1" t="s">
        <v>69</v>
      </c>
      <c r="M28" s="91"/>
      <c r="N28" s="91"/>
      <c r="O28" s="39">
        <v>6018</v>
      </c>
    </row>
    <row r="29" spans="1:119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</row>
    <row r="30" spans="1:119" ht="15.75" customHeight="1" thickBot="1">
      <c r="A30" s="95" t="s">
        <v>44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2" t="s">
        <v>40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4"/>
      <c r="P1" s="45"/>
      <c r="Q1" s="46"/>
    </row>
    <row r="2" spans="1:133" ht="24" thickBot="1">
      <c r="A2" s="125" t="s">
        <v>53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7"/>
      <c r="P2" s="45"/>
      <c r="Q2" s="46"/>
    </row>
    <row r="3" spans="1:133" ht="18" customHeight="1">
      <c r="A3" s="128" t="s">
        <v>12</v>
      </c>
      <c r="B3" s="129"/>
      <c r="C3" s="130"/>
      <c r="D3" s="134" t="s">
        <v>6</v>
      </c>
      <c r="E3" s="135"/>
      <c r="F3" s="135"/>
      <c r="G3" s="135"/>
      <c r="H3" s="136"/>
      <c r="I3" s="134" t="s">
        <v>7</v>
      </c>
      <c r="J3" s="136"/>
      <c r="K3" s="134" t="s">
        <v>9</v>
      </c>
      <c r="L3" s="136"/>
      <c r="M3" s="47"/>
      <c r="N3" s="48"/>
      <c r="O3" s="137" t="s">
        <v>17</v>
      </c>
      <c r="P3" s="49"/>
      <c r="Q3" s="46"/>
    </row>
    <row r="4" spans="1:133" ht="32.25" customHeight="1" thickBot="1">
      <c r="A4" s="131"/>
      <c r="B4" s="132"/>
      <c r="C4" s="133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8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1371680</v>
      </c>
      <c r="E5" s="56">
        <f t="shared" si="0"/>
        <v>7869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226799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7" si="1">SUM(D5:M5)</f>
        <v>1606348</v>
      </c>
      <c r="O5" s="58">
        <f t="shared" ref="O5:O27" si="2">(N5/O$29)</f>
        <v>267.1902860944777</v>
      </c>
      <c r="P5" s="59"/>
    </row>
    <row r="6" spans="1:133">
      <c r="A6" s="61"/>
      <c r="B6" s="62">
        <v>511</v>
      </c>
      <c r="C6" s="63" t="s">
        <v>19</v>
      </c>
      <c r="D6" s="64">
        <v>116813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116813</v>
      </c>
      <c r="O6" s="65">
        <f t="shared" si="2"/>
        <v>19.429973386560214</v>
      </c>
      <c r="P6" s="66"/>
    </row>
    <row r="7" spans="1:133">
      <c r="A7" s="61"/>
      <c r="B7" s="62">
        <v>512</v>
      </c>
      <c r="C7" s="63" t="s">
        <v>20</v>
      </c>
      <c r="D7" s="64">
        <v>365849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365849</v>
      </c>
      <c r="O7" s="65">
        <f t="shared" si="2"/>
        <v>60.853127079174982</v>
      </c>
      <c r="P7" s="66"/>
    </row>
    <row r="8" spans="1:133">
      <c r="A8" s="61"/>
      <c r="B8" s="62">
        <v>513</v>
      </c>
      <c r="C8" s="63" t="s">
        <v>21</v>
      </c>
      <c r="D8" s="64">
        <v>218054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218054</v>
      </c>
      <c r="O8" s="65">
        <f t="shared" si="2"/>
        <v>36.269793745841653</v>
      </c>
      <c r="P8" s="66"/>
    </row>
    <row r="9" spans="1:133">
      <c r="A9" s="61"/>
      <c r="B9" s="62">
        <v>514</v>
      </c>
      <c r="C9" s="63" t="s">
        <v>22</v>
      </c>
      <c r="D9" s="64">
        <v>117566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117566</v>
      </c>
      <c r="O9" s="65">
        <f t="shared" si="2"/>
        <v>19.555222887558216</v>
      </c>
      <c r="P9" s="66"/>
    </row>
    <row r="10" spans="1:133">
      <c r="A10" s="61"/>
      <c r="B10" s="62">
        <v>517</v>
      </c>
      <c r="C10" s="63" t="s">
        <v>42</v>
      </c>
      <c r="D10" s="64">
        <v>78917</v>
      </c>
      <c r="E10" s="64">
        <v>7869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86786</v>
      </c>
      <c r="O10" s="65">
        <f t="shared" si="2"/>
        <v>14.435462408516301</v>
      </c>
      <c r="P10" s="66"/>
    </row>
    <row r="11" spans="1:133">
      <c r="A11" s="61"/>
      <c r="B11" s="62">
        <v>519</v>
      </c>
      <c r="C11" s="63" t="s">
        <v>54</v>
      </c>
      <c r="D11" s="64">
        <v>474481</v>
      </c>
      <c r="E11" s="64">
        <v>0</v>
      </c>
      <c r="F11" s="64">
        <v>0</v>
      </c>
      <c r="G11" s="64">
        <v>0</v>
      </c>
      <c r="H11" s="64">
        <v>0</v>
      </c>
      <c r="I11" s="64">
        <v>226799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701280</v>
      </c>
      <c r="O11" s="65">
        <f t="shared" si="2"/>
        <v>116.64670658682634</v>
      </c>
      <c r="P11" s="66"/>
    </row>
    <row r="12" spans="1:133" ht="15.75">
      <c r="A12" s="67" t="s">
        <v>24</v>
      </c>
      <c r="B12" s="68"/>
      <c r="C12" s="69"/>
      <c r="D12" s="70">
        <f t="shared" ref="D12:M12" si="3">SUM(D13:D13)</f>
        <v>2412216</v>
      </c>
      <c r="E12" s="70">
        <f t="shared" si="3"/>
        <v>189318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2601534</v>
      </c>
      <c r="O12" s="72">
        <f t="shared" si="2"/>
        <v>432.72355289421159</v>
      </c>
      <c r="P12" s="73"/>
    </row>
    <row r="13" spans="1:133">
      <c r="A13" s="61"/>
      <c r="B13" s="62">
        <v>521</v>
      </c>
      <c r="C13" s="63" t="s">
        <v>25</v>
      </c>
      <c r="D13" s="64">
        <v>2412216</v>
      </c>
      <c r="E13" s="64">
        <v>189318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2601534</v>
      </c>
      <c r="O13" s="65">
        <f t="shared" si="2"/>
        <v>432.72355289421159</v>
      </c>
      <c r="P13" s="66"/>
    </row>
    <row r="14" spans="1:133" ht="15.75">
      <c r="A14" s="67" t="s">
        <v>26</v>
      </c>
      <c r="B14" s="68"/>
      <c r="C14" s="69"/>
      <c r="D14" s="70">
        <f t="shared" ref="D14:M14" si="4">SUM(D15:D18)</f>
        <v>168063</v>
      </c>
      <c r="E14" s="70">
        <f t="shared" si="4"/>
        <v>0</v>
      </c>
      <c r="F14" s="70">
        <f t="shared" si="4"/>
        <v>0</v>
      </c>
      <c r="G14" s="70">
        <f t="shared" si="4"/>
        <v>0</v>
      </c>
      <c r="H14" s="70">
        <f t="shared" si="4"/>
        <v>0</v>
      </c>
      <c r="I14" s="70">
        <f t="shared" si="4"/>
        <v>2692496</v>
      </c>
      <c r="J14" s="70">
        <f t="shared" si="4"/>
        <v>0</v>
      </c>
      <c r="K14" s="70">
        <f t="shared" si="4"/>
        <v>0</v>
      </c>
      <c r="L14" s="70">
        <f t="shared" si="4"/>
        <v>0</v>
      </c>
      <c r="M14" s="70">
        <f t="shared" si="4"/>
        <v>0</v>
      </c>
      <c r="N14" s="71">
        <f t="shared" si="1"/>
        <v>2860559</v>
      </c>
      <c r="O14" s="72">
        <f t="shared" si="2"/>
        <v>475.80821689953427</v>
      </c>
      <c r="P14" s="73"/>
    </row>
    <row r="15" spans="1:133">
      <c r="A15" s="61"/>
      <c r="B15" s="62">
        <v>533</v>
      </c>
      <c r="C15" s="63" t="s">
        <v>27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1343403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1343403</v>
      </c>
      <c r="O15" s="65">
        <f t="shared" si="2"/>
        <v>223.45359281437126</v>
      </c>
      <c r="P15" s="66"/>
    </row>
    <row r="16" spans="1:133">
      <c r="A16" s="61"/>
      <c r="B16" s="62">
        <v>534</v>
      </c>
      <c r="C16" s="63" t="s">
        <v>55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634994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634994</v>
      </c>
      <c r="O16" s="65">
        <f t="shared" si="2"/>
        <v>105.62109115103127</v>
      </c>
      <c r="P16" s="66"/>
    </row>
    <row r="17" spans="1:119">
      <c r="A17" s="61"/>
      <c r="B17" s="62">
        <v>535</v>
      </c>
      <c r="C17" s="63" t="s">
        <v>29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714099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714099</v>
      </c>
      <c r="O17" s="65">
        <f t="shared" si="2"/>
        <v>118.77894211576846</v>
      </c>
      <c r="P17" s="66"/>
    </row>
    <row r="18" spans="1:119">
      <c r="A18" s="61"/>
      <c r="B18" s="62">
        <v>539</v>
      </c>
      <c r="C18" s="63" t="s">
        <v>30</v>
      </c>
      <c r="D18" s="64">
        <v>168063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168063</v>
      </c>
      <c r="O18" s="65">
        <f t="shared" si="2"/>
        <v>27.954590818363272</v>
      </c>
      <c r="P18" s="66"/>
    </row>
    <row r="19" spans="1:119" ht="15.75">
      <c r="A19" s="67" t="s">
        <v>31</v>
      </c>
      <c r="B19" s="68"/>
      <c r="C19" s="69"/>
      <c r="D19" s="70">
        <f t="shared" ref="D19:M19" si="5">SUM(D20:D20)</f>
        <v>462250</v>
      </c>
      <c r="E19" s="70">
        <f t="shared" si="5"/>
        <v>249407</v>
      </c>
      <c r="F19" s="70">
        <f t="shared" si="5"/>
        <v>0</v>
      </c>
      <c r="G19" s="70">
        <f t="shared" si="5"/>
        <v>0</v>
      </c>
      <c r="H19" s="70">
        <f t="shared" si="5"/>
        <v>0</v>
      </c>
      <c r="I19" s="70">
        <f t="shared" si="5"/>
        <v>0</v>
      </c>
      <c r="J19" s="70">
        <f t="shared" si="5"/>
        <v>0</v>
      </c>
      <c r="K19" s="70">
        <f t="shared" si="5"/>
        <v>0</v>
      </c>
      <c r="L19" s="70">
        <f t="shared" si="5"/>
        <v>0</v>
      </c>
      <c r="M19" s="70">
        <f t="shared" si="5"/>
        <v>0</v>
      </c>
      <c r="N19" s="70">
        <f t="shared" si="1"/>
        <v>711657</v>
      </c>
      <c r="O19" s="72">
        <f t="shared" si="2"/>
        <v>118.37275449101796</v>
      </c>
      <c r="P19" s="73"/>
    </row>
    <row r="20" spans="1:119">
      <c r="A20" s="61"/>
      <c r="B20" s="62">
        <v>541</v>
      </c>
      <c r="C20" s="63" t="s">
        <v>56</v>
      </c>
      <c r="D20" s="64">
        <v>462250</v>
      </c>
      <c r="E20" s="64">
        <v>249407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711657</v>
      </c>
      <c r="O20" s="65">
        <f t="shared" si="2"/>
        <v>118.37275449101796</v>
      </c>
      <c r="P20" s="66"/>
    </row>
    <row r="21" spans="1:119" ht="15.75">
      <c r="A21" s="67" t="s">
        <v>33</v>
      </c>
      <c r="B21" s="68"/>
      <c r="C21" s="69"/>
      <c r="D21" s="70">
        <f t="shared" ref="D21:M21" si="6">SUM(D22:D22)</f>
        <v>71588</v>
      </c>
      <c r="E21" s="70">
        <f t="shared" si="6"/>
        <v>1060455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1"/>
        <v>1132043</v>
      </c>
      <c r="O21" s="72">
        <f t="shared" si="2"/>
        <v>188.29723885562208</v>
      </c>
      <c r="P21" s="66"/>
    </row>
    <row r="22" spans="1:119">
      <c r="A22" s="61"/>
      <c r="B22" s="62">
        <v>572</v>
      </c>
      <c r="C22" s="63" t="s">
        <v>57</v>
      </c>
      <c r="D22" s="64">
        <v>71588</v>
      </c>
      <c r="E22" s="64">
        <v>1060455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1132043</v>
      </c>
      <c r="O22" s="65">
        <f t="shared" si="2"/>
        <v>188.29723885562208</v>
      </c>
      <c r="P22" s="66"/>
    </row>
    <row r="23" spans="1:119" ht="15.75">
      <c r="A23" s="67" t="s">
        <v>58</v>
      </c>
      <c r="B23" s="68"/>
      <c r="C23" s="69"/>
      <c r="D23" s="70">
        <f t="shared" ref="D23:M23" si="7">SUM(D24:D26)</f>
        <v>297153</v>
      </c>
      <c r="E23" s="70">
        <f t="shared" si="7"/>
        <v>0</v>
      </c>
      <c r="F23" s="70">
        <f t="shared" si="7"/>
        <v>0</v>
      </c>
      <c r="G23" s="70">
        <f t="shared" si="7"/>
        <v>0</v>
      </c>
      <c r="H23" s="70">
        <f t="shared" si="7"/>
        <v>0</v>
      </c>
      <c r="I23" s="70">
        <f t="shared" si="7"/>
        <v>162822</v>
      </c>
      <c r="J23" s="70">
        <f t="shared" si="7"/>
        <v>0</v>
      </c>
      <c r="K23" s="70">
        <f t="shared" si="7"/>
        <v>0</v>
      </c>
      <c r="L23" s="70">
        <f t="shared" si="7"/>
        <v>0</v>
      </c>
      <c r="M23" s="70">
        <f t="shared" si="7"/>
        <v>0</v>
      </c>
      <c r="N23" s="70">
        <f t="shared" si="1"/>
        <v>459975</v>
      </c>
      <c r="O23" s="72">
        <f t="shared" si="2"/>
        <v>76.509481037924147</v>
      </c>
      <c r="P23" s="66"/>
    </row>
    <row r="24" spans="1:119">
      <c r="A24" s="61"/>
      <c r="B24" s="62">
        <v>581</v>
      </c>
      <c r="C24" s="63" t="s">
        <v>59</v>
      </c>
      <c r="D24" s="64">
        <v>297153</v>
      </c>
      <c r="E24" s="64">
        <v>0</v>
      </c>
      <c r="F24" s="64">
        <v>0</v>
      </c>
      <c r="G24" s="64">
        <v>0</v>
      </c>
      <c r="H24" s="64">
        <v>0</v>
      </c>
      <c r="I24" s="64">
        <v>50000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1"/>
        <v>347153</v>
      </c>
      <c r="O24" s="65">
        <f t="shared" si="2"/>
        <v>57.743346640053225</v>
      </c>
      <c r="P24" s="66"/>
    </row>
    <row r="25" spans="1:119">
      <c r="A25" s="61"/>
      <c r="B25" s="62">
        <v>591</v>
      </c>
      <c r="C25" s="63" t="s">
        <v>60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105410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1"/>
        <v>105410</v>
      </c>
      <c r="O25" s="65">
        <f t="shared" si="2"/>
        <v>17.533266799733866</v>
      </c>
      <c r="P25" s="66"/>
    </row>
    <row r="26" spans="1:119" ht="15.75" thickBot="1">
      <c r="A26" s="61"/>
      <c r="B26" s="62">
        <v>593</v>
      </c>
      <c r="C26" s="63" t="s">
        <v>61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7412</v>
      </c>
      <c r="J26" s="64">
        <v>0</v>
      </c>
      <c r="K26" s="64">
        <v>0</v>
      </c>
      <c r="L26" s="64">
        <v>0</v>
      </c>
      <c r="M26" s="64">
        <v>0</v>
      </c>
      <c r="N26" s="64">
        <f t="shared" si="1"/>
        <v>7412</v>
      </c>
      <c r="O26" s="65">
        <f t="shared" si="2"/>
        <v>1.2328675981370592</v>
      </c>
      <c r="P26" s="66"/>
    </row>
    <row r="27" spans="1:119" ht="16.5" thickBot="1">
      <c r="A27" s="74" t="s">
        <v>10</v>
      </c>
      <c r="B27" s="75"/>
      <c r="C27" s="76"/>
      <c r="D27" s="77">
        <f>SUM(D5,D12,D14,D19,D21,D23)</f>
        <v>4782950</v>
      </c>
      <c r="E27" s="77">
        <f t="shared" ref="E27:M27" si="8">SUM(E5,E12,E14,E19,E21,E23)</f>
        <v>1507049</v>
      </c>
      <c r="F27" s="77">
        <f t="shared" si="8"/>
        <v>0</v>
      </c>
      <c r="G27" s="77">
        <f t="shared" si="8"/>
        <v>0</v>
      </c>
      <c r="H27" s="77">
        <f t="shared" si="8"/>
        <v>0</v>
      </c>
      <c r="I27" s="77">
        <f t="shared" si="8"/>
        <v>3082117</v>
      </c>
      <c r="J27" s="77">
        <f t="shared" si="8"/>
        <v>0</v>
      </c>
      <c r="K27" s="77">
        <f t="shared" si="8"/>
        <v>0</v>
      </c>
      <c r="L27" s="77">
        <f t="shared" si="8"/>
        <v>0</v>
      </c>
      <c r="M27" s="77">
        <f t="shared" si="8"/>
        <v>0</v>
      </c>
      <c r="N27" s="77">
        <f t="shared" si="1"/>
        <v>9372116</v>
      </c>
      <c r="O27" s="78">
        <f t="shared" si="2"/>
        <v>1558.9015302727878</v>
      </c>
      <c r="P27" s="59"/>
      <c r="Q27" s="79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</row>
    <row r="28" spans="1:119">
      <c r="A28" s="81"/>
      <c r="B28" s="82"/>
      <c r="C28" s="82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</row>
    <row r="29" spans="1:119">
      <c r="A29" s="85"/>
      <c r="B29" s="86"/>
      <c r="C29" s="86"/>
      <c r="D29" s="87"/>
      <c r="E29" s="87"/>
      <c r="F29" s="87"/>
      <c r="G29" s="87"/>
      <c r="H29" s="87"/>
      <c r="I29" s="87"/>
      <c r="J29" s="87"/>
      <c r="K29" s="87"/>
      <c r="L29" s="115" t="s">
        <v>62</v>
      </c>
      <c r="M29" s="115"/>
      <c r="N29" s="115"/>
      <c r="O29" s="88">
        <v>6012</v>
      </c>
    </row>
    <row r="30" spans="1:119">
      <c r="A30" s="116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8"/>
    </row>
    <row r="31" spans="1:119" ht="15.75" customHeight="1" thickBot="1">
      <c r="A31" s="119" t="s">
        <v>44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1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2023-08-18T15:21:55Z</cp:lastPrinted>
  <dcterms:created xsi:type="dcterms:W3CDTF">2000-08-31T21:26:31Z</dcterms:created>
  <dcterms:modified xsi:type="dcterms:W3CDTF">2023-08-18T15:21:59Z</dcterms:modified>
</cp:coreProperties>
</file>