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Information Handbook/Handbook 2025/legislative/"/>
    </mc:Choice>
  </mc:AlternateContent>
  <xr:revisionPtr revIDLastSave="0" documentId="8_{89E157AE-C7DD-45FF-91B4-B008489AF182}" xr6:coauthVersionLast="47" xr6:coauthVersionMax="47" xr10:uidLastSave="{00000000-0000-0000-0000-000000000000}"/>
  <bookViews>
    <workbookView xWindow="-120" yWindow="-120" windowWidth="29040" windowHeight="15720" xr2:uid="{00000000-000D-0000-FFFF-FFFF00000000}"/>
  </bookViews>
  <sheets>
    <sheet name="2026 Rates" sheetId="1" r:id="rId1"/>
  </sheets>
  <definedNames>
    <definedName name="_Fill" hidden="1">'2026 Rates'!#REF!</definedName>
    <definedName name="_Key1" hidden="1">'2026 Rates'!$A$12</definedName>
    <definedName name="_Order1" hidden="1">255</definedName>
    <definedName name="_Sort" hidden="1">'2026 Rates'!$A$12:$A$78</definedName>
    <definedName name="_xlnm.Print_Area" localSheetId="0">'2026 Rates'!$A$1:$AR$116</definedName>
    <definedName name="_xlnm.Print_Titles" localSheetId="0">'2026 Rates'!$1:$10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2" i="1" l="1"/>
  <c r="AN12" i="1"/>
  <c r="AP12" i="1" s="1"/>
  <c r="AD13" i="1"/>
  <c r="AN13" i="1"/>
  <c r="AP13" i="1" s="1"/>
  <c r="AD14" i="1"/>
  <c r="AN14" i="1"/>
  <c r="AP14" i="1" s="1"/>
  <c r="AD15" i="1"/>
  <c r="AN15" i="1"/>
  <c r="AP15" i="1" s="1"/>
  <c r="AD16" i="1"/>
  <c r="AN16" i="1"/>
  <c r="AP16" i="1" s="1"/>
  <c r="AD17" i="1"/>
  <c r="AN17" i="1"/>
  <c r="AP17" i="1" s="1"/>
  <c r="AD18" i="1"/>
  <c r="AN18" i="1"/>
  <c r="AP18" i="1" s="1"/>
  <c r="AD19" i="1"/>
  <c r="AN19" i="1"/>
  <c r="AP19" i="1" s="1"/>
  <c r="AD20" i="1"/>
  <c r="AN20" i="1"/>
  <c r="AP20" i="1" s="1"/>
  <c r="AD21" i="1"/>
  <c r="AN21" i="1"/>
  <c r="AP21" i="1" s="1"/>
  <c r="AD22" i="1"/>
  <c r="AN22" i="1"/>
  <c r="AP22" i="1" s="1"/>
  <c r="AD23" i="1"/>
  <c r="AN23" i="1"/>
  <c r="AP23" i="1" s="1"/>
  <c r="AD24" i="1"/>
  <c r="AN24" i="1"/>
  <c r="AP24" i="1" s="1"/>
  <c r="AD25" i="1"/>
  <c r="AN25" i="1"/>
  <c r="AP25" i="1" s="1"/>
  <c r="AD26" i="1"/>
  <c r="AN26" i="1"/>
  <c r="AP26" i="1" s="1"/>
  <c r="AD27" i="1"/>
  <c r="AN27" i="1"/>
  <c r="AP27" i="1" s="1"/>
  <c r="AD28" i="1"/>
  <c r="AN28" i="1"/>
  <c r="AP28" i="1" s="1"/>
  <c r="AD29" i="1"/>
  <c r="AN29" i="1"/>
  <c r="AP29" i="1" s="1"/>
  <c r="AD30" i="1"/>
  <c r="AN30" i="1"/>
  <c r="AP30" i="1" s="1"/>
  <c r="AD31" i="1"/>
  <c r="AN31" i="1"/>
  <c r="AP31" i="1" s="1"/>
  <c r="AD32" i="1"/>
  <c r="AN32" i="1"/>
  <c r="AP32" i="1" s="1"/>
  <c r="AD33" i="1"/>
  <c r="AN33" i="1"/>
  <c r="AP33" i="1" s="1"/>
  <c r="AD34" i="1"/>
  <c r="AN34" i="1"/>
  <c r="AP34" i="1" s="1"/>
  <c r="AD35" i="1"/>
  <c r="AN35" i="1"/>
  <c r="AP35" i="1" s="1"/>
  <c r="AD36" i="1"/>
  <c r="AN36" i="1"/>
  <c r="AP36" i="1" s="1"/>
  <c r="AD37" i="1"/>
  <c r="AN37" i="1"/>
  <c r="AP37" i="1" s="1"/>
  <c r="AD38" i="1"/>
  <c r="AN38" i="1"/>
  <c r="AP38" i="1" s="1"/>
  <c r="AD39" i="1"/>
  <c r="AN39" i="1"/>
  <c r="AP39" i="1" s="1"/>
  <c r="AD40" i="1"/>
  <c r="AN40" i="1"/>
  <c r="AP40" i="1" s="1"/>
  <c r="AD41" i="1"/>
  <c r="AN41" i="1"/>
  <c r="AP41" i="1" s="1"/>
  <c r="AD42" i="1"/>
  <c r="AN42" i="1"/>
  <c r="AP42" i="1" s="1"/>
  <c r="AD43" i="1"/>
  <c r="AN43" i="1"/>
  <c r="AP43" i="1" s="1"/>
  <c r="AD44" i="1"/>
  <c r="AN44" i="1"/>
  <c r="AP44" i="1" s="1"/>
  <c r="AD45" i="1"/>
  <c r="AN45" i="1"/>
  <c r="AP45" i="1" s="1"/>
  <c r="AD46" i="1"/>
  <c r="AN46" i="1"/>
  <c r="AP46" i="1" s="1"/>
  <c r="AD47" i="1"/>
  <c r="AN47" i="1"/>
  <c r="AP47" i="1" s="1"/>
  <c r="AD48" i="1"/>
  <c r="AN48" i="1"/>
  <c r="AP48" i="1" s="1"/>
  <c r="AD49" i="1"/>
  <c r="AN49" i="1"/>
  <c r="AP49" i="1" s="1"/>
  <c r="AD50" i="1"/>
  <c r="AN50" i="1"/>
  <c r="AP50" i="1" s="1"/>
  <c r="AD51" i="1"/>
  <c r="AN51" i="1"/>
  <c r="AP51" i="1" s="1"/>
  <c r="AD52" i="1"/>
  <c r="AN52" i="1"/>
  <c r="AP52" i="1" s="1"/>
  <c r="AD53" i="1"/>
  <c r="AN53" i="1"/>
  <c r="AP53" i="1" s="1"/>
  <c r="AD54" i="1"/>
  <c r="AN54" i="1"/>
  <c r="AP54" i="1" s="1"/>
  <c r="AD55" i="1"/>
  <c r="AN55" i="1"/>
  <c r="AP55" i="1" s="1"/>
  <c r="AD56" i="1"/>
  <c r="AN56" i="1"/>
  <c r="AP56" i="1" s="1"/>
  <c r="AD57" i="1"/>
  <c r="AN57" i="1"/>
  <c r="AP57" i="1" s="1"/>
  <c r="AD58" i="1"/>
  <c r="AN58" i="1"/>
  <c r="AP58" i="1" s="1"/>
  <c r="AD59" i="1"/>
  <c r="AN59" i="1"/>
  <c r="AP59" i="1" s="1"/>
  <c r="AD60" i="1"/>
  <c r="AN60" i="1"/>
  <c r="AP60" i="1" s="1"/>
  <c r="AD61" i="1"/>
  <c r="AN61" i="1"/>
  <c r="AP61" i="1" s="1"/>
  <c r="AD62" i="1"/>
  <c r="AN62" i="1"/>
  <c r="AP62" i="1" s="1"/>
  <c r="AD63" i="1"/>
  <c r="AN63" i="1"/>
  <c r="AP63" i="1" s="1"/>
  <c r="AD64" i="1"/>
  <c r="AN64" i="1"/>
  <c r="AP64" i="1" s="1"/>
  <c r="AD65" i="1"/>
  <c r="AN65" i="1"/>
  <c r="AP65" i="1" s="1"/>
  <c r="AD66" i="1"/>
  <c r="AN66" i="1"/>
  <c r="AP66" i="1" s="1"/>
  <c r="AD67" i="1"/>
  <c r="AN67" i="1"/>
  <c r="AP67" i="1" s="1"/>
  <c r="AD68" i="1"/>
  <c r="AN68" i="1"/>
  <c r="AP68" i="1" s="1"/>
  <c r="AD69" i="1"/>
  <c r="AN69" i="1"/>
  <c r="AP69" i="1" s="1"/>
  <c r="AD70" i="1"/>
  <c r="AN70" i="1"/>
  <c r="AP70" i="1" s="1"/>
  <c r="AD71" i="1"/>
  <c r="AN71" i="1"/>
  <c r="AP71" i="1" s="1"/>
  <c r="AD72" i="1"/>
  <c r="AN72" i="1"/>
  <c r="AP72" i="1" s="1"/>
  <c r="AD73" i="1"/>
  <c r="AN73" i="1"/>
  <c r="AP73" i="1" s="1"/>
  <c r="AD74" i="1"/>
  <c r="AN74" i="1"/>
  <c r="AP74" i="1" s="1"/>
  <c r="AD75" i="1"/>
  <c r="AN75" i="1"/>
  <c r="AP75" i="1" s="1"/>
  <c r="AD76" i="1"/>
  <c r="AN76" i="1"/>
  <c r="AP76" i="1" s="1"/>
  <c r="AD77" i="1"/>
  <c r="AN77" i="1"/>
  <c r="AP77" i="1" s="1"/>
  <c r="AD78" i="1"/>
  <c r="AN78" i="1"/>
  <c r="AP78" i="1" s="1"/>
  <c r="D82" i="1"/>
  <c r="G82" i="1"/>
  <c r="J82" i="1"/>
  <c r="M82" i="1"/>
  <c r="P82" i="1"/>
  <c r="S82" i="1"/>
  <c r="V82" i="1"/>
  <c r="Y82" i="1"/>
  <c r="AI82" i="1"/>
  <c r="AN82" i="1" l="1"/>
  <c r="AF60" i="1"/>
  <c r="AF37" i="1"/>
  <c r="AF25" i="1"/>
  <c r="AF13" i="1"/>
  <c r="AF74" i="1"/>
  <c r="AF69" i="1"/>
  <c r="AF55" i="1"/>
  <c r="AF65" i="1"/>
  <c r="AF49" i="1"/>
  <c r="AF31" i="1"/>
  <c r="AF19" i="1"/>
  <c r="AF75" i="1"/>
  <c r="AF58" i="1"/>
  <c r="AF53" i="1"/>
  <c r="AF47" i="1"/>
  <c r="AF41" i="1"/>
  <c r="AF35" i="1"/>
  <c r="AF29" i="1"/>
  <c r="AF23" i="1"/>
  <c r="AF17" i="1"/>
  <c r="AD82" i="1"/>
  <c r="AF73" i="1"/>
  <c r="AF68" i="1"/>
  <c r="AF63" i="1"/>
  <c r="AF28" i="1"/>
  <c r="AF52" i="1"/>
  <c r="AF78" i="1"/>
  <c r="AF46" i="1"/>
  <c r="AF67" i="1"/>
  <c r="AF62" i="1"/>
  <c r="AF57" i="1"/>
  <c r="AF77" i="1"/>
  <c r="AF72" i="1"/>
  <c r="AF51" i="1"/>
  <c r="AF45" i="1"/>
  <c r="AF39" i="1"/>
  <c r="AF33" i="1"/>
  <c r="AF27" i="1"/>
  <c r="AF21" i="1"/>
  <c r="AF15" i="1"/>
  <c r="AF40" i="1"/>
  <c r="AF34" i="1"/>
  <c r="AF16" i="1"/>
  <c r="AF61" i="1"/>
  <c r="AF56" i="1"/>
  <c r="AF76" i="1"/>
  <c r="AF71" i="1"/>
  <c r="AF66" i="1"/>
  <c r="AF50" i="1"/>
  <c r="AF44" i="1"/>
  <c r="AF38" i="1"/>
  <c r="AF32" i="1"/>
  <c r="AF26" i="1"/>
  <c r="AF20" i="1"/>
  <c r="AF14" i="1"/>
  <c r="AF70" i="1"/>
  <c r="AF43" i="1"/>
  <c r="AF64" i="1"/>
  <c r="AF59" i="1"/>
  <c r="AF54" i="1"/>
  <c r="AF48" i="1"/>
  <c r="AF42" i="1"/>
  <c r="AF36" i="1"/>
  <c r="AF30" i="1"/>
  <c r="AF24" i="1"/>
  <c r="AF18" i="1"/>
  <c r="AF12" i="1"/>
  <c r="AF22" i="1"/>
</calcChain>
</file>

<file path=xl/sharedStrings.xml><?xml version="1.0" encoding="utf-8"?>
<sst xmlns="http://schemas.openxmlformats.org/spreadsheetml/2006/main" count="222" uniqueCount="142">
  <si>
    <t>Local Gov't</t>
  </si>
  <si>
    <t xml:space="preserve">Infrastructure </t>
  </si>
  <si>
    <t>County Public</t>
  </si>
  <si>
    <t>Surtax</t>
  </si>
  <si>
    <t>Alachua</t>
  </si>
  <si>
    <t>Baker</t>
  </si>
  <si>
    <t>Bay</t>
  </si>
  <si>
    <t>Bradford</t>
  </si>
  <si>
    <t>Brevard</t>
  </si>
  <si>
    <t>Broward</t>
  </si>
  <si>
    <t>Calhoun</t>
  </si>
  <si>
    <t>Charlotte</t>
  </si>
  <si>
    <t>Citrus</t>
  </si>
  <si>
    <t>Clay</t>
  </si>
  <si>
    <t>Collier</t>
  </si>
  <si>
    <t>Columbia</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</si>
  <si>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</si>
  <si>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</si>
  <si>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</si>
  <si>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</si>
  <si>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</si>
  <si>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</si>
  <si>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</si>
  <si>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</si>
  <si>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</si>
  <si>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</si>
  <si>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</si>
  <si>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</si>
  <si>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</si>
  <si>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</si>
  <si>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</si>
  <si>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</si>
  <si>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</si>
  <si>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</si>
  <si>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</si>
  <si>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</si>
  <si>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</si>
  <si>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</si>
  <si>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</si>
  <si>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</si>
  <si>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</si>
  <si>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</si>
  <si>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</si>
  <si>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</si>
  <si>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</si>
  <si>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</si>
  <si>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</si>
  <si>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</si>
  <si>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</si>
  <si>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</si>
  <si>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</si>
  <si>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</si>
  <si>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</si>
  <si>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</si>
  <si>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</si>
  <si>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</si>
  <si>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</si>
  <si>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</si>
  <si>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</si>
  <si>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</si>
  <si>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Sumter</t>
  </si>
  <si>
    <t>Suwannee</t>
  </si>
  <si>
    <t>Taylor</t>
  </si>
  <si>
    <t>Union</t>
  </si>
  <si>
    <t>Volusia</t>
  </si>
  <si>
    <t>Wakulla</t>
  </si>
  <si>
    <t>Walton</t>
  </si>
  <si>
    <t>Washington</t>
  </si>
  <si>
    <t>Trauma Center</t>
  </si>
  <si>
    <t>Voter-Approved</t>
  </si>
  <si>
    <t>Indigent Care</t>
  </si>
  <si>
    <t>Maximum</t>
  </si>
  <si>
    <t>Potential</t>
  </si>
  <si>
    <t>County</t>
  </si>
  <si>
    <t>Small County</t>
  </si>
  <si>
    <t>Hospital</t>
  </si>
  <si>
    <t>Capital Outlay</t>
  </si>
  <si>
    <t>School</t>
  </si>
  <si>
    <t>Charter County</t>
  </si>
  <si>
    <t xml:space="preserve"> # Eligible to Levy:</t>
  </si>
  <si>
    <t xml:space="preserve"> # Levying:</t>
  </si>
  <si>
    <t>Notes:</t>
  </si>
  <si>
    <t>Current</t>
  </si>
  <si>
    <t>Tax Rate</t>
  </si>
  <si>
    <t>Unutilized</t>
  </si>
  <si>
    <t>County Government Levies</t>
  </si>
  <si>
    <t>Up to 1%</t>
  </si>
  <si>
    <t>0.5% or 1%</t>
  </si>
  <si>
    <t>Up to 0.25%, 0.5 %</t>
  </si>
  <si>
    <t>Up to 0.5%, 1%</t>
  </si>
  <si>
    <t>Up to 0.5%</t>
  </si>
  <si>
    <t>Emergency Fire</t>
  </si>
  <si>
    <t>Rescue Services</t>
  </si>
  <si>
    <t>and Facilities</t>
  </si>
  <si>
    <t>s. 212.055(1), F.S.</t>
  </si>
  <si>
    <t>s. 212.055(8), F.S.</t>
  </si>
  <si>
    <t>s. 212.055(2), F.S.</t>
  </si>
  <si>
    <t>s. 212.055(3), F.S.</t>
  </si>
  <si>
    <t>s. 212.055(4), F.S.</t>
  </si>
  <si>
    <t>s. 212.055(5), F.S.</t>
  </si>
  <si>
    <t>s. 212.055(7), F.S.</t>
  </si>
  <si>
    <t>s. 212.055(6), F.S.</t>
  </si>
  <si>
    <t>School District Levy</t>
  </si>
  <si>
    <t>Transportation</t>
  </si>
  <si>
    <t>and Regional</t>
  </si>
  <si>
    <t>St. Johns</t>
  </si>
  <si>
    <t>St. Lucie</t>
  </si>
  <si>
    <t>DeSoto</t>
  </si>
  <si>
    <t>System Surtax</t>
  </si>
  <si>
    <t>Certain Levy Combinations Are Subject to Tax Rate Caps - See Notes Below</t>
  </si>
  <si>
    <t>1)  Boxed areas indicate those counties eligible to impose particular surtaxes authorized for county governments or school districts eligible to impose the School Capital Outlay Surtax.</t>
  </si>
  <si>
    <t>3)  Pursuant to ss. 212.055(2)(h) and 212.055(3)(f), F.S., a county cannot levy the Local Government Infrastructure, Small County, Indigent Care and Trauma Center, and County Public Hospital surtaxes in excess of a combined rate of 1%.</t>
  </si>
  <si>
    <t>4)  Pursuant to s. 212.055(4)(b)5., F.S., a county cannot levy the Local Government Infrastructure, Small County, and Indigent Care and Trauma Center surtaxes in excess of a combined rate of 1%.</t>
  </si>
  <si>
    <t>5)  Pursuant to s. 212.055(5)(f), F.S., a county cannot levy the Local Government Infrastructure, Small County, and County Public Hospital surtaxes in excess of a combined rate of 1%.</t>
  </si>
  <si>
    <t>6)  Subject to referendum approval, the Voter-Approved Indigent Care Surtax may be levied by counties with less than 800,000 residents at a rate not to exceed 0.5%. However, if a publicly supported medical school is located within the qualifying county, the rate cannot exceed 1%, pursuant to s. 212.055(7)(a), F.S.  Currently, Florida has publicly supported medical schools at the following universities: Florida International University in Miami-Dade County; Florida State University in Leon County; University of Central Florida in Orange County; University of Florida in Alachua County; and the University of South Florida in Hillsborough County.  The Florida International University, University of Central Florida, and University of South Florida medical schools are each located in counties having a resident population greater than 800,000; therefore, Hillsborough, Miami-Dade, and Orange counties are not eligible to levy the surtax.  Only Alachua and Leon counties could levy the surtax at the maximum 1% rate.  Additionally, the governing body of any county that has a population of less than 50,000 residents may levy the surtax, at a rate not to exceed 1%, subject to voter approval in countywide referendum pursuant to Chapter 2005-242, Laws of Florida.  Consequently, if a publicly supported medical school is located in the county, or the county has a population of less than 50,000 residents, the combined tax rate of this levy and any Local Government Infrastructure Surtax and Small County Surtax levies cannot exceed 1.5% pursuant to s. 212.055(7)(f), F.S.  For all other counties eligible to levy this surtax, the combined tax rate cannot exceed 1%.</t>
  </si>
  <si>
    <t>Pension</t>
  </si>
  <si>
    <t>Liability</t>
  </si>
  <si>
    <t>s. 212.055(9), F.S.</t>
  </si>
  <si>
    <t>Indigent Care and</t>
  </si>
  <si>
    <t>Estimates</t>
  </si>
  <si>
    <t>Population</t>
  </si>
  <si>
    <t>Countywide</t>
  </si>
  <si>
    <t>1% CCRTSS, 1% EFRSFS, and up to 1.5% under cap</t>
  </si>
  <si>
    <t>1% EFRSFS and up to 1.5% under cap</t>
  </si>
  <si>
    <t>1% EFRSFS and up to 1.0% under cap</t>
  </si>
  <si>
    <t>1% CCRTSS, 1% EFRSFS, and up to 1.0% under cap</t>
  </si>
  <si>
    <t>Up to 1.5% under cap</t>
  </si>
  <si>
    <t>1% CCRTSS and up to 1.0% under cap</t>
  </si>
  <si>
    <t>Surtaxes That Counties Are Eligible to Impose</t>
  </si>
  <si>
    <t>9)  Effective July 1, 2009, Chapter 2009-182, L.O.F., created the Emergency Fire Rescue Services and Facilities Surtax.  A county's governing body, other than a county that has imposed two separate discretionary surtaxes without expiration, may levy this surtax at a rate of up to 1%, subject to voter approval in a countywide referendum.  Madison and Miami-Dade counties are not eligible to levy this surtax since each county has imposed two separate discretionary surtaxes without expiration.  The remaining 65 counties are eligible to levy this surtax.  However, if Orange or Osceola impose the surtax, neither county can levy the surtax within the boundaries of the Reedy Creek Improvement District pursuant to s. 212.055(8)(j), F.S.</t>
  </si>
  <si>
    <t>10)  Since both the Charter County and Regional Transportation System Surtax and Emergency Fire Rescue Services and Facilities Surtax are not subject to any tax rate limitations, the maximum potential tax rates for nearly all county governments have increased since July 1, 2009.  For Madison and Miami-Dade counties, the maximum potential tax rate did not change.  For 24 counties (i.e., Alachua, Bay, Brevard, Charlotte, Citrus, Clay, Columbia, Escambia, Franklin, Gulf, Hernando, Lee, Leon, Manatee, Okaloosa, Orange, Osceola, Palm Beach, Pasco, Polk, Santa Rosa, Seminole, Wakulla, and Walton), the maximum potential tax rate increased by 2%.  For all other counties, the maximum potential tax rate increased by 1%.  Currently, Alachua, Franklin, Gulf, Leon, and Wakulla counties have the highest maximum potential tax rate for county government levies at 3.5%.</t>
  </si>
  <si>
    <t>11)  Effective July 1, 2016, Chapter 2016-146, L.O.F., created the Pension Liability Surtax and specified that a county considering a Pension Liability Surtax levy must currently levy the Local Government Infrastructure Surtax, which is scheduled to terminate and is not subject to renewal.  Additionally, the legislation created a number of preconditions that must be satisfied prior to a Pension Liability Surtax levy and specified that a county may not levy this surtax as well as the Local Government Infrastructure Surtax, Small County Surtax, Indigent Care and Trauma Center Surtax, and County Public Hospital Surtax, in excess of a combined rate of 1%.</t>
  </si>
  <si>
    <t>12)  Effective May 7, 2024, Chapter 2024-158, L.O.F., removed statutory language that excluded counties consolidated with one or more municipalities (i.e., Duval County only) from the authority to levy the Indigent Care and Trauma Center Surtax. Additionally, it removed a county’s ability to authorize the surtax levy by an extraordinary vote of the governing body and now requires voters to approve the levy.</t>
  </si>
  <si>
    <t>2026 Local Discretionary Sales Surtax Rates in Florida's Counties</t>
  </si>
  <si>
    <t>April 1, 2025</t>
  </si>
  <si>
    <t>14)  New or extended surtax levies effective January 1, 2026: Jackson County's 1% Small County Surtax (extended); Jackson County's 0.5% School Capital Outlay Surtax (extended); and Palm Beach County's 0.5% School Capital Outlay Surtax (new).</t>
  </si>
  <si>
    <t>15)  The following levies are scheduled to expire on December 30, 2026: Brevard County's 0.5% Local Government Infrastructure Surtax; Brevard County's 0.5% School Capital Outlay Surtax; Charlotte County's 1% Local Government Infrastructure Surtax; Liberty County's 0.5% Emergency Fire Rescue Services and Facilities Surtax; and Santa Rosa County's 0.5% Local Government Infrastructure Surtax.</t>
  </si>
  <si>
    <t>13)  Effective January 1, 2025, the 0.5% Local Government Infrastructure Surtax and 0.5% Indigent Care and Trauma Center Surtax levies in Hillsborough County were temporarily suspended. In March 2021, the Florida Supreme Court ruled that Hillsborough County's levy of the 1% Charter County and Regional Transportation System Surtax, which was adopted in November 2018, was unconstitutional. The Florida Legislature enacted Chapter 2024-231, Laws of Florida, which provided that the invalidated transportation surtax proceeds will be used to temporarily offset all Hillsborough County surtax levies, except the School Capital Outlay Surtax, beginning January 1, 2025. The length of the surtax suspension is based on several factors and will be determined by the Department of Revenue. Because the suspension of the two Hillsborough County surtaxes is temporary, the rates remain listed in this table.</t>
  </si>
  <si>
    <t>Data Sources: Florida Department of Revenue's Florida Department of Revenue's "Discretionary Sales Surtax Information for Calendar Year 2026" (November 2025) available at https://floridarevenue.com/Forms_library/current/dr15dss_26.pdf and "History of Local Sales Tax and Current Rates" (March 1, 2025) available at https://floridarevenue.com/taxes/Documents/flHistorySalesTaxRates.pdf.</t>
  </si>
  <si>
    <t>2)  The Indigent Care and Trauma Center Surtax consists of two separate levies for different groups of eligible counties.  Non-consolidated counties with a total population of 800,000 or more may impose, subject to voter approval in a countywide referendum, a surtax not to exceed 0.5% for the purpose of funding health care services for qualified residents. Non-consolidated counties with a total population of less than 800,000 may impose, subject to voter approval in a countywide referendum, a surtax not to exceed 0.25% for the sole purpose of funding trauma services provided by a trauma center licensed pursuant to Chapter 395, Florida Statutes.</t>
  </si>
  <si>
    <t>7) During the 2026 calendar year, DeSoto, Gadsden, Holmes, Madison, and Polk counties will be levying the Voter-Approved Indigent Care Surtax at 0.5 percent. Based on the April 1, 2025, official population estimates, 58 counties have a total population of less than 800,000 and are eligible to levy this surtax. Based on these same estimates, the total populations of nine counties (i.e., Broward, Duval, Hillsborough, Lee, Miami-Dade, Orange, Palm Beach, Pinellas, and Polk) exceed 800,000.  Although the total population of Polk County now exceeds 800,000, the county originally authorized this surtax levy, effective January 1, 2005, when its total population was well below the 800,000-population limit. That initial levy was scheduled to expire on December 31, 2019; however, prior to that expiration date, the county extended the levy when its total population was still below the 800,000-population limit. Polk County’s levy is now scheduled to expire on December 31, 2044.</t>
  </si>
  <si>
    <t xml:space="preserve">8)  Effective July 1, 2009, Chapter 2009-146, L.O.F., renamed the Charter County Transit System Surtax as the Charter County Transportation System Surtax and extended eligibility for surtax levy to 13 additional charter counties.  Effective July 1, 2010, Chapter 2010-225, L.O.F., renamed the Charter County Transportation System Surtax as the Charter County and Regional Transportation System Surtax and extended eligibility for surtax levy to each county that is within or under an interlocal agreement with a regional transportation or transit authority created under Chapters 343 or 349, Florida Statutes (i.e., South Florida Regional Transportation Authority, Central Florida Regional Transportation Authority, Northwest Florida Transportation Corridor Authority, Tampa Bay Area Regional Transit Authority, and Jacksonville Transportation Authority).  As a result of the legislation, seven counties within the Northwest Florida Transportation Corridor Authority (i.e., Bay, Escambia, Franklin, Gulf, Okaloosa, Santa Rosa, and Walton) and three counties of the Tampa Bay Area Regional Transit Authority (i.e., Hernando, Manatee, and Pasco) are eligible to levy this surtax.  Effective March 15, 2021, the 1% Charter County and Regional Transportation System Surtax in Hillsborough County was repealed after the Florida Supreme Court ruled that the county's levy was unconstitutional.  Effective July 1, 2021, Chapter 2021-188, L.O.F., dissolved the Northwest Florida Transportation Corridor Authority by repealing Part III of Chapter 343, F.S.  Consequently, the non-charter counties of Bay, Escambia, Franklin, Gulf, Okaloosa, Santa Rosa, and Walton, which were served by the authority, are no longer eligible to levy this surtax.  Although Wakulla County was also served by the Authority, it is still eligible to levy the surtax because it is a charter county.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</si>
</sst>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1" formatCode="_(* #,##0_);_(* \(#,##0\);_(* &quot;-&quot;_);_(@_)"/>
    <numFmt numFmtId="164" formatCode="0_)"/>
    <numFmt numFmtId="165" formatCode="0.0_)"/>
    <numFmt numFmtId="166" formatCode="0.0"/>
    <numFmt numFmtId="167" formatCode="0.0%"/>
  </numFmts>
  <fonts count="6">
    <font>
      <sz val="12"/>
      <name val="Arial MT"/>
    </font>
    <font>
      <b/>
      <sz val="12"/>
      <name val="Arial MT"/>
    </font>
    <font>
      <sz val="12"/>
      <name val="Arial MT"/>
    </font>
    <font>
      <sz val="24"/>
      <name val="Arial MT"/>
    </font>
    <font>
      <b/>
      <sz val="14"/>
      <name val="Arial MT"/>
    </font>
    <font>
      <i/>
      <sz val="12"/>
      <name val="Arial MT"/>
    </font>
  </fonts>
  <fills count="5">
    <fill>
      <patternFill patternType="none"/>
    </fill>
    <fill>
      <patternFill patternType="gray125"/>
    </fill>
    <fill>
      <patternFill patternType="solid">
        <fgColor indexed="22"/>
        <bgColor indexed="64"/>
      </patternFill>
    </fill>
    <fill>
      <patternFill patternType="solid">
        <fgColor indexed="22"/>
        <bgColor indexed="8"/>
      </patternFill>
    </fill>
    <fill>
      <patternFill patternType="solid">
        <fgColor theme="0" tint="-0.24994659260841701"/>
        <bgColor indexed="64"/>
      </patternFill>
    </fill>
  </fills>
  <borders count="29">
    <border>
      <left/>
      <right/>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8"/>
      </top>
      <bottom/>
      <diagonal/>
    </border>
    <border>
      <left/>
      <right/>
      <top/>
      <bottom style="thin">
        <color indexed="8"/>
      </bottom>
      <diagonal/>
    </border>
    <border>
      <left/>
      <right/>
      <top/>
      <bottom style="thin">
        <color indexed="64"/>
      </bottom>
      <diagonal/>
    </border>
    <border>
      <left style="thin">
        <color auto="1"/>
      </left>
      <right/>
      <top/>
      <bottom/>
      <diagonal/>
    </border>
    <border>
      <left style="thin">
        <color auto="1"/>
      </left>
      <right style="thin">
        <color auto="1"/>
      </right>
      <top/>
      <bottom style="thin">
        <color auto="1"/>
      </bottom>
      <diagonal/>
    </border>
  </borders>
  <cellStyleXfs count="1">
    <xf numFmtId="0" fontId="0" fillId="0" borderId="0"/>
  </cellStyleXfs>
  <cellXfs count="182">
    <xf numFmtId="0" fontId="0" fillId="0" borderId="0" xfId="0"/>
    <xf numFmtId="5" fontId="0" fillId="0" borderId="0" xfId="0" applyNumberFormat="1" applyProtection="1"/>
    <xf numFmtId="164" fontId="0" fillId="0" borderId="0" xfId="0" applyNumberFormat="1" applyProtection="1"/>
    <xf numFmtId="37" fontId="0" fillId="0" borderId="0" xfId="0" applyNumberFormat="1" applyProtection="1"/>
    <xf numFmtId="0" fontId="0" fillId="0" borderId="0" xfId="0" applyBorder="1" applyAlignment="1">
      <alignment horizontal="centerContinuous"/>
    </xf>
    <xf numFmtId="0" fontId="0" fillId="0" borderId="0" xfId="0" applyBorder="1"/>
    <xf numFmtId="0" fontId="0" fillId="0" borderId="0" xfId="0" applyBorder="1" applyAlignment="1">
      <alignment horizontal="center"/>
    </xf>
    <xf numFmtId="0" fontId="1" fillId="0" borderId="0" xfId="0" applyFont="1" applyBorder="1" applyAlignment="1">
      <alignment horizontal="centerContinuous"/>
    </xf>
    <xf numFmtId="0" fontId="0" fillId="0" borderId="0" xfId="0" applyFill="1" applyBorder="1"/>
    <xf numFmtId="0" fontId="0" fillId="2" borderId="0" xfId="0" applyFill="1" applyBorder="1"/>
    <xf numFmtId="0" fontId="0" fillId="3" borderId="0" xfId="0" applyFill="1" applyBorder="1"/>
    <xf numFmtId="0" fontId="2" fillId="3" borderId="0" xfId="0" applyFont="1" applyFill="1" applyBorder="1"/>
    <xf numFmtId="0" fontId="0" fillId="3" borderId="0" xfId="0" applyFill="1" applyBorder="1" applyAlignment="1">
      <alignment horizontal="center"/>
    </xf>
    <xf numFmtId="0" fontId="0" fillId="2" borderId="0" xfId="0" applyFill="1" applyBorder="1" applyAlignment="1">
      <alignment horizontal="center"/>
    </xf>
    <xf numFmtId="0" fontId="0" fillId="0" borderId="1" xfId="0" applyBorder="1"/>
    <xf numFmtId="0" fontId="0" fillId="0" borderId="1" xfId="0" applyFill="1" applyBorder="1" applyAlignment="1">
      <alignment horizontal="center"/>
    </xf>
    <xf numFmtId="0" fontId="1" fillId="0" borderId="0" xfId="0" applyFont="1" applyBorder="1"/>
    <xf numFmtId="0" fontId="1" fillId="0" borderId="0" xfId="0" applyFont="1" applyFill="1" applyBorder="1" applyAlignment="1">
      <alignment horizontal="center"/>
    </xf>
    <xf numFmtId="0" fontId="1" fillId="0" borderId="0" xfId="0" applyFont="1" applyFill="1" applyBorder="1"/>
    <xf numFmtId="0" fontId="1" fillId="2" borderId="0" xfId="0" applyFont="1" applyFill="1" applyBorder="1"/>
    <xf numFmtId="0" fontId="1" fillId="0" borderId="0" xfId="0" applyFont="1" applyFill="1" applyBorder="1" applyAlignment="1">
      <alignment horizontal="centerContinuous"/>
    </xf>
    <xf numFmtId="0" fontId="1" fillId="0" borderId="0" xfId="0" applyFont="1" applyBorder="1" applyAlignment="1">
      <alignment horizontal="center"/>
    </xf>
    <xf numFmtId="0" fontId="1" fillId="3" borderId="0" xfId="0" applyFont="1" applyFill="1" applyBorder="1"/>
    <xf numFmtId="165" fontId="1" fillId="0" borderId="0" xfId="0" applyNumberFormat="1" applyFont="1" applyBorder="1" applyAlignment="1" applyProtection="1">
      <alignment horizontal="center"/>
    </xf>
    <xf numFmtId="165" fontId="1" fillId="3" borderId="0" xfId="0" applyNumberFormat="1" applyFont="1" applyFill="1" applyBorder="1" applyAlignment="1" applyProtection="1">
      <alignment horizontal="center"/>
    </xf>
    <xf numFmtId="165" fontId="1" fillId="0" borderId="0" xfId="0" applyNumberFormat="1" applyFont="1" applyFill="1" applyBorder="1" applyAlignment="1" applyProtection="1">
      <alignment horizontal="center"/>
    </xf>
    <xf numFmtId="165" fontId="1" fillId="2" borderId="0" xfId="0" applyNumberFormat="1" applyFont="1" applyFill="1" applyBorder="1" applyAlignment="1" applyProtection="1">
      <alignment horizontal="center"/>
    </xf>
    <xf numFmtId="0" fontId="1" fillId="3" borderId="0" xfId="0" applyFont="1" applyFill="1" applyBorder="1" applyAlignment="1">
      <alignment horizontal="center"/>
    </xf>
    <xf numFmtId="0" fontId="1" fillId="0" borderId="2" xfId="0" applyFont="1" applyFill="1" applyBorder="1"/>
    <xf numFmtId="0" fontId="1" fillId="2" borderId="0" xfId="0" applyFont="1" applyFill="1" applyBorder="1" applyAlignment="1">
      <alignment horizontal="centerContinuous"/>
    </xf>
    <xf numFmtId="0" fontId="1" fillId="2" borderId="0" xfId="0" applyFont="1" applyFill="1" applyBorder="1" applyAlignment="1">
      <alignment horizontal="center"/>
    </xf>
    <xf numFmtId="165" fontId="0" fillId="0" borderId="3" xfId="0" applyNumberFormat="1" applyFill="1" applyBorder="1" applyAlignment="1" applyProtection="1">
      <alignment horizontal="center"/>
    </xf>
    <xf numFmtId="0" fontId="0" fillId="0" borderId="4" xfId="0" applyBorder="1" applyAlignment="1">
      <alignment horizontal="center"/>
    </xf>
    <xf numFmtId="0" fontId="0" fillId="0" borderId="5" xfId="0" applyBorder="1" applyAlignment="1">
      <alignment horizontal="center"/>
    </xf>
    <xf numFmtId="0" fontId="0" fillId="3" borderId="6" xfId="0" applyFill="1" applyBorder="1" applyAlignment="1">
      <alignment horizontal="center"/>
    </xf>
    <xf numFmtId="0" fontId="2" fillId="3" borderId="0" xfId="0" applyFont="1" applyFill="1" applyBorder="1" applyAlignment="1">
      <alignment horizontal="center"/>
    </xf>
    <xf numFmtId="0" fontId="0" fillId="3" borderId="4" xfId="0" applyFill="1" applyBorder="1" applyAlignment="1">
      <alignment horizontal="center"/>
    </xf>
    <xf numFmtId="0" fontId="0" fillId="0" borderId="0" xfId="0" applyFill="1" applyBorder="1" applyAlignment="1">
      <alignment horizontal="center"/>
    </xf>
    <xf numFmtId="0" fontId="0" fillId="2" borderId="4" xfId="0" applyFill="1" applyBorder="1" applyAlignment="1">
      <alignment horizontal="center"/>
    </xf>
    <xf numFmtId="0" fontId="0" fillId="0" borderId="7" xfId="0" applyFill="1" applyBorder="1" applyAlignment="1">
      <alignment horizontal="center"/>
    </xf>
    <xf numFmtId="0" fontId="0" fillId="2" borderId="8" xfId="0" applyFill="1" applyBorder="1" applyAlignment="1">
      <alignment horizontal="center"/>
    </xf>
    <xf numFmtId="0" fontId="0" fillId="0" borderId="3" xfId="0" applyFill="1" applyBorder="1" applyAlignment="1">
      <alignment horizontal="center"/>
    </xf>
    <xf numFmtId="0" fontId="0" fillId="2" borderId="7" xfId="0" applyFill="1" applyBorder="1" applyAlignment="1">
      <alignment horizontal="center"/>
    </xf>
    <xf numFmtId="0" fontId="0" fillId="0" borderId="9" xfId="0" applyFill="1" applyBorder="1" applyAlignment="1">
      <alignment horizontal="center"/>
    </xf>
    <xf numFmtId="0" fontId="0" fillId="0" borderId="8" xfId="0" applyFill="1" applyBorder="1" applyAlignment="1">
      <alignment horizontal="center"/>
    </xf>
    <xf numFmtId="0" fontId="0" fillId="2" borderId="5" xfId="0" applyFill="1" applyBorder="1" applyAlignment="1">
      <alignment horizontal="center"/>
    </xf>
    <xf numFmtId="0" fontId="0" fillId="0" borderId="6" xfId="0" applyFill="1" applyBorder="1" applyAlignment="1">
      <alignment horizontal="center"/>
    </xf>
    <xf numFmtId="0" fontId="0" fillId="0" borderId="7" xfId="0" applyBorder="1" applyAlignment="1">
      <alignment horizontal="center"/>
    </xf>
    <xf numFmtId="0" fontId="2" fillId="3" borderId="9" xfId="0" applyFont="1" applyFill="1" applyBorder="1" applyAlignment="1">
      <alignment horizontal="center"/>
    </xf>
    <xf numFmtId="0" fontId="0" fillId="0" borderId="9" xfId="0" applyBorder="1" applyAlignment="1">
      <alignment horizontal="center"/>
    </xf>
    <xf numFmtId="0" fontId="0" fillId="3" borderId="9" xfId="0" applyFill="1" applyBorder="1" applyAlignment="1">
      <alignment horizontal="center"/>
    </xf>
    <xf numFmtId="0" fontId="0" fillId="2" borderId="9" xfId="0" applyFill="1" applyBorder="1" applyAlignment="1">
      <alignment horizontal="center"/>
    </xf>
    <xf numFmtId="0" fontId="2" fillId="3" borderId="10" xfId="0" applyFont="1" applyFill="1" applyBorder="1" applyAlignment="1">
      <alignment horizontal="center"/>
    </xf>
    <xf numFmtId="0" fontId="0" fillId="0" borderId="10" xfId="0" applyBorder="1" applyAlignment="1">
      <alignment horizontal="center"/>
    </xf>
    <xf numFmtId="0" fontId="0" fillId="3" borderId="10" xfId="0" applyFill="1" applyBorder="1" applyAlignment="1">
      <alignment horizontal="center"/>
    </xf>
    <xf numFmtId="0" fontId="0" fillId="0" borderId="10" xfId="0" applyFill="1" applyBorder="1" applyAlignment="1">
      <alignment horizontal="center"/>
    </xf>
    <xf numFmtId="0" fontId="0" fillId="2" borderId="10" xfId="0" applyFill="1" applyBorder="1" applyAlignment="1">
      <alignment horizontal="center"/>
    </xf>
    <xf numFmtId="0" fontId="2" fillId="3" borderId="3" xfId="0" applyFont="1" applyFill="1" applyBorder="1" applyAlignment="1">
      <alignment horizontal="center"/>
    </xf>
    <xf numFmtId="0" fontId="0" fillId="3" borderId="3" xfId="0" applyFill="1" applyBorder="1" applyAlignment="1">
      <alignment horizontal="center"/>
    </xf>
    <xf numFmtId="0" fontId="0" fillId="0" borderId="3" xfId="0" applyBorder="1" applyAlignment="1">
      <alignment horizontal="center"/>
    </xf>
    <xf numFmtId="0" fontId="0" fillId="3" borderId="5" xfId="0" applyFill="1" applyBorder="1" applyAlignment="1">
      <alignment horizontal="center"/>
    </xf>
    <xf numFmtId="0" fontId="0" fillId="2" borderId="6" xfId="0" applyFill="1" applyBorder="1" applyAlignment="1">
      <alignment horizontal="center"/>
    </xf>
    <xf numFmtId="0" fontId="0" fillId="0" borderId="5" xfId="0" applyFill="1" applyBorder="1" applyAlignment="1">
      <alignment horizontal="center"/>
    </xf>
    <xf numFmtId="165" fontId="0" fillId="2" borderId="9" xfId="0" applyNumberFormat="1" applyFill="1" applyBorder="1" applyAlignment="1" applyProtection="1">
      <alignment horizontal="center"/>
    </xf>
    <xf numFmtId="2" fontId="0" fillId="0" borderId="7" xfId="0" applyNumberFormat="1" applyBorder="1" applyAlignment="1">
      <alignment horizontal="center"/>
    </xf>
    <xf numFmtId="0" fontId="0" fillId="0" borderId="8" xfId="0" applyBorder="1" applyAlignment="1">
      <alignment horizontal="center"/>
    </xf>
    <xf numFmtId="165" fontId="0" fillId="0" borderId="5" xfId="0" applyNumberFormat="1" applyFill="1" applyBorder="1" applyAlignment="1" applyProtection="1">
      <alignment horizontal="center"/>
    </xf>
    <xf numFmtId="166" fontId="1" fillId="0" borderId="0" xfId="0" applyNumberFormat="1" applyFont="1" applyBorder="1" applyAlignment="1" applyProtection="1">
      <alignment horizontal="center"/>
    </xf>
    <xf numFmtId="166" fontId="1" fillId="3" borderId="0" xfId="0" applyNumberFormat="1" applyFont="1" applyFill="1" applyBorder="1" applyAlignment="1" applyProtection="1">
      <alignment horizontal="center"/>
    </xf>
    <xf numFmtId="166" fontId="1" fillId="0" borderId="0" xfId="0" applyNumberFormat="1" applyFont="1" applyFill="1" applyBorder="1" applyAlignment="1" applyProtection="1">
      <alignment horizontal="center"/>
    </xf>
    <xf numFmtId="166" fontId="1" fillId="2" borderId="0" xfId="0" applyNumberFormat="1" applyFont="1" applyFill="1" applyBorder="1" applyAlignment="1" applyProtection="1">
      <alignment horizontal="center"/>
    </xf>
    <xf numFmtId="0" fontId="0" fillId="0" borderId="11"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0" fillId="0" borderId="1" xfId="0" applyFill="1" applyBorder="1" applyAlignment="1">
      <alignment horizontal="centerContinuous"/>
    </xf>
    <xf numFmtId="0" fontId="4" fillId="0" borderId="11" xfId="0" applyFont="1" applyBorder="1" applyAlignment="1"/>
    <xf numFmtId="0" fontId="0" fillId="0" borderId="1" xfId="0" applyBorder="1" applyAlignment="1"/>
    <xf numFmtId="0" fontId="4" fillId="0" borderId="13" xfId="0" applyFont="1" applyBorder="1" applyAlignment="1">
      <alignment horizontal="center"/>
    </xf>
    <xf numFmtId="0" fontId="1" fillId="0" borderId="11" xfId="0" applyFont="1" applyBorder="1" applyAlignment="1"/>
    <xf numFmtId="0" fontId="1" fillId="0" borderId="12" xfId="0" applyFont="1" applyBorder="1" applyAlignment="1"/>
    <xf numFmtId="0" fontId="0" fillId="0" borderId="13" xfId="0" applyBorder="1" applyAlignment="1">
      <alignment horizontal="center"/>
    </xf>
    <xf numFmtId="5" fontId="3" fillId="0" borderId="14" xfId="0" applyNumberFormat="1" applyFont="1" applyBorder="1" applyAlignment="1" applyProtection="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0" fontId="0" fillId="0" borderId="17" xfId="0" applyBorder="1" applyAlignment="1">
      <alignment horizontal="centerContinuous"/>
    </xf>
    <xf numFmtId="0" fontId="0" fillId="0" borderId="18" xfId="0" applyBorder="1" applyAlignment="1">
      <alignment horizontal="centerContinuous"/>
    </xf>
    <xf numFmtId="0" fontId="0" fillId="0" borderId="19" xfId="0" applyBorder="1" applyAlignment="1">
      <alignment horizontal="centerContinuous"/>
    </xf>
    <xf numFmtId="0" fontId="0" fillId="0" borderId="18" xfId="0" applyBorder="1"/>
    <xf numFmtId="0" fontId="0" fillId="0" borderId="19" xfId="0" applyBorder="1" applyAlignment="1">
      <alignment horizontal="center"/>
    </xf>
    <xf numFmtId="0" fontId="1" fillId="0" borderId="19" xfId="0" applyFont="1" applyFill="1" applyBorder="1"/>
    <xf numFmtId="0" fontId="0" fillId="0" borderId="18" xfId="0" applyBorder="1" applyAlignment="1">
      <alignment horizontal="left"/>
    </xf>
    <xf numFmtId="0" fontId="2" fillId="3" borderId="18" xfId="0" applyFont="1" applyFill="1" applyBorder="1" applyAlignment="1">
      <alignment horizontal="left"/>
    </xf>
    <xf numFmtId="0" fontId="0" fillId="3" borderId="18" xfId="0" applyFill="1" applyBorder="1" applyAlignment="1">
      <alignment horizontal="left"/>
    </xf>
    <xf numFmtId="0" fontId="0" fillId="0" borderId="18" xfId="0" applyFill="1" applyBorder="1" applyAlignment="1">
      <alignment horizontal="left"/>
    </xf>
    <xf numFmtId="0" fontId="0" fillId="2" borderId="18" xfId="0" applyFill="1" applyBorder="1" applyAlignment="1">
      <alignment horizontal="left"/>
    </xf>
    <xf numFmtId="0" fontId="1" fillId="0" borderId="19" xfId="0" applyFont="1" applyFill="1" applyBorder="1" applyAlignment="1">
      <alignment horizontal="center"/>
    </xf>
    <xf numFmtId="0" fontId="0" fillId="3" borderId="18" xfId="0" applyFill="1" applyBorder="1"/>
    <xf numFmtId="0" fontId="1" fillId="0" borderId="19" xfId="0" applyFont="1" applyBorder="1" applyAlignment="1">
      <alignment horizontal="center"/>
    </xf>
    <xf numFmtId="0" fontId="0" fillId="0" borderId="19" xfId="0" applyBorder="1"/>
    <xf numFmtId="0" fontId="2" fillId="0" borderId="18" xfId="0" applyFont="1" applyBorder="1"/>
    <xf numFmtId="0" fontId="0" fillId="0" borderId="19" xfId="0" applyBorder="1" applyAlignment="1">
      <alignment wrapText="1"/>
    </xf>
    <xf numFmtId="0" fontId="0" fillId="0" borderId="20" xfId="0" applyBorder="1" applyAlignment="1">
      <alignment horizontal="left"/>
    </xf>
    <xf numFmtId="0" fontId="1" fillId="2" borderId="21" xfId="0" applyFont="1" applyFill="1" applyBorder="1"/>
    <xf numFmtId="0" fontId="1" fillId="0" borderId="21" xfId="0" applyFont="1" applyBorder="1" applyAlignment="1">
      <alignment horizontal="centerContinuous"/>
    </xf>
    <xf numFmtId="0" fontId="1" fillId="0" borderId="21" xfId="0" applyFont="1" applyBorder="1" applyAlignment="1">
      <alignment horizontal="center"/>
    </xf>
    <xf numFmtId="0" fontId="1" fillId="2" borderId="21" xfId="0" applyFont="1" applyFill="1" applyBorder="1" applyAlignment="1">
      <alignment horizontal="center"/>
    </xf>
    <xf numFmtId="0" fontId="1" fillId="0" borderId="22" xfId="0" applyFont="1" applyFill="1" applyBorder="1"/>
    <xf numFmtId="0" fontId="0" fillId="0" borderId="18" xfId="0" applyBorder="1" applyAlignment="1">
      <alignment wrapText="1"/>
    </xf>
    <xf numFmtId="0" fontId="0" fillId="0" borderId="0" xfId="0" applyBorder="1" applyAlignment="1">
      <alignment wrapText="1"/>
    </xf>
    <xf numFmtId="0" fontId="0" fillId="0" borderId="18" xfId="0" applyFill="1" applyBorder="1" applyAlignment="1">
      <alignment wrapText="1"/>
    </xf>
    <xf numFmtId="0" fontId="0" fillId="0" borderId="0" xfId="0" applyAlignment="1">
      <alignment wrapText="1"/>
    </xf>
    <xf numFmtId="0" fontId="0" fillId="3" borderId="4" xfId="0" applyFill="1" applyBorder="1"/>
    <xf numFmtId="0" fontId="0" fillId="0" borderId="7" xfId="0" applyFill="1" applyBorder="1"/>
    <xf numFmtId="0" fontId="0" fillId="2" borderId="8" xfId="0" applyFill="1" applyBorder="1"/>
    <xf numFmtId="0" fontId="0" fillId="0" borderId="4" xfId="0" applyFill="1" applyBorder="1"/>
    <xf numFmtId="0" fontId="0" fillId="2" borderId="4" xfId="0" applyFill="1" applyBorder="1"/>
    <xf numFmtId="0" fontId="0" fillId="2" borderId="7" xfId="0" applyFill="1" applyBorder="1"/>
    <xf numFmtId="0" fontId="0" fillId="0" borderId="8" xfId="0" applyFill="1" applyBorder="1"/>
    <xf numFmtId="0" fontId="0" fillId="0" borderId="4" xfId="0" applyBorder="1"/>
    <xf numFmtId="0" fontId="0" fillId="2" borderId="23" xfId="0" applyFill="1" applyBorder="1" applyAlignment="1">
      <alignment horizontal="center"/>
    </xf>
    <xf numFmtId="0" fontId="0" fillId="0" borderId="9" xfId="0" applyFill="1" applyBorder="1"/>
    <xf numFmtId="0" fontId="0" fillId="2" borderId="9" xfId="0" applyFill="1" applyBorder="1"/>
    <xf numFmtId="0" fontId="0" fillId="0" borderId="23" xfId="0" applyBorder="1" applyAlignment="1">
      <alignment horizontal="center"/>
    </xf>
    <xf numFmtId="0" fontId="0" fillId="3" borderId="7" xfId="0" applyFill="1" applyBorder="1"/>
    <xf numFmtId="0" fontId="0" fillId="0" borderId="19" xfId="0" applyBorder="1" applyAlignment="1"/>
    <xf numFmtId="0" fontId="0" fillId="0" borderId="22" xfId="0" applyBorder="1" applyAlignment="1">
      <alignment vertical="center"/>
    </xf>
    <xf numFmtId="0" fontId="0" fillId="2" borderId="24" xfId="0" applyFill="1" applyBorder="1" applyAlignment="1">
      <alignment horizontal="center"/>
    </xf>
    <xf numFmtId="0" fontId="0" fillId="0" borderId="25" xfId="0" applyFill="1" applyBorder="1" applyAlignment="1">
      <alignment horizontal="center"/>
    </xf>
    <xf numFmtId="0" fontId="0" fillId="0" borderId="23" xfId="0" applyFill="1" applyBorder="1" applyAlignment="1">
      <alignment horizontal="center"/>
    </xf>
    <xf numFmtId="0" fontId="0" fillId="0" borderId="11" xfId="0" applyBorder="1"/>
    <xf numFmtId="0" fontId="0" fillId="0" borderId="0" xfId="0" applyBorder="1" applyAlignment="1">
      <alignment wrapText="1"/>
    </xf>
    <xf numFmtId="0" fontId="0" fillId="0" borderId="0" xfId="0" applyBorder="1" applyAlignment="1">
      <alignment horizontal="center"/>
    </xf>
    <xf numFmtId="0" fontId="0" fillId="0" borderId="21" xfId="0" applyBorder="1" applyAlignment="1">
      <alignment horizontal="center"/>
    </xf>
    <xf numFmtId="5" fontId="3" fillId="0" borderId="15" xfId="0" applyNumberFormat="1" applyFont="1" applyBorder="1" applyAlignment="1" applyProtection="1">
      <alignment horizontal="centerContinuous"/>
    </xf>
    <xf numFmtId="0" fontId="0" fillId="0" borderId="0" xfId="0" applyBorder="1" applyAlignment="1">
      <alignment horizontal="left"/>
    </xf>
    <xf numFmtId="0" fontId="2" fillId="0" borderId="0" xfId="0" applyFont="1" applyBorder="1"/>
    <xf numFmtId="0" fontId="0" fillId="0" borderId="0" xfId="0" applyFill="1" applyBorder="1" applyAlignment="1">
      <alignment wrapText="1"/>
    </xf>
    <xf numFmtId="0" fontId="0" fillId="0" borderId="0" xfId="0" quotePrefix="1" applyBorder="1" applyAlignment="1">
      <alignment horizontal="center"/>
    </xf>
    <xf numFmtId="41" fontId="0" fillId="0" borderId="0" xfId="0" applyNumberFormat="1" applyBorder="1" applyAlignment="1">
      <alignment horizontal="left"/>
    </xf>
    <xf numFmtId="41" fontId="2" fillId="3" borderId="0" xfId="0" applyNumberFormat="1" applyFont="1" applyFill="1" applyBorder="1" applyAlignment="1">
      <alignment horizontal="left"/>
    </xf>
    <xf numFmtId="41" fontId="0" fillId="3" borderId="0" xfId="0" applyNumberFormat="1" applyFill="1" applyBorder="1" applyAlignment="1">
      <alignment horizontal="left"/>
    </xf>
    <xf numFmtId="41" fontId="0" fillId="0" borderId="0" xfId="0" applyNumberFormat="1" applyFill="1" applyBorder="1" applyAlignment="1">
      <alignment horizontal="left"/>
    </xf>
    <xf numFmtId="41" fontId="0" fillId="2" borderId="0" xfId="0" applyNumberFormat="1" applyFill="1" applyBorder="1" applyAlignment="1">
      <alignment horizontal="left"/>
    </xf>
    <xf numFmtId="0" fontId="0" fillId="4" borderId="0" xfId="0" applyFill="1"/>
    <xf numFmtId="37" fontId="0" fillId="4" borderId="0" xfId="0" applyNumberFormat="1" applyFill="1" applyProtection="1"/>
    <xf numFmtId="0" fontId="1" fillId="0" borderId="0" xfId="0" applyFont="1"/>
    <xf numFmtId="37" fontId="1" fillId="4" borderId="0" xfId="0" applyNumberFormat="1" applyFont="1" applyFill="1" applyProtection="1"/>
    <xf numFmtId="37" fontId="1" fillId="0" borderId="0" xfId="0" applyNumberFormat="1" applyFont="1" applyProtection="1"/>
    <xf numFmtId="0" fontId="1" fillId="4" borderId="0" xfId="0" applyFont="1" applyFill="1"/>
    <xf numFmtId="0" fontId="0" fillId="0" borderId="18" xfId="0" applyFill="1" applyBorder="1" applyAlignment="1">
      <alignment wrapText="1"/>
    </xf>
    <xf numFmtId="0" fontId="0" fillId="0" borderId="0" xfId="0" applyFill="1" applyBorder="1" applyAlignment="1">
      <alignment wrapText="1"/>
    </xf>
    <xf numFmtId="0" fontId="0" fillId="0" borderId="0" xfId="0" applyBorder="1" applyAlignment="1">
      <alignment wrapText="1"/>
    </xf>
    <xf numFmtId="0" fontId="0" fillId="0" borderId="0" xfId="0" applyAlignment="1">
      <alignment wrapText="1"/>
    </xf>
    <xf numFmtId="0" fontId="0" fillId="0" borderId="18" xfId="0" applyFill="1" applyBorder="1" applyAlignment="1">
      <alignment wrapText="1"/>
    </xf>
    <xf numFmtId="0" fontId="0" fillId="0" borderId="0" xfId="0" applyFill="1" applyBorder="1" applyAlignment="1">
      <alignment wrapText="1"/>
    </xf>
    <xf numFmtId="0" fontId="0" fillId="0" borderId="0" xfId="0" applyBorder="1" applyAlignment="1">
      <alignment wrapText="1"/>
    </xf>
    <xf numFmtId="41" fontId="0" fillId="0" borderId="0" xfId="0" applyNumberFormat="1" applyBorder="1"/>
    <xf numFmtId="0" fontId="0" fillId="2" borderId="28" xfId="0" applyFill="1" applyBorder="1"/>
    <xf numFmtId="0" fontId="0" fillId="0" borderId="0" xfId="0" applyBorder="1" applyAlignment="1">
      <alignment wrapText="1"/>
    </xf>
    <xf numFmtId="0" fontId="0" fillId="0" borderId="18" xfId="0" applyBorder="1" applyAlignment="1">
      <alignment wrapText="1"/>
    </xf>
    <xf numFmtId="0" fontId="0" fillId="0" borderId="18" xfId="0" applyFill="1" applyBorder="1" applyAlignment="1">
      <alignment wrapText="1"/>
    </xf>
    <xf numFmtId="0" fontId="0" fillId="0" borderId="0" xfId="0" applyFill="1" applyBorder="1" applyAlignment="1">
      <alignment wrapText="1"/>
    </xf>
    <xf numFmtId="0" fontId="0" fillId="0" borderId="0" xfId="0" applyBorder="1" applyAlignment="1">
      <alignment wrapText="1"/>
    </xf>
    <xf numFmtId="0" fontId="4" fillId="0" borderId="26" xfId="0" applyFont="1" applyBorder="1" applyAlignment="1">
      <alignment horizontal="center"/>
    </xf>
    <xf numFmtId="0" fontId="0" fillId="0" borderId="26" xfId="0" applyBorder="1" applyAlignment="1">
      <alignment horizontal="center"/>
    </xf>
    <xf numFmtId="0" fontId="0" fillId="0" borderId="18" xfId="0" applyFill="1" applyBorder="1" applyAlignment="1">
      <alignment wrapText="1"/>
    </xf>
    <xf numFmtId="0" fontId="0" fillId="0" borderId="0" xfId="0" applyFill="1" applyBorder="1" applyAlignment="1">
      <alignment wrapText="1"/>
    </xf>
    <xf numFmtId="0" fontId="0" fillId="0" borderId="0" xfId="0" applyBorder="1" applyAlignment="1">
      <alignment wrapText="1"/>
    </xf>
    <xf numFmtId="0" fontId="0" fillId="0" borderId="1" xfId="0" applyBorder="1" applyAlignment="1">
      <alignment horizontal="center"/>
    </xf>
    <xf numFmtId="0" fontId="0" fillId="0" borderId="0" xfId="0" applyBorder="1" applyAlignment="1">
      <alignment horizontal="center"/>
    </xf>
    <xf numFmtId="0" fontId="1" fillId="0" borderId="26"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27" xfId="0" applyBorder="1" applyAlignment="1">
      <alignment horizontal="center"/>
    </xf>
    <xf numFmtId="0" fontId="0" fillId="0" borderId="20" xfId="0" applyBorder="1" applyAlignment="1">
      <alignment vertical="center" wrapText="1"/>
    </xf>
    <xf numFmtId="0" fontId="0" fillId="0" borderId="21" xfId="0" applyBorder="1" applyAlignment="1">
      <alignment vertical="center" wrapText="1"/>
    </xf>
    <xf numFmtId="0" fontId="0" fillId="0" borderId="2" xfId="0" applyBorder="1" applyAlignment="1">
      <alignment horizontal="center"/>
    </xf>
    <xf numFmtId="0" fontId="5" fillId="0" borderId="21" xfId="0" applyFont="1" applyBorder="1" applyAlignment="1">
      <alignment horizontal="center"/>
    </xf>
    <xf numFmtId="0" fontId="0" fillId="0" borderId="21" xfId="0" applyBorder="1" applyAlignment="1">
      <alignment horizontal="center"/>
    </xf>
    <xf numFmtId="0" fontId="0" fillId="0" borderId="18" xfId="0" applyBorder="1" applyAlignment="1">
      <alignment wrapText="1"/>
    </xf>
    <xf numFmtId="167" fontId="5" fillId="0" borderId="21" xfId="0" applyNumberFormat="1" applyFont="1" applyBorder="1" applyAlignment="1">
      <alignment horizontal="center"/>
    </xf>
    <xf numFmtId="0" fontId="0" fillId="0" borderId="0" xfId="0"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CJ130"/>
  <sheetViews>
    <sheetView showGridLines="0" tabSelected="1" zoomScale="75" zoomScaleNormal="75" workbookViewId="0"/>
  </sheetViews>
  <sheetFormatPr defaultColWidth="9.77734375" defaultRowHeight="15"/>
  <cols>
    <col min="1" max="2" width="11.77734375" customWidth="1"/>
    <col min="3" max="26" width="5.77734375" customWidth="1"/>
    <col min="27" max="27" width="1.77734375" customWidth="1"/>
    <col min="28" max="28" width="9.77734375" customWidth="1"/>
    <col min="29" max="29" width="1.77734375" customWidth="1"/>
    <col min="30" max="30" width="9.77734375" customWidth="1"/>
    <col min="31" max="31" width="1.77734375" customWidth="1"/>
    <col min="32" max="32" width="9.77734375" customWidth="1"/>
    <col min="33" max="33" width="3.77734375" customWidth="1"/>
    <col min="34" max="36" width="5.77734375" customWidth="1"/>
    <col min="37" max="37" width="1.77734375" customWidth="1"/>
    <col min="38" max="38" width="9.77734375" customWidth="1"/>
    <col min="39" max="39" width="1.77734375" customWidth="1"/>
    <col min="40" max="40" width="9.77734375" customWidth="1"/>
    <col min="41" max="41" width="1.77734375" customWidth="1"/>
    <col min="42" max="42" width="9.77734375" customWidth="1"/>
    <col min="43" max="44" width="1.77734375" customWidth="1"/>
    <col min="46" max="46" width="45.77734375" customWidth="1"/>
  </cols>
  <sheetData>
    <row r="1" spans="1:56" ht="30">
      <c r="A1" s="81" t="s">
        <v>133</v>
      </c>
      <c r="B1" s="133"/>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3"/>
      <c r="AR1" s="84"/>
    </row>
    <row r="2" spans="1:56">
      <c r="A2" s="8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86"/>
    </row>
    <row r="3" spans="1:56" ht="18">
      <c r="A3" s="87"/>
      <c r="B3" s="5"/>
      <c r="C3" s="163" t="s">
        <v>85</v>
      </c>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5"/>
      <c r="AH3" s="163" t="s">
        <v>102</v>
      </c>
      <c r="AI3" s="164"/>
      <c r="AJ3" s="164"/>
      <c r="AK3" s="164"/>
      <c r="AL3" s="164"/>
      <c r="AM3" s="164"/>
      <c r="AN3" s="164"/>
      <c r="AO3" s="164"/>
      <c r="AP3" s="164"/>
      <c r="AQ3" s="164"/>
      <c r="AR3" s="88"/>
    </row>
    <row r="4" spans="1:56" ht="18">
      <c r="A4" s="87"/>
      <c r="B4" s="5"/>
      <c r="C4" s="80"/>
      <c r="D4" s="71"/>
      <c r="E4" s="71"/>
      <c r="F4" s="78"/>
      <c r="G4" s="75"/>
      <c r="H4" s="75"/>
      <c r="I4" s="75"/>
      <c r="J4" s="75"/>
      <c r="K4" s="75"/>
      <c r="L4" s="75"/>
      <c r="M4" s="75"/>
      <c r="N4" s="75"/>
      <c r="O4" s="75"/>
      <c r="P4" s="75"/>
      <c r="Q4" s="75"/>
      <c r="R4" s="75"/>
      <c r="S4" s="75"/>
      <c r="T4" s="75"/>
      <c r="U4" s="75"/>
      <c r="V4" s="75"/>
      <c r="W4" s="75"/>
      <c r="X4" s="75"/>
      <c r="Y4" s="75"/>
      <c r="Z4" s="75"/>
      <c r="AA4" s="75"/>
      <c r="AB4" s="78"/>
      <c r="AC4" s="78"/>
      <c r="AD4" s="78"/>
      <c r="AE4" s="78"/>
      <c r="AF4" s="79"/>
      <c r="AG4" s="5"/>
      <c r="AH4" s="77"/>
      <c r="AI4" s="71"/>
      <c r="AJ4" s="71"/>
      <c r="AK4" s="71"/>
      <c r="AL4" s="71"/>
      <c r="AM4" s="71"/>
      <c r="AN4" s="71"/>
      <c r="AO4" s="71"/>
      <c r="AP4" s="71"/>
      <c r="AQ4" s="72"/>
      <c r="AR4" s="88"/>
    </row>
    <row r="5" spans="1:56" ht="15.75" customHeight="1">
      <c r="A5" s="87"/>
      <c r="B5" s="5"/>
      <c r="C5" s="168" t="s">
        <v>78</v>
      </c>
      <c r="D5" s="169"/>
      <c r="E5" s="169"/>
      <c r="F5" s="170" t="s">
        <v>109</v>
      </c>
      <c r="G5" s="164"/>
      <c r="H5" s="164"/>
      <c r="I5" s="164"/>
      <c r="J5" s="164"/>
      <c r="K5" s="164"/>
      <c r="L5" s="164"/>
      <c r="M5" s="164"/>
      <c r="N5" s="164"/>
      <c r="O5" s="164"/>
      <c r="P5" s="164"/>
      <c r="Q5" s="164"/>
      <c r="R5" s="164"/>
      <c r="S5" s="164"/>
      <c r="T5" s="164"/>
      <c r="U5" s="6"/>
      <c r="V5" s="6"/>
      <c r="W5" s="6"/>
      <c r="X5" s="169" t="s">
        <v>91</v>
      </c>
      <c r="Y5" s="169"/>
      <c r="Z5" s="169"/>
      <c r="AA5" s="16"/>
      <c r="AB5" s="16"/>
      <c r="AC5" s="16"/>
      <c r="AD5" s="16"/>
      <c r="AE5" s="16"/>
      <c r="AF5" s="16"/>
      <c r="AG5" s="14"/>
      <c r="AH5" s="76"/>
      <c r="AI5" s="4"/>
      <c r="AJ5" s="4"/>
      <c r="AK5" s="4"/>
      <c r="AL5" s="21"/>
      <c r="AM5" s="6"/>
      <c r="AN5" s="6"/>
      <c r="AO5" s="6"/>
      <c r="AP5" s="6"/>
      <c r="AQ5" s="73"/>
      <c r="AR5" s="88"/>
    </row>
    <row r="6" spans="1:56" ht="15.75">
      <c r="A6" s="87"/>
      <c r="B6" s="5"/>
      <c r="C6" s="168" t="s">
        <v>104</v>
      </c>
      <c r="D6" s="169"/>
      <c r="E6" s="169"/>
      <c r="F6" s="168" t="s">
        <v>0</v>
      </c>
      <c r="G6" s="169"/>
      <c r="H6" s="169"/>
      <c r="I6" s="4"/>
      <c r="J6" s="4"/>
      <c r="K6" s="4"/>
      <c r="L6" s="169" t="s">
        <v>118</v>
      </c>
      <c r="M6" s="169"/>
      <c r="N6" s="169"/>
      <c r="O6" s="169" t="s">
        <v>2</v>
      </c>
      <c r="P6" s="169"/>
      <c r="Q6" s="169"/>
      <c r="R6" s="169" t="s">
        <v>69</v>
      </c>
      <c r="S6" s="169"/>
      <c r="T6" s="169"/>
      <c r="U6" s="171" t="s">
        <v>115</v>
      </c>
      <c r="V6" s="171"/>
      <c r="W6" s="172"/>
      <c r="X6" s="169" t="s">
        <v>92</v>
      </c>
      <c r="Y6" s="169"/>
      <c r="Z6" s="169"/>
      <c r="AA6" s="18"/>
      <c r="AB6" s="17"/>
      <c r="AC6" s="18"/>
      <c r="AD6" s="18"/>
      <c r="AE6" s="18"/>
      <c r="AF6" s="17"/>
      <c r="AG6" s="15"/>
      <c r="AH6" s="168" t="s">
        <v>77</v>
      </c>
      <c r="AI6" s="169"/>
      <c r="AJ6" s="169"/>
      <c r="AK6" s="6"/>
      <c r="AL6" s="17"/>
      <c r="AM6" s="17"/>
      <c r="AN6" s="21"/>
      <c r="AO6" s="21"/>
      <c r="AP6" s="21"/>
      <c r="AQ6" s="28"/>
      <c r="AR6" s="89"/>
    </row>
    <row r="7" spans="1:56" ht="15.75">
      <c r="A7" s="87"/>
      <c r="B7" s="137" t="s">
        <v>134</v>
      </c>
      <c r="C7" s="168" t="s">
        <v>103</v>
      </c>
      <c r="D7" s="169"/>
      <c r="E7" s="169"/>
      <c r="F7" s="168" t="s">
        <v>1</v>
      </c>
      <c r="G7" s="169"/>
      <c r="H7" s="169"/>
      <c r="I7" s="169" t="s">
        <v>74</v>
      </c>
      <c r="J7" s="169"/>
      <c r="K7" s="169"/>
      <c r="L7" s="169" t="s">
        <v>68</v>
      </c>
      <c r="M7" s="169"/>
      <c r="N7" s="169"/>
      <c r="O7" s="169" t="s">
        <v>75</v>
      </c>
      <c r="P7" s="169"/>
      <c r="Q7" s="169"/>
      <c r="R7" s="169" t="s">
        <v>70</v>
      </c>
      <c r="S7" s="169"/>
      <c r="T7" s="169"/>
      <c r="U7" s="169" t="s">
        <v>116</v>
      </c>
      <c r="V7" s="169"/>
      <c r="W7" s="176"/>
      <c r="X7" s="169" t="s">
        <v>93</v>
      </c>
      <c r="Y7" s="169"/>
      <c r="Z7" s="169"/>
      <c r="AA7" s="18"/>
      <c r="AB7" s="20"/>
      <c r="AC7" s="18"/>
      <c r="AD7" s="20"/>
      <c r="AE7" s="18"/>
      <c r="AF7" s="17"/>
      <c r="AG7" s="74"/>
      <c r="AH7" s="168" t="s">
        <v>76</v>
      </c>
      <c r="AI7" s="169"/>
      <c r="AJ7" s="169"/>
      <c r="AK7" s="6"/>
      <c r="AL7" s="20"/>
      <c r="AM7" s="18"/>
      <c r="AN7" s="7"/>
      <c r="AO7" s="20"/>
      <c r="AP7" s="7"/>
      <c r="AQ7" s="28"/>
      <c r="AR7" s="89"/>
    </row>
    <row r="8" spans="1:56" ht="15.75">
      <c r="A8" s="87"/>
      <c r="B8" s="131" t="s">
        <v>121</v>
      </c>
      <c r="C8" s="173" t="s">
        <v>108</v>
      </c>
      <c r="D8" s="169"/>
      <c r="E8" s="169"/>
      <c r="F8" s="173" t="s">
        <v>3</v>
      </c>
      <c r="G8" s="169"/>
      <c r="H8" s="169"/>
      <c r="I8" s="169" t="s">
        <v>3</v>
      </c>
      <c r="J8" s="169"/>
      <c r="K8" s="169"/>
      <c r="L8" s="169" t="s">
        <v>3</v>
      </c>
      <c r="M8" s="169"/>
      <c r="N8" s="169"/>
      <c r="O8" s="169" t="s">
        <v>3</v>
      </c>
      <c r="P8" s="169"/>
      <c r="Q8" s="169"/>
      <c r="R8" s="169" t="s">
        <v>3</v>
      </c>
      <c r="S8" s="169"/>
      <c r="T8" s="169"/>
      <c r="U8" s="169" t="s">
        <v>3</v>
      </c>
      <c r="V8" s="169"/>
      <c r="W8" s="176"/>
      <c r="X8" s="169" t="s">
        <v>3</v>
      </c>
      <c r="Y8" s="169"/>
      <c r="Z8" s="169"/>
      <c r="AA8" s="19"/>
      <c r="AB8" s="20" t="s">
        <v>71</v>
      </c>
      <c r="AC8" s="19"/>
      <c r="AD8" s="20"/>
      <c r="AE8" s="19"/>
      <c r="AF8" s="17"/>
      <c r="AG8" s="19"/>
      <c r="AH8" s="169" t="s">
        <v>3</v>
      </c>
      <c r="AI8" s="169"/>
      <c r="AJ8" s="169"/>
      <c r="AK8" s="19"/>
      <c r="AL8" s="20" t="s">
        <v>71</v>
      </c>
      <c r="AM8" s="19"/>
      <c r="AN8" s="7"/>
      <c r="AO8" s="29"/>
      <c r="AP8" s="7"/>
      <c r="AQ8" s="19"/>
      <c r="AR8" s="89"/>
      <c r="AV8" s="2"/>
      <c r="BB8" s="2"/>
      <c r="BD8" s="2"/>
    </row>
    <row r="9" spans="1:56" ht="15.75">
      <c r="A9" s="87"/>
      <c r="B9" s="131" t="s">
        <v>120</v>
      </c>
      <c r="C9" s="173" t="s">
        <v>94</v>
      </c>
      <c r="D9" s="169"/>
      <c r="E9" s="169"/>
      <c r="F9" s="173" t="s">
        <v>96</v>
      </c>
      <c r="G9" s="169"/>
      <c r="H9" s="169"/>
      <c r="I9" s="169" t="s">
        <v>97</v>
      </c>
      <c r="J9" s="169"/>
      <c r="K9" s="169"/>
      <c r="L9" s="169" t="s">
        <v>98</v>
      </c>
      <c r="M9" s="169"/>
      <c r="N9" s="169"/>
      <c r="O9" s="169" t="s">
        <v>99</v>
      </c>
      <c r="P9" s="169"/>
      <c r="Q9" s="169"/>
      <c r="R9" s="169" t="s">
        <v>100</v>
      </c>
      <c r="S9" s="169"/>
      <c r="T9" s="169"/>
      <c r="U9" s="169" t="s">
        <v>117</v>
      </c>
      <c r="V9" s="169"/>
      <c r="W9" s="176"/>
      <c r="X9" s="169" t="s">
        <v>95</v>
      </c>
      <c r="Y9" s="169"/>
      <c r="Z9" s="169"/>
      <c r="AA9" s="19"/>
      <c r="AB9" s="7" t="s">
        <v>72</v>
      </c>
      <c r="AC9" s="19"/>
      <c r="AD9" s="21" t="s">
        <v>82</v>
      </c>
      <c r="AE9" s="19"/>
      <c r="AF9" s="21" t="s">
        <v>84</v>
      </c>
      <c r="AG9" s="19"/>
      <c r="AH9" s="169" t="s">
        <v>101</v>
      </c>
      <c r="AI9" s="169"/>
      <c r="AJ9" s="169"/>
      <c r="AK9" s="19"/>
      <c r="AL9" s="7" t="s">
        <v>72</v>
      </c>
      <c r="AM9" s="19"/>
      <c r="AN9" s="21" t="s">
        <v>82</v>
      </c>
      <c r="AO9" s="30"/>
      <c r="AP9" s="21" t="s">
        <v>84</v>
      </c>
      <c r="AQ9" s="19"/>
      <c r="AR9" s="89"/>
      <c r="AV9" s="2"/>
      <c r="BB9" s="2"/>
      <c r="BD9" s="2"/>
    </row>
    <row r="10" spans="1:56" ht="16.5" thickBot="1">
      <c r="A10" s="101" t="s">
        <v>73</v>
      </c>
      <c r="B10" s="132" t="s">
        <v>119</v>
      </c>
      <c r="C10" s="177" t="s">
        <v>86</v>
      </c>
      <c r="D10" s="178"/>
      <c r="E10" s="178"/>
      <c r="F10" s="177" t="s">
        <v>87</v>
      </c>
      <c r="G10" s="177"/>
      <c r="H10" s="177"/>
      <c r="I10" s="177" t="s">
        <v>87</v>
      </c>
      <c r="J10" s="177"/>
      <c r="K10" s="177"/>
      <c r="L10" s="177" t="s">
        <v>88</v>
      </c>
      <c r="M10" s="178"/>
      <c r="N10" s="178"/>
      <c r="O10" s="180">
        <v>5.0000000000000001E-3</v>
      </c>
      <c r="P10" s="180"/>
      <c r="Q10" s="180"/>
      <c r="R10" s="177" t="s">
        <v>89</v>
      </c>
      <c r="S10" s="178"/>
      <c r="T10" s="178"/>
      <c r="U10" s="177" t="s">
        <v>90</v>
      </c>
      <c r="V10" s="177"/>
      <c r="W10" s="177"/>
      <c r="X10" s="177" t="s">
        <v>86</v>
      </c>
      <c r="Y10" s="178"/>
      <c r="Z10" s="178"/>
      <c r="AA10" s="102"/>
      <c r="AB10" s="103" t="s">
        <v>83</v>
      </c>
      <c r="AC10" s="102"/>
      <c r="AD10" s="104" t="s">
        <v>83</v>
      </c>
      <c r="AE10" s="102"/>
      <c r="AF10" s="104" t="s">
        <v>83</v>
      </c>
      <c r="AG10" s="105"/>
      <c r="AH10" s="177" t="s">
        <v>90</v>
      </c>
      <c r="AI10" s="178"/>
      <c r="AJ10" s="178"/>
      <c r="AK10" s="105"/>
      <c r="AL10" s="103" t="s">
        <v>83</v>
      </c>
      <c r="AM10" s="105"/>
      <c r="AN10" s="104" t="s">
        <v>83</v>
      </c>
      <c r="AO10" s="105"/>
      <c r="AP10" s="104" t="s">
        <v>83</v>
      </c>
      <c r="AQ10" s="102"/>
      <c r="AR10" s="106"/>
      <c r="AT10" s="145" t="s">
        <v>128</v>
      </c>
    </row>
    <row r="11" spans="1:56" ht="15.75">
      <c r="A11" s="87"/>
      <c r="B11" s="5"/>
      <c r="C11" s="5"/>
      <c r="D11" s="5"/>
      <c r="E11" s="5"/>
      <c r="F11" s="5"/>
      <c r="G11" s="5"/>
      <c r="H11" s="5"/>
      <c r="I11" s="5"/>
      <c r="J11" s="5"/>
      <c r="K11" s="5"/>
      <c r="L11" s="5"/>
      <c r="M11" s="5"/>
      <c r="N11" s="5"/>
      <c r="O11" s="5"/>
      <c r="P11" s="5"/>
      <c r="Q11" s="5"/>
      <c r="R11" s="5"/>
      <c r="S11" s="5"/>
      <c r="T11" s="5"/>
      <c r="U11" s="5"/>
      <c r="V11" s="5"/>
      <c r="W11" s="5"/>
      <c r="X11" s="5"/>
      <c r="Y11" s="5"/>
      <c r="Z11" s="5"/>
      <c r="AA11" s="22"/>
      <c r="AB11" s="16"/>
      <c r="AC11" s="22"/>
      <c r="AD11" s="16"/>
      <c r="AE11" s="22"/>
      <c r="AF11" s="16"/>
      <c r="AG11" s="19"/>
      <c r="AH11" s="5"/>
      <c r="AI11" s="5"/>
      <c r="AJ11" s="5"/>
      <c r="AK11" s="19"/>
      <c r="AL11" s="16"/>
      <c r="AM11" s="19"/>
      <c r="AN11" s="16"/>
      <c r="AO11" s="19"/>
      <c r="AP11" s="16"/>
      <c r="AQ11" s="22"/>
      <c r="AR11" s="89"/>
    </row>
    <row r="12" spans="1:56" ht="15.75">
      <c r="A12" s="90" t="s">
        <v>4</v>
      </c>
      <c r="B12" s="138">
        <v>298485</v>
      </c>
      <c r="C12" s="5"/>
      <c r="D12" s="32"/>
      <c r="E12" s="5"/>
      <c r="F12" s="5"/>
      <c r="G12" s="33">
        <v>1</v>
      </c>
      <c r="H12" s="5"/>
      <c r="I12" s="5"/>
      <c r="J12" s="6"/>
      <c r="K12" s="5"/>
      <c r="L12" s="5"/>
      <c r="M12" s="47"/>
      <c r="N12" s="5"/>
      <c r="O12" s="5"/>
      <c r="P12" s="6"/>
      <c r="Q12" s="5"/>
      <c r="R12" s="5"/>
      <c r="S12" s="64"/>
      <c r="T12" s="5"/>
      <c r="U12" s="5"/>
      <c r="V12" s="118"/>
      <c r="W12" s="5"/>
      <c r="X12" s="5"/>
      <c r="Y12" s="47"/>
      <c r="Z12" s="5"/>
      <c r="AA12" s="22"/>
      <c r="AB12" s="67">
        <v>3.5</v>
      </c>
      <c r="AC12" s="22"/>
      <c r="AD12" s="67">
        <f t="shared" ref="AD12:AD43" si="0">(D12+G12+J12+M12+P12+S12+V12+Y12)</f>
        <v>1</v>
      </c>
      <c r="AE12" s="22"/>
      <c r="AF12" s="67">
        <f t="shared" ref="AF12:AF43" si="1">AB12-AD12</f>
        <v>2.5</v>
      </c>
      <c r="AG12" s="26"/>
      <c r="AH12" s="5"/>
      <c r="AI12" s="33">
        <v>0.5</v>
      </c>
      <c r="AJ12" s="5"/>
      <c r="AK12" s="26"/>
      <c r="AL12" s="23">
        <v>0.5</v>
      </c>
      <c r="AM12" s="26"/>
      <c r="AN12" s="23">
        <f t="shared" ref="AN12:AN43" si="2">AI12</f>
        <v>0.5</v>
      </c>
      <c r="AO12" s="26"/>
      <c r="AP12" s="23">
        <f>AL12-AN12</f>
        <v>0</v>
      </c>
      <c r="AQ12" s="22"/>
      <c r="AR12" s="89"/>
      <c r="AT12" s="145" t="s">
        <v>122</v>
      </c>
      <c r="AV12" s="2"/>
      <c r="AX12" s="2"/>
      <c r="AZ12" s="2"/>
      <c r="BB12" s="2"/>
      <c r="BD12" s="2"/>
    </row>
    <row r="13" spans="1:56" ht="15.75">
      <c r="A13" s="91" t="s">
        <v>5</v>
      </c>
      <c r="B13" s="139">
        <v>29139</v>
      </c>
      <c r="C13" s="11"/>
      <c r="D13" s="35"/>
      <c r="E13" s="11"/>
      <c r="F13" s="11"/>
      <c r="G13" s="52"/>
      <c r="H13" s="11"/>
      <c r="I13" s="11"/>
      <c r="J13" s="57">
        <v>1</v>
      </c>
      <c r="K13" s="11"/>
      <c r="L13" s="11"/>
      <c r="M13" s="48"/>
      <c r="N13" s="11"/>
      <c r="O13" s="11"/>
      <c r="P13" s="35"/>
      <c r="Q13" s="11"/>
      <c r="R13" s="11"/>
      <c r="S13" s="48"/>
      <c r="T13" s="11"/>
      <c r="U13" s="11"/>
      <c r="V13" s="11"/>
      <c r="W13" s="11"/>
      <c r="X13" s="11"/>
      <c r="Y13" s="48"/>
      <c r="Z13" s="11"/>
      <c r="AA13" s="22"/>
      <c r="AB13" s="68">
        <v>2.5</v>
      </c>
      <c r="AC13" s="22"/>
      <c r="AD13" s="68">
        <f t="shared" si="0"/>
        <v>1</v>
      </c>
      <c r="AE13" s="22"/>
      <c r="AF13" s="68">
        <f t="shared" si="1"/>
        <v>1.5</v>
      </c>
      <c r="AG13" s="24"/>
      <c r="AH13" s="11"/>
      <c r="AI13" s="52"/>
      <c r="AJ13" s="11"/>
      <c r="AK13" s="24"/>
      <c r="AL13" s="24">
        <v>0.5</v>
      </c>
      <c r="AM13" s="24"/>
      <c r="AN13" s="24">
        <f t="shared" si="2"/>
        <v>0</v>
      </c>
      <c r="AO13" s="24"/>
      <c r="AP13" s="24">
        <f>AL13-AN13</f>
        <v>0.5</v>
      </c>
      <c r="AQ13" s="22"/>
      <c r="AR13" s="89"/>
      <c r="AS13" s="143"/>
      <c r="AT13" s="146" t="s">
        <v>123</v>
      </c>
    </row>
    <row r="14" spans="1:56" ht="15.75">
      <c r="A14" s="90" t="s">
        <v>6</v>
      </c>
      <c r="B14" s="138">
        <v>199950</v>
      </c>
      <c r="C14" s="5"/>
      <c r="D14" s="6"/>
      <c r="E14" s="5"/>
      <c r="F14" s="5"/>
      <c r="G14" s="53">
        <v>0.5</v>
      </c>
      <c r="H14" s="5"/>
      <c r="I14" s="5"/>
      <c r="J14" s="6"/>
      <c r="K14" s="5"/>
      <c r="L14" s="5"/>
      <c r="M14" s="49"/>
      <c r="N14" s="5"/>
      <c r="O14" s="5"/>
      <c r="P14" s="6"/>
      <c r="Q14" s="5"/>
      <c r="R14" s="5"/>
      <c r="S14" s="49"/>
      <c r="T14" s="5"/>
      <c r="U14" s="5"/>
      <c r="V14" s="118"/>
      <c r="W14" s="5"/>
      <c r="X14" s="5"/>
      <c r="Y14" s="49"/>
      <c r="Z14" s="5"/>
      <c r="AA14" s="22"/>
      <c r="AB14" s="67">
        <v>2</v>
      </c>
      <c r="AC14" s="22"/>
      <c r="AD14" s="67">
        <f t="shared" si="0"/>
        <v>0.5</v>
      </c>
      <c r="AE14" s="22"/>
      <c r="AF14" s="67">
        <f t="shared" si="1"/>
        <v>1.5</v>
      </c>
      <c r="AG14" s="26"/>
      <c r="AH14" s="5"/>
      <c r="AI14" s="53">
        <v>0.5</v>
      </c>
      <c r="AJ14" s="5"/>
      <c r="AK14" s="26"/>
      <c r="AL14" s="23">
        <v>0.5</v>
      </c>
      <c r="AM14" s="26"/>
      <c r="AN14" s="23">
        <f t="shared" si="2"/>
        <v>0.5</v>
      </c>
      <c r="AO14" s="26"/>
      <c r="AP14" s="23">
        <f t="shared" ref="AP14:AP77" si="3">AL14-AN14</f>
        <v>0</v>
      </c>
      <c r="AQ14" s="22"/>
      <c r="AR14" s="89"/>
      <c r="AT14" s="145" t="s">
        <v>124</v>
      </c>
      <c r="AV14" s="2"/>
      <c r="AX14" s="2"/>
      <c r="AZ14" s="2"/>
      <c r="BB14" s="2"/>
      <c r="BD14" s="2"/>
    </row>
    <row r="15" spans="1:56" ht="15.75">
      <c r="A15" s="92" t="s">
        <v>7</v>
      </c>
      <c r="B15" s="140">
        <v>27668</v>
      </c>
      <c r="C15" s="10"/>
      <c r="D15" s="12"/>
      <c r="E15" s="10"/>
      <c r="F15" s="10"/>
      <c r="G15" s="54"/>
      <c r="H15" s="10"/>
      <c r="I15" s="10"/>
      <c r="J15" s="58">
        <v>1</v>
      </c>
      <c r="K15" s="10"/>
      <c r="L15" s="10"/>
      <c r="M15" s="50"/>
      <c r="N15" s="10"/>
      <c r="O15" s="10"/>
      <c r="P15" s="12"/>
      <c r="Q15" s="10"/>
      <c r="R15" s="10"/>
      <c r="S15" s="50"/>
      <c r="T15" s="10"/>
      <c r="U15" s="10"/>
      <c r="V15" s="10"/>
      <c r="W15" s="10"/>
      <c r="X15" s="10"/>
      <c r="Y15" s="50"/>
      <c r="Z15" s="10"/>
      <c r="AA15" s="22"/>
      <c r="AB15" s="68">
        <v>2.5</v>
      </c>
      <c r="AC15" s="22"/>
      <c r="AD15" s="68">
        <f t="shared" si="0"/>
        <v>1</v>
      </c>
      <c r="AE15" s="22"/>
      <c r="AF15" s="68">
        <f t="shared" si="1"/>
        <v>1.5</v>
      </c>
      <c r="AG15" s="24"/>
      <c r="AH15" s="10"/>
      <c r="AI15" s="54"/>
      <c r="AJ15" s="10"/>
      <c r="AK15" s="24"/>
      <c r="AL15" s="24">
        <v>0.5</v>
      </c>
      <c r="AM15" s="24"/>
      <c r="AN15" s="24">
        <f t="shared" si="2"/>
        <v>0</v>
      </c>
      <c r="AO15" s="24"/>
      <c r="AP15" s="24">
        <f t="shared" si="3"/>
        <v>0.5</v>
      </c>
      <c r="AQ15" s="22"/>
      <c r="AR15" s="89"/>
      <c r="AS15" s="143"/>
      <c r="AT15" s="146" t="s">
        <v>123</v>
      </c>
    </row>
    <row r="16" spans="1:56" ht="15.75">
      <c r="A16" s="90" t="s">
        <v>8</v>
      </c>
      <c r="B16" s="138">
        <v>667900</v>
      </c>
      <c r="C16" s="5"/>
      <c r="D16" s="33"/>
      <c r="E16" s="5"/>
      <c r="F16" s="5"/>
      <c r="G16" s="53">
        <v>0.5</v>
      </c>
      <c r="H16" s="5"/>
      <c r="I16" s="5"/>
      <c r="J16" s="6"/>
      <c r="K16" s="5"/>
      <c r="L16" s="5"/>
      <c r="M16" s="49"/>
      <c r="N16" s="5"/>
      <c r="O16" s="5"/>
      <c r="P16" s="6"/>
      <c r="Q16" s="5"/>
      <c r="R16" s="5"/>
      <c r="S16" s="65"/>
      <c r="T16" s="5"/>
      <c r="U16" s="5"/>
      <c r="V16" s="118"/>
      <c r="W16" s="5"/>
      <c r="X16" s="5"/>
      <c r="Y16" s="49"/>
      <c r="Z16" s="5"/>
      <c r="AA16" s="22"/>
      <c r="AB16" s="67">
        <v>3</v>
      </c>
      <c r="AC16" s="22"/>
      <c r="AD16" s="67">
        <f t="shared" si="0"/>
        <v>0.5</v>
      </c>
      <c r="AE16" s="22"/>
      <c r="AF16" s="67">
        <f t="shared" si="1"/>
        <v>2.5</v>
      </c>
      <c r="AG16" s="26"/>
      <c r="AH16" s="5"/>
      <c r="AI16" s="53">
        <v>0.5</v>
      </c>
      <c r="AJ16" s="5"/>
      <c r="AK16" s="26"/>
      <c r="AL16" s="23">
        <v>0.5</v>
      </c>
      <c r="AM16" s="26"/>
      <c r="AN16" s="23">
        <f t="shared" si="2"/>
        <v>0.5</v>
      </c>
      <c r="AO16" s="26"/>
      <c r="AP16" s="23">
        <f t="shared" si="3"/>
        <v>0</v>
      </c>
      <c r="AQ16" s="22"/>
      <c r="AR16" s="89"/>
      <c r="AT16" s="145" t="s">
        <v>125</v>
      </c>
      <c r="AV16" s="2"/>
      <c r="AX16" s="2"/>
      <c r="AZ16" s="2"/>
      <c r="BB16" s="2"/>
    </row>
    <row r="17" spans="1:58" ht="15.75">
      <c r="A17" s="92" t="s">
        <v>9</v>
      </c>
      <c r="B17" s="140">
        <v>1993535</v>
      </c>
      <c r="C17" s="10"/>
      <c r="D17" s="34">
        <v>1</v>
      </c>
      <c r="E17" s="10"/>
      <c r="F17" s="10"/>
      <c r="G17" s="54"/>
      <c r="H17" s="10"/>
      <c r="I17" s="10"/>
      <c r="J17" s="12"/>
      <c r="K17" s="10"/>
      <c r="L17" s="10"/>
      <c r="M17" s="50"/>
      <c r="N17" s="10"/>
      <c r="O17" s="10"/>
      <c r="P17" s="12"/>
      <c r="Q17" s="10"/>
      <c r="R17" s="10"/>
      <c r="S17" s="12"/>
      <c r="T17" s="10"/>
      <c r="U17" s="10"/>
      <c r="V17" s="10"/>
      <c r="W17" s="10"/>
      <c r="X17" s="10"/>
      <c r="Y17" s="50"/>
      <c r="Z17" s="10"/>
      <c r="AA17" s="22"/>
      <c r="AB17" s="68">
        <v>3</v>
      </c>
      <c r="AC17" s="22"/>
      <c r="AD17" s="68">
        <f t="shared" si="0"/>
        <v>1</v>
      </c>
      <c r="AE17" s="22"/>
      <c r="AF17" s="68">
        <f t="shared" si="1"/>
        <v>2</v>
      </c>
      <c r="AG17" s="24"/>
      <c r="AH17" s="10"/>
      <c r="AI17" s="54"/>
      <c r="AJ17" s="10"/>
      <c r="AK17" s="24"/>
      <c r="AL17" s="24">
        <v>0.5</v>
      </c>
      <c r="AM17" s="24"/>
      <c r="AN17" s="24">
        <f t="shared" si="2"/>
        <v>0</v>
      </c>
      <c r="AO17" s="24"/>
      <c r="AP17" s="24">
        <f t="shared" si="3"/>
        <v>0.5</v>
      </c>
      <c r="AQ17" s="22"/>
      <c r="AR17" s="89"/>
      <c r="AS17" s="144"/>
      <c r="AT17" s="146" t="s">
        <v>125</v>
      </c>
    </row>
    <row r="18" spans="1:58" ht="15.75">
      <c r="A18" s="90" t="s">
        <v>10</v>
      </c>
      <c r="B18" s="138">
        <v>13655</v>
      </c>
      <c r="C18" s="5"/>
      <c r="D18" s="6"/>
      <c r="E18" s="5"/>
      <c r="F18" s="5"/>
      <c r="G18" s="53"/>
      <c r="H18" s="5"/>
      <c r="I18" s="5"/>
      <c r="J18" s="59">
        <v>1</v>
      </c>
      <c r="K18" s="5"/>
      <c r="L18" s="5"/>
      <c r="M18" s="49"/>
      <c r="N18" s="5"/>
      <c r="O18" s="5"/>
      <c r="P18" s="6"/>
      <c r="Q18" s="5"/>
      <c r="R18" s="5"/>
      <c r="S18" s="47"/>
      <c r="T18" s="5"/>
      <c r="U18" s="5"/>
      <c r="V18" s="5"/>
      <c r="W18" s="5"/>
      <c r="X18" s="5"/>
      <c r="Y18" s="49"/>
      <c r="Z18" s="5"/>
      <c r="AA18" s="22"/>
      <c r="AB18" s="67">
        <v>2.5</v>
      </c>
      <c r="AC18" s="22"/>
      <c r="AD18" s="67">
        <f t="shared" si="0"/>
        <v>1</v>
      </c>
      <c r="AE18" s="22"/>
      <c r="AF18" s="67">
        <f t="shared" si="1"/>
        <v>1.5</v>
      </c>
      <c r="AG18" s="26"/>
      <c r="AH18" s="5"/>
      <c r="AI18" s="53">
        <v>0.5</v>
      </c>
      <c r="AJ18" s="5"/>
      <c r="AK18" s="26"/>
      <c r="AL18" s="23">
        <v>0.5</v>
      </c>
      <c r="AM18" s="26"/>
      <c r="AN18" s="23">
        <f t="shared" si="2"/>
        <v>0.5</v>
      </c>
      <c r="AO18" s="26"/>
      <c r="AP18" s="23">
        <f t="shared" si="3"/>
        <v>0</v>
      </c>
      <c r="AQ18" s="22"/>
      <c r="AR18" s="89"/>
      <c r="AT18" s="147" t="s">
        <v>123</v>
      </c>
      <c r="AX18" s="2"/>
      <c r="BF18" s="1"/>
    </row>
    <row r="19" spans="1:58" ht="15.75">
      <c r="A19" s="92" t="s">
        <v>11</v>
      </c>
      <c r="B19" s="140">
        <v>223430</v>
      </c>
      <c r="C19" s="10"/>
      <c r="D19" s="36"/>
      <c r="E19" s="10"/>
      <c r="F19" s="10"/>
      <c r="G19" s="54">
        <v>1</v>
      </c>
      <c r="H19" s="10"/>
      <c r="I19" s="10"/>
      <c r="J19" s="12"/>
      <c r="K19" s="10"/>
      <c r="L19" s="10"/>
      <c r="M19" s="50"/>
      <c r="N19" s="10"/>
      <c r="O19" s="10"/>
      <c r="P19" s="12"/>
      <c r="Q19" s="10"/>
      <c r="R19" s="10"/>
      <c r="S19" s="50"/>
      <c r="T19" s="10"/>
      <c r="U19" s="10"/>
      <c r="V19" s="111"/>
      <c r="W19" s="10"/>
      <c r="X19" s="10"/>
      <c r="Y19" s="50"/>
      <c r="Z19" s="10"/>
      <c r="AA19" s="22"/>
      <c r="AB19" s="68">
        <v>3</v>
      </c>
      <c r="AC19" s="22"/>
      <c r="AD19" s="68">
        <f t="shared" si="0"/>
        <v>1</v>
      </c>
      <c r="AE19" s="22"/>
      <c r="AF19" s="68">
        <f t="shared" si="1"/>
        <v>2</v>
      </c>
      <c r="AG19" s="24"/>
      <c r="AH19" s="10"/>
      <c r="AI19" s="54"/>
      <c r="AJ19" s="10"/>
      <c r="AK19" s="24"/>
      <c r="AL19" s="24">
        <v>0.5</v>
      </c>
      <c r="AM19" s="24"/>
      <c r="AN19" s="24">
        <f t="shared" si="2"/>
        <v>0</v>
      </c>
      <c r="AO19" s="24"/>
      <c r="AP19" s="24">
        <f t="shared" si="3"/>
        <v>0.5</v>
      </c>
      <c r="AQ19" s="22"/>
      <c r="AR19" s="89"/>
      <c r="AS19" s="143"/>
      <c r="AT19" s="146" t="s">
        <v>125</v>
      </c>
    </row>
    <row r="20" spans="1:58" ht="15.75">
      <c r="A20" s="90" t="s">
        <v>12</v>
      </c>
      <c r="B20" s="138">
        <v>166500</v>
      </c>
      <c r="C20" s="5"/>
      <c r="D20" s="122"/>
      <c r="E20" s="5"/>
      <c r="F20" s="5"/>
      <c r="G20" s="53"/>
      <c r="H20" s="5"/>
      <c r="I20" s="5"/>
      <c r="J20" s="6"/>
      <c r="K20" s="5"/>
      <c r="L20" s="5"/>
      <c r="M20" s="49"/>
      <c r="N20" s="5"/>
      <c r="O20" s="5"/>
      <c r="P20" s="6"/>
      <c r="Q20" s="5"/>
      <c r="R20" s="5"/>
      <c r="S20" s="49"/>
      <c r="T20" s="5"/>
      <c r="U20" s="5"/>
      <c r="V20" s="5"/>
      <c r="W20" s="5"/>
      <c r="X20" s="5"/>
      <c r="Y20" s="49"/>
      <c r="Z20" s="5"/>
      <c r="AA20" s="22"/>
      <c r="AB20" s="67">
        <v>2</v>
      </c>
      <c r="AC20" s="22"/>
      <c r="AD20" s="67">
        <f t="shared" si="0"/>
        <v>0</v>
      </c>
      <c r="AE20" s="22"/>
      <c r="AF20" s="67">
        <f t="shared" si="1"/>
        <v>2</v>
      </c>
      <c r="AG20" s="26"/>
      <c r="AH20" s="5"/>
      <c r="AI20" s="53"/>
      <c r="AJ20" s="5"/>
      <c r="AK20" s="26"/>
      <c r="AL20" s="23">
        <v>0.5</v>
      </c>
      <c r="AM20" s="26"/>
      <c r="AN20" s="23">
        <f t="shared" si="2"/>
        <v>0</v>
      </c>
      <c r="AO20" s="26"/>
      <c r="AP20" s="23">
        <f t="shared" si="3"/>
        <v>0.5</v>
      </c>
      <c r="AQ20" s="22"/>
      <c r="AR20" s="89"/>
      <c r="AT20" s="147" t="s">
        <v>124</v>
      </c>
      <c r="AV20" s="2"/>
      <c r="AX20" s="2"/>
      <c r="AZ20" s="2"/>
      <c r="BB20" s="2"/>
      <c r="BD20" s="2"/>
    </row>
    <row r="21" spans="1:58" ht="15.75">
      <c r="A21" s="92" t="s">
        <v>13</v>
      </c>
      <c r="B21" s="140">
        <v>238605</v>
      </c>
      <c r="C21" s="10"/>
      <c r="D21" s="36"/>
      <c r="E21" s="10"/>
      <c r="F21" s="10"/>
      <c r="G21" s="54">
        <v>1</v>
      </c>
      <c r="H21" s="10"/>
      <c r="I21" s="10"/>
      <c r="J21" s="12"/>
      <c r="K21" s="10"/>
      <c r="L21" s="10"/>
      <c r="M21" s="50"/>
      <c r="N21" s="10"/>
      <c r="O21" s="10"/>
      <c r="P21" s="12"/>
      <c r="Q21" s="10"/>
      <c r="R21" s="10"/>
      <c r="S21" s="50"/>
      <c r="T21" s="10"/>
      <c r="U21" s="10"/>
      <c r="V21" s="123"/>
      <c r="W21" s="10"/>
      <c r="X21" s="10"/>
      <c r="Y21" s="50"/>
      <c r="Z21" s="10"/>
      <c r="AA21" s="22"/>
      <c r="AB21" s="68">
        <v>3</v>
      </c>
      <c r="AC21" s="22"/>
      <c r="AD21" s="68">
        <f t="shared" si="0"/>
        <v>1</v>
      </c>
      <c r="AE21" s="22"/>
      <c r="AF21" s="68">
        <f t="shared" si="1"/>
        <v>2</v>
      </c>
      <c r="AG21" s="24"/>
      <c r="AH21" s="10"/>
      <c r="AI21" s="54">
        <v>0.5</v>
      </c>
      <c r="AJ21" s="10"/>
      <c r="AK21" s="24"/>
      <c r="AL21" s="24">
        <v>0.5</v>
      </c>
      <c r="AM21" s="24"/>
      <c r="AN21" s="24">
        <f t="shared" si="2"/>
        <v>0.5</v>
      </c>
      <c r="AO21" s="24"/>
      <c r="AP21" s="24">
        <f t="shared" si="3"/>
        <v>0</v>
      </c>
      <c r="AQ21" s="22"/>
      <c r="AR21" s="89"/>
      <c r="AS21" s="144"/>
      <c r="AT21" s="146" t="s">
        <v>125</v>
      </c>
    </row>
    <row r="22" spans="1:58" ht="15.75">
      <c r="A22" s="90" t="s">
        <v>14</v>
      </c>
      <c r="B22" s="138">
        <v>413314</v>
      </c>
      <c r="C22" s="5"/>
      <c r="D22" s="6"/>
      <c r="E22" s="5"/>
      <c r="F22" s="5"/>
      <c r="G22" s="53"/>
      <c r="H22" s="5"/>
      <c r="I22" s="5"/>
      <c r="J22" s="6"/>
      <c r="K22" s="5"/>
      <c r="L22" s="5"/>
      <c r="M22" s="49"/>
      <c r="N22" s="5"/>
      <c r="O22" s="5"/>
      <c r="P22" s="6"/>
      <c r="Q22" s="5"/>
      <c r="R22" s="5"/>
      <c r="S22" s="49"/>
      <c r="T22" s="5"/>
      <c r="U22" s="5"/>
      <c r="V22" s="129"/>
      <c r="W22" s="5"/>
      <c r="X22" s="5"/>
      <c r="Y22" s="49"/>
      <c r="Z22" s="5"/>
      <c r="AA22" s="22"/>
      <c r="AB22" s="67">
        <v>2</v>
      </c>
      <c r="AC22" s="22"/>
      <c r="AD22" s="67">
        <f t="shared" si="0"/>
        <v>0</v>
      </c>
      <c r="AE22" s="22"/>
      <c r="AF22" s="67">
        <f t="shared" si="1"/>
        <v>2</v>
      </c>
      <c r="AG22" s="26"/>
      <c r="AH22" s="5"/>
      <c r="AI22" s="53"/>
      <c r="AJ22" s="5"/>
      <c r="AK22" s="26"/>
      <c r="AL22" s="23">
        <v>0.5</v>
      </c>
      <c r="AM22" s="26"/>
      <c r="AN22" s="23">
        <f t="shared" si="2"/>
        <v>0</v>
      </c>
      <c r="AO22" s="26"/>
      <c r="AP22" s="23">
        <f t="shared" si="3"/>
        <v>0.5</v>
      </c>
      <c r="AQ22" s="22"/>
      <c r="AR22" s="89"/>
      <c r="AT22" s="147" t="s">
        <v>124</v>
      </c>
      <c r="AV22" s="2"/>
      <c r="AX22" s="2"/>
      <c r="AZ22" s="2"/>
      <c r="BB22" s="2"/>
      <c r="BD22" s="2"/>
    </row>
    <row r="23" spans="1:58" ht="15.75">
      <c r="A23" s="92" t="s">
        <v>15</v>
      </c>
      <c r="B23" s="140">
        <v>72388</v>
      </c>
      <c r="C23" s="10"/>
      <c r="D23" s="36"/>
      <c r="E23" s="10"/>
      <c r="F23" s="10"/>
      <c r="G23" s="54"/>
      <c r="H23" s="10"/>
      <c r="I23" s="10"/>
      <c r="J23" s="60">
        <v>1</v>
      </c>
      <c r="K23" s="10"/>
      <c r="L23" s="10"/>
      <c r="M23" s="50"/>
      <c r="N23" s="10"/>
      <c r="O23" s="10"/>
      <c r="P23" s="12"/>
      <c r="Q23" s="10"/>
      <c r="R23" s="10"/>
      <c r="S23" s="50"/>
      <c r="T23" s="10"/>
      <c r="U23" s="10"/>
      <c r="V23" s="10"/>
      <c r="W23" s="10"/>
      <c r="X23" s="10"/>
      <c r="Y23" s="50"/>
      <c r="Z23" s="10"/>
      <c r="AA23" s="22"/>
      <c r="AB23" s="68">
        <v>3</v>
      </c>
      <c r="AC23" s="22"/>
      <c r="AD23" s="68">
        <f t="shared" si="0"/>
        <v>1</v>
      </c>
      <c r="AE23" s="22"/>
      <c r="AF23" s="68">
        <f t="shared" si="1"/>
        <v>2</v>
      </c>
      <c r="AG23" s="24"/>
      <c r="AH23" s="10"/>
      <c r="AI23" s="54">
        <v>0.5</v>
      </c>
      <c r="AJ23" s="10"/>
      <c r="AK23" s="24"/>
      <c r="AL23" s="24">
        <v>0.5</v>
      </c>
      <c r="AM23" s="24"/>
      <c r="AN23" s="24">
        <f t="shared" si="2"/>
        <v>0.5</v>
      </c>
      <c r="AO23" s="24"/>
      <c r="AP23" s="24">
        <f t="shared" si="3"/>
        <v>0</v>
      </c>
      <c r="AQ23" s="22"/>
      <c r="AR23" s="89"/>
      <c r="AS23" s="143"/>
      <c r="AT23" s="146" t="s">
        <v>125</v>
      </c>
    </row>
    <row r="24" spans="1:58" ht="15.75">
      <c r="A24" s="93" t="s">
        <v>107</v>
      </c>
      <c r="B24" s="141">
        <v>35947</v>
      </c>
      <c r="C24" s="8"/>
      <c r="D24" s="37"/>
      <c r="E24" s="8"/>
      <c r="F24" s="8"/>
      <c r="G24" s="55"/>
      <c r="H24" s="8"/>
      <c r="I24" s="8"/>
      <c r="J24" s="55">
        <v>1</v>
      </c>
      <c r="K24" s="8"/>
      <c r="L24" s="8"/>
      <c r="M24" s="43"/>
      <c r="N24" s="8"/>
      <c r="O24" s="8"/>
      <c r="P24" s="37"/>
      <c r="Q24" s="8"/>
      <c r="R24" s="8"/>
      <c r="S24" s="43">
        <v>0.5</v>
      </c>
      <c r="T24" s="8"/>
      <c r="U24" s="8"/>
      <c r="V24" s="8"/>
      <c r="W24" s="8"/>
      <c r="X24" s="8"/>
      <c r="Y24" s="43"/>
      <c r="Z24" s="8"/>
      <c r="AA24" s="22"/>
      <c r="AB24" s="69">
        <v>2.5</v>
      </c>
      <c r="AC24" s="22"/>
      <c r="AD24" s="67">
        <f t="shared" si="0"/>
        <v>1.5</v>
      </c>
      <c r="AE24" s="22"/>
      <c r="AF24" s="67">
        <f t="shared" si="1"/>
        <v>1</v>
      </c>
      <c r="AG24" s="26"/>
      <c r="AH24" s="8"/>
      <c r="AI24" s="55"/>
      <c r="AJ24" s="8"/>
      <c r="AK24" s="26"/>
      <c r="AL24" s="23">
        <v>0.5</v>
      </c>
      <c r="AM24" s="26"/>
      <c r="AN24" s="23">
        <f t="shared" si="2"/>
        <v>0</v>
      </c>
      <c r="AO24" s="26"/>
      <c r="AP24" s="23">
        <f t="shared" si="3"/>
        <v>0.5</v>
      </c>
      <c r="AQ24" s="22"/>
      <c r="AR24" s="89"/>
      <c r="AS24" s="3"/>
      <c r="AT24" s="147" t="s">
        <v>123</v>
      </c>
      <c r="AV24" s="2"/>
      <c r="AX24" s="2"/>
      <c r="AZ24" s="2"/>
      <c r="BB24" s="2"/>
      <c r="BD24" s="2"/>
    </row>
    <row r="25" spans="1:58" ht="15.75">
      <c r="A25" s="94" t="s">
        <v>16</v>
      </c>
      <c r="B25" s="142">
        <v>17217</v>
      </c>
      <c r="C25" s="9"/>
      <c r="D25" s="13"/>
      <c r="E25" s="9"/>
      <c r="F25" s="9"/>
      <c r="G25" s="56"/>
      <c r="H25" s="9"/>
      <c r="I25" s="9"/>
      <c r="J25" s="61">
        <v>1</v>
      </c>
      <c r="K25" s="9"/>
      <c r="L25" s="9"/>
      <c r="M25" s="51"/>
      <c r="N25" s="9"/>
      <c r="O25" s="9"/>
      <c r="P25" s="13"/>
      <c r="Q25" s="9"/>
      <c r="R25" s="9"/>
      <c r="S25" s="40"/>
      <c r="T25" s="9"/>
      <c r="U25" s="9"/>
      <c r="V25" s="9"/>
      <c r="W25" s="9"/>
      <c r="X25" s="9"/>
      <c r="Y25" s="51"/>
      <c r="Z25" s="9"/>
      <c r="AA25" s="22"/>
      <c r="AB25" s="70">
        <v>2.5</v>
      </c>
      <c r="AC25" s="22"/>
      <c r="AD25" s="68">
        <f t="shared" si="0"/>
        <v>1</v>
      </c>
      <c r="AE25" s="22"/>
      <c r="AF25" s="68">
        <f t="shared" si="1"/>
        <v>1.5</v>
      </c>
      <c r="AG25" s="24"/>
      <c r="AH25" s="9"/>
      <c r="AI25" s="56"/>
      <c r="AJ25" s="9"/>
      <c r="AK25" s="24"/>
      <c r="AL25" s="24">
        <v>0.5</v>
      </c>
      <c r="AM25" s="24"/>
      <c r="AN25" s="24">
        <f t="shared" si="2"/>
        <v>0</v>
      </c>
      <c r="AO25" s="24"/>
      <c r="AP25" s="24">
        <f t="shared" si="3"/>
        <v>0.5</v>
      </c>
      <c r="AQ25" s="22"/>
      <c r="AR25" s="89"/>
      <c r="AS25" s="143"/>
      <c r="AT25" s="146" t="s">
        <v>123</v>
      </c>
      <c r="AZ25" s="2"/>
    </row>
    <row r="26" spans="1:58" ht="15.75">
      <c r="A26" s="93" t="s">
        <v>17</v>
      </c>
      <c r="B26" s="141">
        <v>1079044</v>
      </c>
      <c r="C26" s="8"/>
      <c r="D26" s="66">
        <v>0.5</v>
      </c>
      <c r="E26" s="8"/>
      <c r="F26" s="8"/>
      <c r="G26" s="55">
        <v>0.5</v>
      </c>
      <c r="H26" s="8"/>
      <c r="I26" s="8"/>
      <c r="J26" s="37"/>
      <c r="K26" s="8"/>
      <c r="L26" s="8"/>
      <c r="M26" s="43"/>
      <c r="N26" s="8"/>
      <c r="O26" s="8"/>
      <c r="P26" s="37"/>
      <c r="Q26" s="8"/>
      <c r="R26" s="8"/>
      <c r="S26" s="37"/>
      <c r="T26" s="8"/>
      <c r="U26" s="8"/>
      <c r="V26" s="112"/>
      <c r="W26" s="8"/>
      <c r="X26" s="8"/>
      <c r="Y26" s="43"/>
      <c r="Z26" s="8"/>
      <c r="AA26" s="22"/>
      <c r="AB26" s="69">
        <v>3</v>
      </c>
      <c r="AC26" s="22"/>
      <c r="AD26" s="67">
        <f t="shared" si="0"/>
        <v>1</v>
      </c>
      <c r="AE26" s="22"/>
      <c r="AF26" s="67">
        <f t="shared" si="1"/>
        <v>2</v>
      </c>
      <c r="AG26" s="26"/>
      <c r="AH26" s="8"/>
      <c r="AI26" s="55">
        <v>0.5</v>
      </c>
      <c r="AJ26" s="8"/>
      <c r="AK26" s="26"/>
      <c r="AL26" s="23">
        <v>0.5</v>
      </c>
      <c r="AM26" s="26"/>
      <c r="AN26" s="23">
        <f t="shared" si="2"/>
        <v>0.5</v>
      </c>
      <c r="AO26" s="26"/>
      <c r="AP26" s="23">
        <f t="shared" si="3"/>
        <v>0</v>
      </c>
      <c r="AQ26" s="22"/>
      <c r="AR26" s="89"/>
      <c r="AT26" s="147" t="s">
        <v>125</v>
      </c>
      <c r="AX26" s="2"/>
      <c r="AZ26" s="2"/>
      <c r="BB26" s="2"/>
      <c r="BD26" s="2"/>
    </row>
    <row r="27" spans="1:58" ht="15.75">
      <c r="A27" s="94" t="s">
        <v>18</v>
      </c>
      <c r="B27" s="142">
        <v>337728</v>
      </c>
      <c r="C27" s="9"/>
      <c r="D27" s="126"/>
      <c r="E27" s="9"/>
      <c r="F27" s="9"/>
      <c r="G27" s="56">
        <v>1</v>
      </c>
      <c r="H27" s="9"/>
      <c r="I27" s="9"/>
      <c r="J27" s="13"/>
      <c r="K27" s="9"/>
      <c r="L27" s="9"/>
      <c r="M27" s="51"/>
      <c r="N27" s="9"/>
      <c r="O27" s="9"/>
      <c r="P27" s="13"/>
      <c r="Q27" s="9"/>
      <c r="R27" s="9"/>
      <c r="S27" s="42"/>
      <c r="T27" s="9"/>
      <c r="U27" s="9"/>
      <c r="V27" s="113"/>
      <c r="W27" s="9"/>
      <c r="X27" s="9"/>
      <c r="Y27" s="51"/>
      <c r="Z27" s="9"/>
      <c r="AA27" s="22"/>
      <c r="AB27" s="70">
        <v>2</v>
      </c>
      <c r="AC27" s="22"/>
      <c r="AD27" s="68">
        <f t="shared" si="0"/>
        <v>1</v>
      </c>
      <c r="AE27" s="22"/>
      <c r="AF27" s="68">
        <f t="shared" si="1"/>
        <v>1</v>
      </c>
      <c r="AG27" s="24"/>
      <c r="AH27" s="9"/>
      <c r="AI27" s="56">
        <v>0.5</v>
      </c>
      <c r="AJ27" s="9"/>
      <c r="AK27" s="24"/>
      <c r="AL27" s="24">
        <v>0.5</v>
      </c>
      <c r="AM27" s="24"/>
      <c r="AN27" s="24">
        <f t="shared" si="2"/>
        <v>0.5</v>
      </c>
      <c r="AO27" s="24"/>
      <c r="AP27" s="24">
        <f t="shared" si="3"/>
        <v>0</v>
      </c>
      <c r="AQ27" s="22"/>
      <c r="AR27" s="89"/>
      <c r="AS27" s="143"/>
      <c r="AT27" s="146" t="s">
        <v>124</v>
      </c>
      <c r="AV27" s="2"/>
      <c r="AX27" s="2"/>
      <c r="AZ27" s="2"/>
      <c r="BB27" s="2"/>
      <c r="BD27" s="2"/>
    </row>
    <row r="28" spans="1:58" ht="15.75">
      <c r="A28" s="93" t="s">
        <v>19</v>
      </c>
      <c r="B28" s="141">
        <v>140714</v>
      </c>
      <c r="C28" s="8"/>
      <c r="D28" s="37"/>
      <c r="E28" s="8"/>
      <c r="F28" s="8"/>
      <c r="G28" s="55"/>
      <c r="H28" s="8"/>
      <c r="I28" s="8"/>
      <c r="J28" s="62">
        <v>0.5</v>
      </c>
      <c r="K28" s="8"/>
      <c r="L28" s="8"/>
      <c r="M28" s="43"/>
      <c r="N28" s="8"/>
      <c r="O28" s="8"/>
      <c r="P28" s="37"/>
      <c r="Q28" s="8"/>
      <c r="R28" s="8"/>
      <c r="S28" s="43"/>
      <c r="T28" s="8"/>
      <c r="U28" s="8"/>
      <c r="V28" s="8"/>
      <c r="W28" s="8"/>
      <c r="X28" s="8"/>
      <c r="Y28" s="43"/>
      <c r="Z28" s="8"/>
      <c r="AA28" s="22"/>
      <c r="AB28" s="69">
        <v>2</v>
      </c>
      <c r="AC28" s="22"/>
      <c r="AD28" s="67">
        <f t="shared" si="0"/>
        <v>0.5</v>
      </c>
      <c r="AE28" s="22"/>
      <c r="AF28" s="67">
        <f t="shared" si="1"/>
        <v>1.5</v>
      </c>
      <c r="AG28" s="26"/>
      <c r="AH28" s="8"/>
      <c r="AI28" s="55">
        <v>0.5</v>
      </c>
      <c r="AJ28" s="8"/>
      <c r="AK28" s="26"/>
      <c r="AL28" s="23">
        <v>0.5</v>
      </c>
      <c r="AM28" s="26"/>
      <c r="AN28" s="23">
        <f t="shared" si="2"/>
        <v>0.5</v>
      </c>
      <c r="AO28" s="26"/>
      <c r="AP28" s="23">
        <f t="shared" si="3"/>
        <v>0</v>
      </c>
      <c r="AQ28" s="22"/>
      <c r="AR28" s="89"/>
      <c r="AT28" s="145" t="s">
        <v>124</v>
      </c>
      <c r="AV28" s="2"/>
      <c r="AX28" s="2"/>
      <c r="AZ28" s="2"/>
      <c r="BB28" s="2"/>
      <c r="BD28" s="2"/>
    </row>
    <row r="29" spans="1:58" ht="15.75">
      <c r="A29" s="94" t="s">
        <v>20</v>
      </c>
      <c r="B29" s="142">
        <v>13383</v>
      </c>
      <c r="C29" s="9"/>
      <c r="D29" s="13"/>
      <c r="E29" s="9"/>
      <c r="F29" s="9"/>
      <c r="G29" s="56"/>
      <c r="H29" s="9"/>
      <c r="I29" s="9"/>
      <c r="J29" s="56">
        <v>1</v>
      </c>
      <c r="K29" s="9"/>
      <c r="L29" s="9"/>
      <c r="M29" s="51"/>
      <c r="N29" s="9"/>
      <c r="O29" s="9"/>
      <c r="P29" s="13"/>
      <c r="Q29" s="9"/>
      <c r="R29" s="9"/>
      <c r="S29" s="51"/>
      <c r="T29" s="9"/>
      <c r="U29" s="9"/>
      <c r="V29" s="9"/>
      <c r="W29" s="9"/>
      <c r="X29" s="9"/>
      <c r="Y29" s="51"/>
      <c r="Z29" s="9"/>
      <c r="AA29" s="22"/>
      <c r="AB29" s="70">
        <v>2.5</v>
      </c>
      <c r="AC29" s="22"/>
      <c r="AD29" s="68">
        <f t="shared" si="0"/>
        <v>1</v>
      </c>
      <c r="AE29" s="22"/>
      <c r="AF29" s="68">
        <f t="shared" si="1"/>
        <v>1.5</v>
      </c>
      <c r="AG29" s="24"/>
      <c r="AH29" s="9"/>
      <c r="AI29" s="56">
        <v>0.5</v>
      </c>
      <c r="AJ29" s="9"/>
      <c r="AK29" s="24"/>
      <c r="AL29" s="24">
        <v>0.5</v>
      </c>
      <c r="AM29" s="24"/>
      <c r="AN29" s="24">
        <f t="shared" si="2"/>
        <v>0.5</v>
      </c>
      <c r="AO29" s="24"/>
      <c r="AP29" s="24">
        <f t="shared" si="3"/>
        <v>0</v>
      </c>
      <c r="AQ29" s="22"/>
      <c r="AR29" s="89"/>
      <c r="AS29" s="143"/>
      <c r="AT29" s="146" t="s">
        <v>123</v>
      </c>
      <c r="AX29" s="2"/>
      <c r="AZ29" s="2"/>
      <c r="BB29" s="2"/>
      <c r="BD29" s="2"/>
    </row>
    <row r="30" spans="1:58" ht="15.75">
      <c r="A30" s="93" t="s">
        <v>21</v>
      </c>
      <c r="B30" s="141">
        <v>44790</v>
      </c>
      <c r="C30" s="8"/>
      <c r="D30" s="37"/>
      <c r="E30" s="8"/>
      <c r="F30" s="8"/>
      <c r="G30" s="55"/>
      <c r="H30" s="8"/>
      <c r="I30" s="8"/>
      <c r="J30" s="55">
        <v>1</v>
      </c>
      <c r="K30" s="8"/>
      <c r="L30" s="8"/>
      <c r="M30" s="43"/>
      <c r="N30" s="8"/>
      <c r="O30" s="8"/>
      <c r="P30" s="37"/>
      <c r="Q30" s="8"/>
      <c r="R30" s="8"/>
      <c r="S30" s="43">
        <v>0.5</v>
      </c>
      <c r="T30" s="8"/>
      <c r="U30" s="8"/>
      <c r="V30" s="8"/>
      <c r="W30" s="8"/>
      <c r="X30" s="8"/>
      <c r="Y30" s="43"/>
      <c r="Z30" s="8"/>
      <c r="AA30" s="22"/>
      <c r="AB30" s="69">
        <v>2.5</v>
      </c>
      <c r="AC30" s="22"/>
      <c r="AD30" s="67">
        <f t="shared" si="0"/>
        <v>1.5</v>
      </c>
      <c r="AE30" s="22"/>
      <c r="AF30" s="67">
        <f t="shared" si="1"/>
        <v>1</v>
      </c>
      <c r="AG30" s="26"/>
      <c r="AH30" s="8"/>
      <c r="AI30" s="55"/>
      <c r="AJ30" s="8"/>
      <c r="AK30" s="26"/>
      <c r="AL30" s="23">
        <v>0.5</v>
      </c>
      <c r="AM30" s="26"/>
      <c r="AN30" s="23">
        <f t="shared" si="2"/>
        <v>0</v>
      </c>
      <c r="AO30" s="26"/>
      <c r="AP30" s="23">
        <f t="shared" si="3"/>
        <v>0.5</v>
      </c>
      <c r="AQ30" s="22"/>
      <c r="AR30" s="89"/>
      <c r="AT30" s="145" t="s">
        <v>123</v>
      </c>
      <c r="AV30" s="2"/>
      <c r="AX30" s="2"/>
      <c r="AZ30" s="2"/>
      <c r="BB30" s="2"/>
      <c r="BD30" s="2"/>
    </row>
    <row r="31" spans="1:58" ht="15.75">
      <c r="A31" s="94" t="s">
        <v>22</v>
      </c>
      <c r="B31" s="142">
        <v>19716</v>
      </c>
      <c r="C31" s="9"/>
      <c r="D31" s="13"/>
      <c r="E31" s="9"/>
      <c r="F31" s="9"/>
      <c r="G31" s="56"/>
      <c r="H31" s="9"/>
      <c r="I31" s="9"/>
      <c r="J31" s="56">
        <v>1</v>
      </c>
      <c r="K31" s="9"/>
      <c r="L31" s="9"/>
      <c r="M31" s="51"/>
      <c r="N31" s="9"/>
      <c r="O31" s="9"/>
      <c r="P31" s="13"/>
      <c r="Q31" s="9"/>
      <c r="R31" s="9"/>
      <c r="S31" s="51"/>
      <c r="T31" s="9"/>
      <c r="U31" s="9"/>
      <c r="V31" s="9"/>
      <c r="W31" s="9"/>
      <c r="X31" s="9"/>
      <c r="Y31" s="51"/>
      <c r="Z31" s="9"/>
      <c r="AA31" s="22"/>
      <c r="AB31" s="70">
        <v>2.5</v>
      </c>
      <c r="AC31" s="22"/>
      <c r="AD31" s="68">
        <f t="shared" si="0"/>
        <v>1</v>
      </c>
      <c r="AE31" s="22"/>
      <c r="AF31" s="68">
        <f t="shared" si="1"/>
        <v>1.5</v>
      </c>
      <c r="AG31" s="24"/>
      <c r="AH31" s="9"/>
      <c r="AI31" s="56"/>
      <c r="AJ31" s="9"/>
      <c r="AK31" s="24"/>
      <c r="AL31" s="24">
        <v>0.5</v>
      </c>
      <c r="AM31" s="24"/>
      <c r="AN31" s="24">
        <f t="shared" si="2"/>
        <v>0</v>
      </c>
      <c r="AO31" s="24"/>
      <c r="AP31" s="24">
        <f t="shared" si="3"/>
        <v>0.5</v>
      </c>
      <c r="AQ31" s="22"/>
      <c r="AR31" s="89"/>
      <c r="AS31" s="143"/>
      <c r="AT31" s="146" t="s">
        <v>123</v>
      </c>
      <c r="AV31" s="2"/>
      <c r="AX31" s="2"/>
      <c r="AZ31" s="2"/>
      <c r="BB31" s="2"/>
      <c r="BD31" s="2"/>
    </row>
    <row r="32" spans="1:58" ht="15.75">
      <c r="A32" s="93" t="s">
        <v>23</v>
      </c>
      <c r="B32" s="141">
        <v>13055</v>
      </c>
      <c r="C32" s="8"/>
      <c r="D32" s="37"/>
      <c r="E32" s="8"/>
      <c r="F32" s="8"/>
      <c r="G32" s="55"/>
      <c r="H32" s="8"/>
      <c r="I32" s="8"/>
      <c r="J32" s="55">
        <v>1</v>
      </c>
      <c r="K32" s="8"/>
      <c r="L32" s="8"/>
      <c r="M32" s="43"/>
      <c r="N32" s="8"/>
      <c r="O32" s="8"/>
      <c r="P32" s="37"/>
      <c r="Q32" s="8"/>
      <c r="R32" s="8"/>
      <c r="S32" s="43"/>
      <c r="T32" s="8"/>
      <c r="U32" s="8"/>
      <c r="V32" s="8"/>
      <c r="W32" s="8"/>
      <c r="X32" s="8"/>
      <c r="Y32" s="43"/>
      <c r="Z32" s="8"/>
      <c r="AA32" s="22"/>
      <c r="AB32" s="69">
        <v>2.5</v>
      </c>
      <c r="AC32" s="22"/>
      <c r="AD32" s="67">
        <f t="shared" si="0"/>
        <v>1</v>
      </c>
      <c r="AE32" s="22"/>
      <c r="AF32" s="67">
        <f t="shared" si="1"/>
        <v>1.5</v>
      </c>
      <c r="AG32" s="26"/>
      <c r="AH32" s="8"/>
      <c r="AI32" s="55"/>
      <c r="AJ32" s="8"/>
      <c r="AK32" s="26"/>
      <c r="AL32" s="23">
        <v>0.5</v>
      </c>
      <c r="AM32" s="26"/>
      <c r="AN32" s="23">
        <f t="shared" si="2"/>
        <v>0</v>
      </c>
      <c r="AO32" s="26"/>
      <c r="AP32" s="23">
        <f t="shared" si="3"/>
        <v>0.5</v>
      </c>
      <c r="AQ32" s="22"/>
      <c r="AR32" s="89"/>
      <c r="AT32" s="145" t="s">
        <v>123</v>
      </c>
      <c r="AV32" s="2"/>
      <c r="AX32" s="2"/>
      <c r="AZ32" s="2"/>
      <c r="BB32" s="2"/>
    </row>
    <row r="33" spans="1:62" ht="15.75">
      <c r="A33" s="94" t="s">
        <v>24</v>
      </c>
      <c r="B33" s="142">
        <v>16621</v>
      </c>
      <c r="C33" s="9"/>
      <c r="D33" s="13"/>
      <c r="E33" s="9"/>
      <c r="F33" s="9"/>
      <c r="G33" s="56"/>
      <c r="H33" s="9"/>
      <c r="I33" s="9"/>
      <c r="J33" s="56">
        <v>1</v>
      </c>
      <c r="K33" s="9"/>
      <c r="L33" s="9"/>
      <c r="M33" s="51"/>
      <c r="N33" s="9"/>
      <c r="O33" s="9"/>
      <c r="P33" s="13"/>
      <c r="Q33" s="9"/>
      <c r="R33" s="9"/>
      <c r="S33" s="51"/>
      <c r="T33" s="9"/>
      <c r="U33" s="9"/>
      <c r="V33" s="9"/>
      <c r="W33" s="9"/>
      <c r="X33" s="9"/>
      <c r="Y33" s="51"/>
      <c r="Z33" s="9"/>
      <c r="AA33" s="22"/>
      <c r="AB33" s="70">
        <v>2.5</v>
      </c>
      <c r="AC33" s="22"/>
      <c r="AD33" s="68">
        <f t="shared" si="0"/>
        <v>1</v>
      </c>
      <c r="AE33" s="22"/>
      <c r="AF33" s="68">
        <f t="shared" si="1"/>
        <v>1.5</v>
      </c>
      <c r="AG33" s="24"/>
      <c r="AH33" s="9"/>
      <c r="AI33" s="56"/>
      <c r="AJ33" s="9"/>
      <c r="AK33" s="24"/>
      <c r="AL33" s="24">
        <v>0.5</v>
      </c>
      <c r="AM33" s="24"/>
      <c r="AN33" s="24">
        <f t="shared" si="2"/>
        <v>0</v>
      </c>
      <c r="AO33" s="24"/>
      <c r="AP33" s="24">
        <f t="shared" si="3"/>
        <v>0.5</v>
      </c>
      <c r="AQ33" s="22"/>
      <c r="AR33" s="89"/>
      <c r="AS33" s="143"/>
      <c r="AT33" s="146" t="s">
        <v>123</v>
      </c>
      <c r="AV33" s="2"/>
      <c r="AX33" s="2"/>
      <c r="AZ33" s="2"/>
      <c r="BB33" s="2"/>
      <c r="BD33" s="2"/>
    </row>
    <row r="34" spans="1:62" ht="15.75">
      <c r="A34" s="93" t="s">
        <v>25</v>
      </c>
      <c r="B34" s="141">
        <v>14155</v>
      </c>
      <c r="C34" s="8"/>
      <c r="D34" s="37"/>
      <c r="E34" s="8"/>
      <c r="F34" s="8"/>
      <c r="G34" s="55"/>
      <c r="H34" s="8"/>
      <c r="I34" s="8"/>
      <c r="J34" s="55">
        <v>1</v>
      </c>
      <c r="K34" s="8"/>
      <c r="L34" s="8"/>
      <c r="M34" s="43"/>
      <c r="N34" s="8"/>
      <c r="O34" s="8"/>
      <c r="P34" s="37"/>
      <c r="Q34" s="8"/>
      <c r="R34" s="8"/>
      <c r="S34" s="43"/>
      <c r="T34" s="8"/>
      <c r="U34" s="8"/>
      <c r="V34" s="8"/>
      <c r="W34" s="8"/>
      <c r="X34" s="8"/>
      <c r="Y34" s="43">
        <v>1</v>
      </c>
      <c r="Z34" s="8"/>
      <c r="AA34" s="22"/>
      <c r="AB34" s="69">
        <v>2.5</v>
      </c>
      <c r="AC34" s="22"/>
      <c r="AD34" s="67">
        <f t="shared" si="0"/>
        <v>2</v>
      </c>
      <c r="AE34" s="22"/>
      <c r="AF34" s="67">
        <f t="shared" si="1"/>
        <v>0.5</v>
      </c>
      <c r="AG34" s="26"/>
      <c r="AH34" s="8"/>
      <c r="AI34" s="55"/>
      <c r="AJ34" s="8"/>
      <c r="AK34" s="26"/>
      <c r="AL34" s="23">
        <v>0.5</v>
      </c>
      <c r="AM34" s="26"/>
      <c r="AN34" s="23">
        <f t="shared" si="2"/>
        <v>0</v>
      </c>
      <c r="AO34" s="26"/>
      <c r="AP34" s="23">
        <f t="shared" si="3"/>
        <v>0.5</v>
      </c>
      <c r="AQ34" s="22"/>
      <c r="AR34" s="89"/>
      <c r="AT34" s="147" t="s">
        <v>123</v>
      </c>
      <c r="AV34" s="2"/>
      <c r="AX34" s="2"/>
      <c r="BB34" s="2"/>
    </row>
    <row r="35" spans="1:62" ht="15.75">
      <c r="A35" s="94" t="s">
        <v>26</v>
      </c>
      <c r="B35" s="142">
        <v>26042</v>
      </c>
      <c r="C35" s="9"/>
      <c r="D35" s="13"/>
      <c r="E35" s="9"/>
      <c r="F35" s="9"/>
      <c r="G35" s="56"/>
      <c r="H35" s="9"/>
      <c r="I35" s="9"/>
      <c r="J35" s="56">
        <v>1</v>
      </c>
      <c r="K35" s="9"/>
      <c r="L35" s="9"/>
      <c r="M35" s="51"/>
      <c r="N35" s="9"/>
      <c r="O35" s="9"/>
      <c r="P35" s="13"/>
      <c r="Q35" s="9"/>
      <c r="R35" s="9"/>
      <c r="S35" s="51"/>
      <c r="T35" s="9"/>
      <c r="U35" s="9"/>
      <c r="V35" s="9"/>
      <c r="W35" s="9"/>
      <c r="X35" s="9"/>
      <c r="Y35" s="51"/>
      <c r="Z35" s="9"/>
      <c r="AA35" s="22"/>
      <c r="AB35" s="70">
        <v>2.5</v>
      </c>
      <c r="AC35" s="22"/>
      <c r="AD35" s="68">
        <f t="shared" si="0"/>
        <v>1</v>
      </c>
      <c r="AE35" s="22"/>
      <c r="AF35" s="68">
        <f t="shared" si="1"/>
        <v>1.5</v>
      </c>
      <c r="AG35" s="24"/>
      <c r="AH35" s="9"/>
      <c r="AI35" s="56"/>
      <c r="AJ35" s="9"/>
      <c r="AK35" s="24"/>
      <c r="AL35" s="24">
        <v>0.5</v>
      </c>
      <c r="AM35" s="24"/>
      <c r="AN35" s="24">
        <f t="shared" si="2"/>
        <v>0</v>
      </c>
      <c r="AO35" s="24"/>
      <c r="AP35" s="24">
        <f t="shared" si="3"/>
        <v>0.5</v>
      </c>
      <c r="AQ35" s="22"/>
      <c r="AR35" s="89"/>
      <c r="AS35" s="143"/>
      <c r="AT35" s="148" t="s">
        <v>123</v>
      </c>
      <c r="AV35" s="2"/>
      <c r="AX35" s="2"/>
      <c r="AZ35" s="2"/>
      <c r="BB35" s="2"/>
    </row>
    <row r="36" spans="1:62" ht="15.75">
      <c r="A36" s="93" t="s">
        <v>27</v>
      </c>
      <c r="B36" s="141">
        <v>47085</v>
      </c>
      <c r="C36" s="8"/>
      <c r="D36" s="37"/>
      <c r="E36" s="8"/>
      <c r="F36" s="8"/>
      <c r="G36" s="55"/>
      <c r="H36" s="8"/>
      <c r="I36" s="8"/>
      <c r="J36" s="46">
        <v>1</v>
      </c>
      <c r="K36" s="8"/>
      <c r="L36" s="8"/>
      <c r="M36" s="43"/>
      <c r="N36" s="8"/>
      <c r="O36" s="8"/>
      <c r="P36" s="37"/>
      <c r="Q36" s="8"/>
      <c r="R36" s="8"/>
      <c r="S36" s="43"/>
      <c r="T36" s="8"/>
      <c r="U36" s="8"/>
      <c r="V36" s="8"/>
      <c r="W36" s="8"/>
      <c r="X36" s="8"/>
      <c r="Y36" s="43"/>
      <c r="Z36" s="8"/>
      <c r="AA36" s="22"/>
      <c r="AB36" s="69">
        <v>2.5</v>
      </c>
      <c r="AC36" s="22"/>
      <c r="AD36" s="67">
        <f t="shared" si="0"/>
        <v>1</v>
      </c>
      <c r="AE36" s="22"/>
      <c r="AF36" s="67">
        <f t="shared" si="1"/>
        <v>1.5</v>
      </c>
      <c r="AG36" s="26"/>
      <c r="AH36" s="8"/>
      <c r="AI36" s="55">
        <v>0.5</v>
      </c>
      <c r="AJ36" s="8"/>
      <c r="AK36" s="26"/>
      <c r="AL36" s="23">
        <v>0.5</v>
      </c>
      <c r="AM36" s="26"/>
      <c r="AN36" s="23">
        <f t="shared" si="2"/>
        <v>0.5</v>
      </c>
      <c r="AO36" s="26"/>
      <c r="AP36" s="23">
        <f t="shared" si="3"/>
        <v>0</v>
      </c>
      <c r="AQ36" s="22"/>
      <c r="AR36" s="89"/>
      <c r="AS36" s="3"/>
      <c r="AT36" s="147" t="s">
        <v>123</v>
      </c>
      <c r="AV36" s="2"/>
      <c r="AX36" s="2"/>
      <c r="AZ36" s="2"/>
      <c r="BB36" s="2"/>
      <c r="BD36" s="2"/>
    </row>
    <row r="37" spans="1:62" ht="15.75">
      <c r="A37" s="94" t="s">
        <v>28</v>
      </c>
      <c r="B37" s="142">
        <v>212849</v>
      </c>
      <c r="C37" s="9"/>
      <c r="D37" s="38"/>
      <c r="E37" s="9"/>
      <c r="F37" s="9"/>
      <c r="G37" s="56"/>
      <c r="H37" s="9"/>
      <c r="I37" s="9"/>
      <c r="J37" s="13"/>
      <c r="K37" s="9"/>
      <c r="L37" s="9"/>
      <c r="M37" s="51"/>
      <c r="N37" s="9"/>
      <c r="O37" s="9"/>
      <c r="P37" s="13"/>
      <c r="Q37" s="9"/>
      <c r="R37" s="9"/>
      <c r="S37" s="51"/>
      <c r="T37" s="9"/>
      <c r="U37" s="9"/>
      <c r="V37" s="9"/>
      <c r="W37" s="9"/>
      <c r="X37" s="9"/>
      <c r="Y37" s="51"/>
      <c r="Z37" s="9"/>
      <c r="AA37" s="22"/>
      <c r="AB37" s="70">
        <v>3</v>
      </c>
      <c r="AC37" s="22"/>
      <c r="AD37" s="68">
        <f t="shared" si="0"/>
        <v>0</v>
      </c>
      <c r="AE37" s="22"/>
      <c r="AF37" s="68">
        <f t="shared" si="1"/>
        <v>3</v>
      </c>
      <c r="AG37" s="24"/>
      <c r="AH37" s="9"/>
      <c r="AI37" s="56">
        <v>0.5</v>
      </c>
      <c r="AJ37" s="9"/>
      <c r="AK37" s="24"/>
      <c r="AL37" s="24">
        <v>0.5</v>
      </c>
      <c r="AM37" s="24"/>
      <c r="AN37" s="24">
        <f t="shared" si="2"/>
        <v>0.5</v>
      </c>
      <c r="AO37" s="24"/>
      <c r="AP37" s="24">
        <f t="shared" si="3"/>
        <v>0</v>
      </c>
      <c r="AQ37" s="22"/>
      <c r="AR37" s="89"/>
      <c r="AS37" s="143"/>
      <c r="AT37" s="146" t="s">
        <v>125</v>
      </c>
      <c r="AV37" s="2"/>
      <c r="AX37" s="2"/>
      <c r="BB37" s="2"/>
    </row>
    <row r="38" spans="1:62" ht="15.75">
      <c r="A38" s="93" t="s">
        <v>29</v>
      </c>
      <c r="B38" s="141">
        <v>107976</v>
      </c>
      <c r="C38" s="8"/>
      <c r="D38" s="37"/>
      <c r="E38" s="8"/>
      <c r="F38" s="8"/>
      <c r="G38" s="55">
        <v>1</v>
      </c>
      <c r="H38" s="8"/>
      <c r="I38" s="8"/>
      <c r="J38" s="37"/>
      <c r="K38" s="8"/>
      <c r="L38" s="8"/>
      <c r="M38" s="43"/>
      <c r="N38" s="8"/>
      <c r="O38" s="8"/>
      <c r="P38" s="37"/>
      <c r="Q38" s="8"/>
      <c r="R38" s="8"/>
      <c r="S38" s="44"/>
      <c r="T38" s="8"/>
      <c r="U38" s="8"/>
      <c r="V38" s="112"/>
      <c r="W38" s="8"/>
      <c r="X38" s="8"/>
      <c r="Y38" s="43"/>
      <c r="Z38" s="8"/>
      <c r="AA38" s="22"/>
      <c r="AB38" s="69">
        <v>2</v>
      </c>
      <c r="AC38" s="22"/>
      <c r="AD38" s="67">
        <f t="shared" si="0"/>
        <v>1</v>
      </c>
      <c r="AE38" s="22"/>
      <c r="AF38" s="67">
        <f t="shared" si="1"/>
        <v>1</v>
      </c>
      <c r="AG38" s="26"/>
      <c r="AH38" s="8"/>
      <c r="AI38" s="55">
        <v>0.5</v>
      </c>
      <c r="AJ38" s="8"/>
      <c r="AK38" s="26"/>
      <c r="AL38" s="23">
        <v>0.5</v>
      </c>
      <c r="AM38" s="26"/>
      <c r="AN38" s="23">
        <f t="shared" si="2"/>
        <v>0.5</v>
      </c>
      <c r="AO38" s="26"/>
      <c r="AP38" s="23">
        <f t="shared" si="3"/>
        <v>0</v>
      </c>
      <c r="AQ38" s="22"/>
      <c r="AR38" s="89"/>
      <c r="AT38" s="147" t="s">
        <v>124</v>
      </c>
      <c r="AV38" s="2"/>
      <c r="AZ38" s="2"/>
    </row>
    <row r="39" spans="1:62" ht="15.75">
      <c r="A39" s="94" t="s">
        <v>30</v>
      </c>
      <c r="B39" s="142">
        <v>1575637</v>
      </c>
      <c r="C39" s="9"/>
      <c r="D39" s="38"/>
      <c r="E39" s="9"/>
      <c r="F39" s="9"/>
      <c r="G39" s="56">
        <v>0.5</v>
      </c>
      <c r="H39" s="9"/>
      <c r="I39" s="9"/>
      <c r="J39" s="13"/>
      <c r="K39" s="9"/>
      <c r="L39" s="9"/>
      <c r="M39" s="63">
        <v>0.5</v>
      </c>
      <c r="N39" s="9"/>
      <c r="O39" s="9"/>
      <c r="P39" s="13"/>
      <c r="Q39" s="9"/>
      <c r="R39" s="9"/>
      <c r="S39" s="13"/>
      <c r="T39" s="9"/>
      <c r="U39" s="9"/>
      <c r="V39" s="113"/>
      <c r="W39" s="9"/>
      <c r="X39" s="9"/>
      <c r="Y39" s="51"/>
      <c r="Z39" s="9"/>
      <c r="AA39" s="22"/>
      <c r="AB39" s="70">
        <v>3</v>
      </c>
      <c r="AC39" s="22"/>
      <c r="AD39" s="68">
        <f t="shared" si="0"/>
        <v>1</v>
      </c>
      <c r="AE39" s="22"/>
      <c r="AF39" s="68">
        <f t="shared" si="1"/>
        <v>2</v>
      </c>
      <c r="AG39" s="24"/>
      <c r="AH39" s="9"/>
      <c r="AI39" s="56">
        <v>0.5</v>
      </c>
      <c r="AJ39" s="9"/>
      <c r="AK39" s="24"/>
      <c r="AL39" s="24">
        <v>0.5</v>
      </c>
      <c r="AM39" s="24"/>
      <c r="AN39" s="24">
        <f t="shared" si="2"/>
        <v>0.5</v>
      </c>
      <c r="AO39" s="24"/>
      <c r="AP39" s="24">
        <f t="shared" si="3"/>
        <v>0</v>
      </c>
      <c r="AQ39" s="22"/>
      <c r="AR39" s="89"/>
      <c r="AS39" s="143"/>
      <c r="AT39" s="146" t="s">
        <v>125</v>
      </c>
      <c r="AV39" s="2"/>
      <c r="AX39" s="2"/>
      <c r="AZ39" s="2"/>
      <c r="BB39" s="2"/>
      <c r="BD39" s="2"/>
    </row>
    <row r="40" spans="1:62" ht="15.75">
      <c r="A40" s="93" t="s">
        <v>31</v>
      </c>
      <c r="B40" s="141">
        <v>20042</v>
      </c>
      <c r="C40" s="8"/>
      <c r="D40" s="37"/>
      <c r="E40" s="8"/>
      <c r="F40" s="8"/>
      <c r="G40" s="55"/>
      <c r="H40" s="8"/>
      <c r="I40" s="8"/>
      <c r="J40" s="41">
        <v>1</v>
      </c>
      <c r="K40" s="8"/>
      <c r="L40" s="8"/>
      <c r="M40" s="43"/>
      <c r="N40" s="8"/>
      <c r="O40" s="8"/>
      <c r="P40" s="37"/>
      <c r="Q40" s="8"/>
      <c r="R40" s="8"/>
      <c r="S40" s="39">
        <v>0.5</v>
      </c>
      <c r="T40" s="8"/>
      <c r="U40" s="8"/>
      <c r="V40" s="8"/>
      <c r="W40" s="8"/>
      <c r="X40" s="8"/>
      <c r="Y40" s="43"/>
      <c r="Z40" s="8"/>
      <c r="AA40" s="22"/>
      <c r="AB40" s="69">
        <v>2.5</v>
      </c>
      <c r="AC40" s="22"/>
      <c r="AD40" s="67">
        <f t="shared" si="0"/>
        <v>1.5</v>
      </c>
      <c r="AE40" s="22"/>
      <c r="AF40" s="67">
        <f t="shared" si="1"/>
        <v>1</v>
      </c>
      <c r="AG40" s="26"/>
      <c r="AH40" s="8"/>
      <c r="AI40" s="55"/>
      <c r="AJ40" s="8"/>
      <c r="AK40" s="26"/>
      <c r="AL40" s="23">
        <v>0.5</v>
      </c>
      <c r="AM40" s="26"/>
      <c r="AN40" s="23">
        <f t="shared" si="2"/>
        <v>0</v>
      </c>
      <c r="AO40" s="26"/>
      <c r="AP40" s="23">
        <f t="shared" si="3"/>
        <v>0.5</v>
      </c>
      <c r="AQ40" s="22"/>
      <c r="AR40" s="89"/>
      <c r="AS40" s="3"/>
      <c r="AT40" s="147" t="s">
        <v>123</v>
      </c>
      <c r="AV40" s="2"/>
    </row>
    <row r="41" spans="1:62" ht="15.75">
      <c r="A41" s="94" t="s">
        <v>32</v>
      </c>
      <c r="B41" s="142">
        <v>173013</v>
      </c>
      <c r="C41" s="9"/>
      <c r="D41" s="13"/>
      <c r="E41" s="9"/>
      <c r="F41" s="9"/>
      <c r="G41" s="56">
        <v>1</v>
      </c>
      <c r="H41" s="9"/>
      <c r="I41" s="9"/>
      <c r="J41" s="13"/>
      <c r="K41" s="9"/>
      <c r="L41" s="9"/>
      <c r="M41" s="51"/>
      <c r="N41" s="9"/>
      <c r="O41" s="9"/>
      <c r="P41" s="13"/>
      <c r="Q41" s="9"/>
      <c r="R41" s="9"/>
      <c r="S41" s="51"/>
      <c r="T41" s="9"/>
      <c r="U41" s="9"/>
      <c r="V41" s="115"/>
      <c r="W41" s="9"/>
      <c r="X41" s="9"/>
      <c r="Y41" s="51"/>
      <c r="Z41" s="9"/>
      <c r="AA41" s="22"/>
      <c r="AB41" s="70">
        <v>2</v>
      </c>
      <c r="AC41" s="22"/>
      <c r="AD41" s="68">
        <f t="shared" si="0"/>
        <v>1</v>
      </c>
      <c r="AE41" s="22"/>
      <c r="AF41" s="68">
        <f t="shared" si="1"/>
        <v>1</v>
      </c>
      <c r="AG41" s="24"/>
      <c r="AH41" s="9"/>
      <c r="AI41" s="56"/>
      <c r="AJ41" s="9"/>
      <c r="AK41" s="24"/>
      <c r="AL41" s="24">
        <v>0.5</v>
      </c>
      <c r="AM41" s="24"/>
      <c r="AN41" s="24">
        <f t="shared" si="2"/>
        <v>0</v>
      </c>
      <c r="AO41" s="24"/>
      <c r="AP41" s="24">
        <f t="shared" si="3"/>
        <v>0.5</v>
      </c>
      <c r="AQ41" s="22"/>
      <c r="AR41" s="89"/>
      <c r="AS41" s="143"/>
      <c r="AT41" s="146" t="s">
        <v>124</v>
      </c>
      <c r="AV41" s="2"/>
      <c r="AX41" s="2"/>
      <c r="AZ41" s="2"/>
    </row>
    <row r="42" spans="1:62" ht="15.75">
      <c r="A42" s="93" t="s">
        <v>33</v>
      </c>
      <c r="B42" s="141">
        <v>49728</v>
      </c>
      <c r="C42" s="8"/>
      <c r="D42" s="37"/>
      <c r="E42" s="8"/>
      <c r="F42" s="8"/>
      <c r="G42" s="55"/>
      <c r="H42" s="8"/>
      <c r="I42" s="8"/>
      <c r="J42" s="62">
        <v>1</v>
      </c>
      <c r="K42" s="8"/>
      <c r="L42" s="8"/>
      <c r="M42" s="43"/>
      <c r="N42" s="8"/>
      <c r="O42" s="8"/>
      <c r="P42" s="37"/>
      <c r="Q42" s="8"/>
      <c r="R42" s="8"/>
      <c r="S42" s="43"/>
      <c r="T42" s="8"/>
      <c r="U42" s="8"/>
      <c r="V42" s="8"/>
      <c r="W42" s="8"/>
      <c r="X42" s="8"/>
      <c r="Y42" s="43"/>
      <c r="Z42" s="8"/>
      <c r="AA42" s="22"/>
      <c r="AB42" s="69">
        <v>2.5</v>
      </c>
      <c r="AC42" s="22"/>
      <c r="AD42" s="67">
        <f t="shared" si="0"/>
        <v>1</v>
      </c>
      <c r="AE42" s="22"/>
      <c r="AF42" s="67">
        <f t="shared" si="1"/>
        <v>1.5</v>
      </c>
      <c r="AG42" s="26"/>
      <c r="AH42" s="8"/>
      <c r="AI42" s="55">
        <v>0.5</v>
      </c>
      <c r="AJ42" s="8"/>
      <c r="AK42" s="26"/>
      <c r="AL42" s="23">
        <v>0.5</v>
      </c>
      <c r="AM42" s="26"/>
      <c r="AN42" s="23">
        <f t="shared" si="2"/>
        <v>0.5</v>
      </c>
      <c r="AO42" s="26"/>
      <c r="AP42" s="23">
        <f t="shared" si="3"/>
        <v>0</v>
      </c>
      <c r="AQ42" s="22"/>
      <c r="AR42" s="89"/>
      <c r="AT42" s="145" t="s">
        <v>123</v>
      </c>
      <c r="AX42" s="2"/>
      <c r="BF42" s="1"/>
      <c r="BJ42" s="1"/>
    </row>
    <row r="43" spans="1:62" ht="15.75">
      <c r="A43" s="94" t="s">
        <v>34</v>
      </c>
      <c r="B43" s="142">
        <v>15761</v>
      </c>
      <c r="C43" s="9"/>
      <c r="D43" s="13"/>
      <c r="E43" s="9"/>
      <c r="F43" s="9"/>
      <c r="G43" s="56"/>
      <c r="H43" s="9"/>
      <c r="I43" s="9"/>
      <c r="J43" s="56">
        <v>1</v>
      </c>
      <c r="K43" s="9"/>
      <c r="L43" s="9"/>
      <c r="M43" s="51"/>
      <c r="N43" s="9"/>
      <c r="O43" s="9"/>
      <c r="P43" s="13"/>
      <c r="Q43" s="9"/>
      <c r="R43" s="9"/>
      <c r="S43" s="51"/>
      <c r="T43" s="9"/>
      <c r="U43" s="9"/>
      <c r="V43" s="9"/>
      <c r="W43" s="9"/>
      <c r="X43" s="9"/>
      <c r="Y43" s="51"/>
      <c r="Z43" s="9"/>
      <c r="AA43" s="22"/>
      <c r="AB43" s="70">
        <v>2.5</v>
      </c>
      <c r="AC43" s="22"/>
      <c r="AD43" s="68">
        <f t="shared" si="0"/>
        <v>1</v>
      </c>
      <c r="AE43" s="22"/>
      <c r="AF43" s="68">
        <f t="shared" si="1"/>
        <v>1.5</v>
      </c>
      <c r="AG43" s="24"/>
      <c r="AH43" s="9"/>
      <c r="AI43" s="56"/>
      <c r="AJ43" s="9"/>
      <c r="AK43" s="24"/>
      <c r="AL43" s="24">
        <v>0.5</v>
      </c>
      <c r="AM43" s="24"/>
      <c r="AN43" s="24">
        <f t="shared" si="2"/>
        <v>0</v>
      </c>
      <c r="AO43" s="24"/>
      <c r="AP43" s="24">
        <f t="shared" si="3"/>
        <v>0.5</v>
      </c>
      <c r="AQ43" s="22"/>
      <c r="AR43" s="89"/>
      <c r="AS43" s="143"/>
      <c r="AT43" s="146" t="s">
        <v>123</v>
      </c>
      <c r="AV43" s="2"/>
    </row>
    <row r="44" spans="1:62" ht="15.75">
      <c r="A44" s="93" t="s">
        <v>35</v>
      </c>
      <c r="B44" s="141">
        <v>8601</v>
      </c>
      <c r="C44" s="8"/>
      <c r="D44" s="37"/>
      <c r="E44" s="8"/>
      <c r="F44" s="8"/>
      <c r="G44" s="55"/>
      <c r="H44" s="8"/>
      <c r="I44" s="8"/>
      <c r="J44" s="46">
        <v>1</v>
      </c>
      <c r="K44" s="8"/>
      <c r="L44" s="8"/>
      <c r="M44" s="43"/>
      <c r="N44" s="8"/>
      <c r="O44" s="8"/>
      <c r="P44" s="37"/>
      <c r="Q44" s="8"/>
      <c r="R44" s="8"/>
      <c r="S44" s="43"/>
      <c r="T44" s="8"/>
      <c r="U44" s="8"/>
      <c r="V44" s="8"/>
      <c r="W44" s="8"/>
      <c r="X44" s="8"/>
      <c r="Y44" s="43"/>
      <c r="Z44" s="8"/>
      <c r="AA44" s="22"/>
      <c r="AB44" s="69">
        <v>2.5</v>
      </c>
      <c r="AC44" s="22"/>
      <c r="AD44" s="67">
        <f t="shared" ref="AD44:AD78" si="4">(D44+G44+J44+M44+P44+S44+V44+Y44)</f>
        <v>1</v>
      </c>
      <c r="AE44" s="22"/>
      <c r="AF44" s="67">
        <f t="shared" ref="AF44:AF77" si="5">AB44-AD44</f>
        <v>1.5</v>
      </c>
      <c r="AG44" s="26"/>
      <c r="AH44" s="8"/>
      <c r="AI44" s="55"/>
      <c r="AJ44" s="8"/>
      <c r="AK44" s="26"/>
      <c r="AL44" s="23">
        <v>0.5</v>
      </c>
      <c r="AM44" s="26"/>
      <c r="AN44" s="23">
        <f t="shared" ref="AN44:AN78" si="6">AI44</f>
        <v>0</v>
      </c>
      <c r="AO44" s="26"/>
      <c r="AP44" s="23">
        <f t="shared" si="3"/>
        <v>0.5</v>
      </c>
      <c r="AQ44" s="22"/>
      <c r="AR44" s="89"/>
      <c r="AS44" s="3"/>
      <c r="AT44" s="147" t="s">
        <v>123</v>
      </c>
      <c r="AV44" s="2"/>
      <c r="AX44" s="2"/>
      <c r="AZ44" s="2"/>
      <c r="BB44" s="2"/>
      <c r="BD44" s="2"/>
    </row>
    <row r="45" spans="1:62" ht="15.75">
      <c r="A45" s="94" t="s">
        <v>36</v>
      </c>
      <c r="B45" s="142">
        <v>445881</v>
      </c>
      <c r="C45" s="9"/>
      <c r="D45" s="13"/>
      <c r="E45" s="9"/>
      <c r="F45" s="9"/>
      <c r="G45" s="56">
        <v>1</v>
      </c>
      <c r="H45" s="9"/>
      <c r="I45" s="9"/>
      <c r="J45" s="13"/>
      <c r="K45" s="9"/>
      <c r="L45" s="9"/>
      <c r="M45" s="51"/>
      <c r="N45" s="9"/>
      <c r="O45" s="9"/>
      <c r="P45" s="13"/>
      <c r="Q45" s="9"/>
      <c r="R45" s="9"/>
      <c r="S45" s="51"/>
      <c r="T45" s="9"/>
      <c r="U45" s="9"/>
      <c r="V45" s="115"/>
      <c r="W45" s="9"/>
      <c r="X45" s="9"/>
      <c r="Y45" s="51"/>
      <c r="Z45" s="9"/>
      <c r="AA45" s="22"/>
      <c r="AB45" s="70">
        <v>2</v>
      </c>
      <c r="AC45" s="22"/>
      <c r="AD45" s="68">
        <f t="shared" si="4"/>
        <v>1</v>
      </c>
      <c r="AE45" s="22"/>
      <c r="AF45" s="68">
        <f t="shared" si="5"/>
        <v>1</v>
      </c>
      <c r="AG45" s="24"/>
      <c r="AH45" s="9"/>
      <c r="AI45" s="56"/>
      <c r="AJ45" s="9"/>
      <c r="AK45" s="24"/>
      <c r="AL45" s="24">
        <v>0.5</v>
      </c>
      <c r="AM45" s="24"/>
      <c r="AN45" s="24">
        <f t="shared" si="6"/>
        <v>0</v>
      </c>
      <c r="AO45" s="24"/>
      <c r="AP45" s="24">
        <f t="shared" si="3"/>
        <v>0.5</v>
      </c>
      <c r="AQ45" s="22"/>
      <c r="AR45" s="89"/>
      <c r="AS45" s="143"/>
      <c r="AT45" s="148" t="s">
        <v>124</v>
      </c>
      <c r="AV45" s="2"/>
      <c r="AX45" s="2"/>
      <c r="AZ45" s="2"/>
    </row>
    <row r="46" spans="1:62" ht="15.75">
      <c r="A46" s="93" t="s">
        <v>37</v>
      </c>
      <c r="B46" s="141">
        <v>839223</v>
      </c>
      <c r="C46" s="8"/>
      <c r="D46" s="39"/>
      <c r="E46" s="8"/>
      <c r="F46" s="8"/>
      <c r="G46" s="55"/>
      <c r="H46" s="8"/>
      <c r="I46" s="8"/>
      <c r="J46" s="37"/>
      <c r="K46" s="8"/>
      <c r="L46" s="8"/>
      <c r="M46" s="43"/>
      <c r="N46" s="8"/>
      <c r="O46" s="8"/>
      <c r="P46" s="37"/>
      <c r="Q46" s="8"/>
      <c r="R46" s="8"/>
      <c r="S46" s="128"/>
      <c r="T46" s="8"/>
      <c r="U46" s="8"/>
      <c r="V46" s="8"/>
      <c r="W46" s="8"/>
      <c r="X46" s="8"/>
      <c r="Y46" s="43"/>
      <c r="Z46" s="8"/>
      <c r="AA46" s="22"/>
      <c r="AB46" s="69">
        <v>3</v>
      </c>
      <c r="AC46" s="22"/>
      <c r="AD46" s="67">
        <f t="shared" si="4"/>
        <v>0</v>
      </c>
      <c r="AE46" s="22"/>
      <c r="AF46" s="67">
        <f t="shared" si="5"/>
        <v>3</v>
      </c>
      <c r="AG46" s="26"/>
      <c r="AH46" s="8"/>
      <c r="AI46" s="55">
        <v>0.5</v>
      </c>
      <c r="AJ46" s="8"/>
      <c r="AK46" s="26"/>
      <c r="AL46" s="23">
        <v>0.5</v>
      </c>
      <c r="AM46" s="26"/>
      <c r="AN46" s="23">
        <f t="shared" si="6"/>
        <v>0.5</v>
      </c>
      <c r="AO46" s="26"/>
      <c r="AP46" s="23">
        <f t="shared" si="3"/>
        <v>0</v>
      </c>
      <c r="AQ46" s="22"/>
      <c r="AR46" s="89"/>
      <c r="AT46" s="147" t="s">
        <v>125</v>
      </c>
      <c r="AV46" s="2"/>
    </row>
    <row r="47" spans="1:62" ht="15.75">
      <c r="A47" s="94" t="s">
        <v>38</v>
      </c>
      <c r="B47" s="142">
        <v>305866</v>
      </c>
      <c r="C47" s="9"/>
      <c r="D47" s="40"/>
      <c r="E47" s="9"/>
      <c r="F47" s="9"/>
      <c r="G47" s="56">
        <v>1</v>
      </c>
      <c r="H47" s="9"/>
      <c r="I47" s="9"/>
      <c r="J47" s="13"/>
      <c r="K47" s="9"/>
      <c r="L47" s="9"/>
      <c r="M47" s="51"/>
      <c r="N47" s="9"/>
      <c r="O47" s="9"/>
      <c r="P47" s="13"/>
      <c r="Q47" s="9"/>
      <c r="R47" s="9"/>
      <c r="S47" s="51"/>
      <c r="T47" s="9"/>
      <c r="U47" s="9"/>
      <c r="V47" s="115"/>
      <c r="W47" s="9"/>
      <c r="X47" s="9"/>
      <c r="Y47" s="51"/>
      <c r="Z47" s="9"/>
      <c r="AA47" s="22"/>
      <c r="AB47" s="70">
        <v>3.5</v>
      </c>
      <c r="AC47" s="22"/>
      <c r="AD47" s="68">
        <f t="shared" si="4"/>
        <v>1</v>
      </c>
      <c r="AE47" s="22"/>
      <c r="AF47" s="68">
        <f t="shared" si="5"/>
        <v>2.5</v>
      </c>
      <c r="AG47" s="24"/>
      <c r="AH47" s="9"/>
      <c r="AI47" s="56">
        <v>0.5</v>
      </c>
      <c r="AJ47" s="9"/>
      <c r="AK47" s="24"/>
      <c r="AL47" s="24">
        <v>0.5</v>
      </c>
      <c r="AM47" s="24"/>
      <c r="AN47" s="24">
        <f t="shared" si="6"/>
        <v>0.5</v>
      </c>
      <c r="AO47" s="24"/>
      <c r="AP47" s="24">
        <f t="shared" si="3"/>
        <v>0</v>
      </c>
      <c r="AQ47" s="22"/>
      <c r="AR47" s="89"/>
      <c r="AS47" s="143"/>
      <c r="AT47" s="146" t="s">
        <v>122</v>
      </c>
      <c r="AV47" s="2"/>
      <c r="AX47" s="2"/>
      <c r="AZ47" s="2"/>
      <c r="BB47" s="2"/>
      <c r="BD47" s="2"/>
    </row>
    <row r="48" spans="1:62" ht="15.75">
      <c r="A48" s="93" t="s">
        <v>39</v>
      </c>
      <c r="B48" s="141">
        <v>46270</v>
      </c>
      <c r="C48" s="8"/>
      <c r="D48" s="37"/>
      <c r="E48" s="8"/>
      <c r="F48" s="8"/>
      <c r="G48" s="55"/>
      <c r="H48" s="8"/>
      <c r="I48" s="8"/>
      <c r="J48" s="62">
        <v>1</v>
      </c>
      <c r="K48" s="8"/>
      <c r="L48" s="8"/>
      <c r="M48" s="43"/>
      <c r="N48" s="8"/>
      <c r="O48" s="8"/>
      <c r="P48" s="37"/>
      <c r="Q48" s="8"/>
      <c r="R48" s="8"/>
      <c r="S48" s="43"/>
      <c r="T48" s="8"/>
      <c r="U48" s="8"/>
      <c r="V48" s="8"/>
      <c r="W48" s="8"/>
      <c r="X48" s="8"/>
      <c r="Y48" s="43"/>
      <c r="Z48" s="8"/>
      <c r="AA48" s="22"/>
      <c r="AB48" s="69">
        <v>2.5</v>
      </c>
      <c r="AC48" s="22"/>
      <c r="AD48" s="67">
        <f t="shared" si="4"/>
        <v>1</v>
      </c>
      <c r="AE48" s="22"/>
      <c r="AF48" s="67">
        <f t="shared" si="5"/>
        <v>1.5</v>
      </c>
      <c r="AG48" s="26"/>
      <c r="AH48" s="8"/>
      <c r="AI48" s="55"/>
      <c r="AJ48" s="8"/>
      <c r="AK48" s="26"/>
      <c r="AL48" s="23">
        <v>0.5</v>
      </c>
      <c r="AM48" s="26"/>
      <c r="AN48" s="23">
        <f t="shared" si="6"/>
        <v>0</v>
      </c>
      <c r="AO48" s="26"/>
      <c r="AP48" s="23">
        <f t="shared" si="3"/>
        <v>0.5</v>
      </c>
      <c r="AQ48" s="22"/>
      <c r="AR48" s="89"/>
      <c r="AS48" s="3"/>
      <c r="AT48" s="147" t="s">
        <v>123</v>
      </c>
      <c r="AZ48" s="2"/>
      <c r="BB48" s="2"/>
    </row>
    <row r="49" spans="1:62" ht="15.75">
      <c r="A49" s="94" t="s">
        <v>40</v>
      </c>
      <c r="B49" s="142">
        <v>8140</v>
      </c>
      <c r="C49" s="9"/>
      <c r="D49" s="13"/>
      <c r="E49" s="9"/>
      <c r="F49" s="9"/>
      <c r="G49" s="56"/>
      <c r="H49" s="9"/>
      <c r="I49" s="9"/>
      <c r="J49" s="56">
        <v>1</v>
      </c>
      <c r="K49" s="9"/>
      <c r="L49" s="9"/>
      <c r="M49" s="51"/>
      <c r="N49" s="9"/>
      <c r="O49" s="9"/>
      <c r="P49" s="13"/>
      <c r="Q49" s="9"/>
      <c r="R49" s="9"/>
      <c r="S49" s="51"/>
      <c r="T49" s="9"/>
      <c r="U49" s="9"/>
      <c r="V49" s="9"/>
      <c r="W49" s="9"/>
      <c r="X49" s="9"/>
      <c r="Y49" s="40">
        <v>0.5</v>
      </c>
      <c r="Z49" s="9"/>
      <c r="AA49" s="22"/>
      <c r="AB49" s="70">
        <v>2.5</v>
      </c>
      <c r="AC49" s="22"/>
      <c r="AD49" s="68">
        <f t="shared" si="4"/>
        <v>1.5</v>
      </c>
      <c r="AE49" s="22"/>
      <c r="AF49" s="68">
        <f t="shared" si="5"/>
        <v>1</v>
      </c>
      <c r="AG49" s="24"/>
      <c r="AH49" s="9"/>
      <c r="AI49" s="56"/>
      <c r="AJ49" s="9"/>
      <c r="AK49" s="24"/>
      <c r="AL49" s="24">
        <v>0.5</v>
      </c>
      <c r="AM49" s="24"/>
      <c r="AN49" s="24">
        <f t="shared" si="6"/>
        <v>0</v>
      </c>
      <c r="AO49" s="24"/>
      <c r="AP49" s="24">
        <f t="shared" si="3"/>
        <v>0.5</v>
      </c>
      <c r="AQ49" s="22"/>
      <c r="AR49" s="89"/>
      <c r="AS49" s="143"/>
      <c r="AT49" s="146" t="s">
        <v>123</v>
      </c>
      <c r="AV49" s="2"/>
    </row>
    <row r="50" spans="1:62" ht="15.75">
      <c r="A50" s="93" t="s">
        <v>41</v>
      </c>
      <c r="B50" s="141">
        <v>18859</v>
      </c>
      <c r="C50" s="8"/>
      <c r="D50" s="37"/>
      <c r="E50" s="8"/>
      <c r="F50" s="8"/>
      <c r="G50" s="55"/>
      <c r="H50" s="8"/>
      <c r="I50" s="8"/>
      <c r="J50" s="46">
        <v>1</v>
      </c>
      <c r="K50" s="8"/>
      <c r="L50" s="8"/>
      <c r="M50" s="43"/>
      <c r="N50" s="8"/>
      <c r="O50" s="8"/>
      <c r="P50" s="37"/>
      <c r="Q50" s="8"/>
      <c r="R50" s="8"/>
      <c r="S50" s="43">
        <v>0.5</v>
      </c>
      <c r="T50" s="8"/>
      <c r="U50" s="8"/>
      <c r="V50" s="8"/>
      <c r="W50" s="8"/>
      <c r="X50" s="8"/>
      <c r="Y50" s="37"/>
      <c r="Z50" s="8"/>
      <c r="AA50" s="22"/>
      <c r="AB50" s="69">
        <v>1.5</v>
      </c>
      <c r="AC50" s="22"/>
      <c r="AD50" s="67">
        <f t="shared" si="4"/>
        <v>1.5</v>
      </c>
      <c r="AE50" s="22"/>
      <c r="AF50" s="67">
        <f t="shared" si="5"/>
        <v>0</v>
      </c>
      <c r="AG50" s="26"/>
      <c r="AH50" s="8"/>
      <c r="AI50" s="55"/>
      <c r="AJ50" s="8"/>
      <c r="AK50" s="26"/>
      <c r="AL50" s="23">
        <v>0.5</v>
      </c>
      <c r="AM50" s="26"/>
      <c r="AN50" s="23">
        <f t="shared" si="6"/>
        <v>0</v>
      </c>
      <c r="AO50" s="26"/>
      <c r="AP50" s="23">
        <f t="shared" si="3"/>
        <v>0.5</v>
      </c>
      <c r="AQ50" s="22"/>
      <c r="AR50" s="89"/>
      <c r="AT50" s="147" t="s">
        <v>126</v>
      </c>
      <c r="AV50" s="2"/>
      <c r="AZ50" s="2"/>
      <c r="BB50" s="2"/>
    </row>
    <row r="51" spans="1:62" ht="15.75">
      <c r="A51" s="94" t="s">
        <v>42</v>
      </c>
      <c r="B51" s="142">
        <v>466845</v>
      </c>
      <c r="C51" s="9"/>
      <c r="D51" s="38"/>
      <c r="E51" s="9"/>
      <c r="F51" s="9"/>
      <c r="G51" s="56">
        <v>0.5</v>
      </c>
      <c r="H51" s="9"/>
      <c r="I51" s="9"/>
      <c r="J51" s="13"/>
      <c r="K51" s="9"/>
      <c r="L51" s="9"/>
      <c r="M51" s="51"/>
      <c r="N51" s="9"/>
      <c r="O51" s="9"/>
      <c r="P51" s="13"/>
      <c r="Q51" s="9"/>
      <c r="R51" s="9"/>
      <c r="S51" s="51"/>
      <c r="T51" s="9"/>
      <c r="U51" s="9"/>
      <c r="V51" s="116"/>
      <c r="W51" s="9"/>
      <c r="X51" s="9"/>
      <c r="Y51" s="42"/>
      <c r="Z51" s="9"/>
      <c r="AA51" s="22"/>
      <c r="AB51" s="70">
        <v>3</v>
      </c>
      <c r="AC51" s="22"/>
      <c r="AD51" s="68">
        <f t="shared" si="4"/>
        <v>0.5</v>
      </c>
      <c r="AE51" s="22"/>
      <c r="AF51" s="68">
        <f t="shared" si="5"/>
        <v>2.5</v>
      </c>
      <c r="AG51" s="24"/>
      <c r="AH51" s="9"/>
      <c r="AI51" s="56">
        <v>0.5</v>
      </c>
      <c r="AJ51" s="9"/>
      <c r="AK51" s="24"/>
      <c r="AL51" s="24">
        <v>0.5</v>
      </c>
      <c r="AM51" s="24"/>
      <c r="AN51" s="24">
        <f t="shared" si="6"/>
        <v>0.5</v>
      </c>
      <c r="AO51" s="24"/>
      <c r="AP51" s="24">
        <f t="shared" si="3"/>
        <v>0</v>
      </c>
      <c r="AQ51" s="22"/>
      <c r="AR51" s="89"/>
      <c r="AS51" s="143"/>
      <c r="AT51" s="146" t="s">
        <v>125</v>
      </c>
      <c r="AZ51" s="2"/>
      <c r="BB51" s="2"/>
    </row>
    <row r="52" spans="1:62" ht="15.75">
      <c r="A52" s="93" t="s">
        <v>43</v>
      </c>
      <c r="B52" s="141">
        <v>433765</v>
      </c>
      <c r="C52" s="8"/>
      <c r="D52" s="37"/>
      <c r="E52" s="8"/>
      <c r="F52" s="8"/>
      <c r="G52" s="55">
        <v>1</v>
      </c>
      <c r="H52" s="8"/>
      <c r="I52" s="8"/>
      <c r="J52" s="37"/>
      <c r="K52" s="8"/>
      <c r="L52" s="8"/>
      <c r="M52" s="43"/>
      <c r="N52" s="8"/>
      <c r="O52" s="8"/>
      <c r="P52" s="37"/>
      <c r="Q52" s="8"/>
      <c r="R52" s="8"/>
      <c r="S52" s="43"/>
      <c r="T52" s="8"/>
      <c r="U52" s="8"/>
      <c r="V52" s="120"/>
      <c r="W52" s="8"/>
      <c r="X52" s="8"/>
      <c r="Y52" s="43"/>
      <c r="Z52" s="8"/>
      <c r="AA52" s="22"/>
      <c r="AB52" s="69">
        <v>2</v>
      </c>
      <c r="AC52" s="22"/>
      <c r="AD52" s="67">
        <f t="shared" si="4"/>
        <v>1</v>
      </c>
      <c r="AE52" s="22"/>
      <c r="AF52" s="67">
        <f t="shared" si="5"/>
        <v>1</v>
      </c>
      <c r="AG52" s="26"/>
      <c r="AH52" s="8"/>
      <c r="AI52" s="55">
        <v>0.5</v>
      </c>
      <c r="AJ52" s="8"/>
      <c r="AK52" s="26"/>
      <c r="AL52" s="23">
        <v>0.5</v>
      </c>
      <c r="AM52" s="26"/>
      <c r="AN52" s="23">
        <f t="shared" si="6"/>
        <v>0.5</v>
      </c>
      <c r="AO52" s="26"/>
      <c r="AP52" s="23">
        <f t="shared" si="3"/>
        <v>0</v>
      </c>
      <c r="AQ52" s="22"/>
      <c r="AR52" s="89"/>
      <c r="AS52" s="3"/>
      <c r="AT52" s="145" t="s">
        <v>124</v>
      </c>
      <c r="AV52" s="2"/>
      <c r="AX52" s="2"/>
      <c r="BB52" s="2"/>
      <c r="BD52" s="2"/>
    </row>
    <row r="53" spans="1:62" ht="15.75">
      <c r="A53" s="94" t="s">
        <v>44</v>
      </c>
      <c r="B53" s="142">
        <v>166281</v>
      </c>
      <c r="C53" s="9"/>
      <c r="D53" s="13"/>
      <c r="E53" s="9"/>
      <c r="F53" s="9"/>
      <c r="G53" s="56">
        <v>0.5</v>
      </c>
      <c r="H53" s="9"/>
      <c r="I53" s="9"/>
      <c r="J53" s="13"/>
      <c r="K53" s="9"/>
      <c r="L53" s="9"/>
      <c r="M53" s="40"/>
      <c r="N53" s="9"/>
      <c r="O53" s="9"/>
      <c r="P53" s="13"/>
      <c r="Q53" s="9"/>
      <c r="R53" s="9"/>
      <c r="S53" s="40"/>
      <c r="T53" s="9"/>
      <c r="U53" s="9"/>
      <c r="V53" s="157"/>
      <c r="W53" s="9"/>
      <c r="X53" s="9"/>
      <c r="Y53" s="40"/>
      <c r="Z53" s="9"/>
      <c r="AA53" s="22"/>
      <c r="AB53" s="70">
        <v>2</v>
      </c>
      <c r="AC53" s="22"/>
      <c r="AD53" s="68">
        <f t="shared" si="4"/>
        <v>0.5</v>
      </c>
      <c r="AE53" s="22"/>
      <c r="AF53" s="68">
        <f t="shared" si="5"/>
        <v>1.5</v>
      </c>
      <c r="AG53" s="24"/>
      <c r="AH53" s="9"/>
      <c r="AI53" s="56"/>
      <c r="AJ53" s="9"/>
      <c r="AK53" s="24"/>
      <c r="AL53" s="24">
        <v>0.5</v>
      </c>
      <c r="AM53" s="24"/>
      <c r="AN53" s="24">
        <f t="shared" si="6"/>
        <v>0</v>
      </c>
      <c r="AO53" s="24"/>
      <c r="AP53" s="24">
        <f t="shared" si="3"/>
        <v>0.5</v>
      </c>
      <c r="AQ53" s="22"/>
      <c r="AR53" s="89"/>
      <c r="AS53" s="143"/>
      <c r="AT53" s="146" t="s">
        <v>124</v>
      </c>
      <c r="AV53" s="2"/>
      <c r="AZ53" s="2"/>
      <c r="BB53" s="2"/>
    </row>
    <row r="54" spans="1:62" ht="15.75">
      <c r="A54" s="93" t="s">
        <v>45</v>
      </c>
      <c r="B54" s="141">
        <v>2814927</v>
      </c>
      <c r="C54" s="8"/>
      <c r="D54" s="41">
        <v>0.5</v>
      </c>
      <c r="E54" s="8"/>
      <c r="F54" s="8"/>
      <c r="G54" s="55"/>
      <c r="H54" s="8"/>
      <c r="I54" s="8"/>
      <c r="J54" s="37"/>
      <c r="K54" s="8"/>
      <c r="L54" s="8"/>
      <c r="M54" s="37"/>
      <c r="N54" s="8"/>
      <c r="O54" s="8"/>
      <c r="P54" s="31">
        <v>0.5</v>
      </c>
      <c r="Q54" s="8"/>
      <c r="R54" s="8"/>
      <c r="S54" s="37"/>
      <c r="T54" s="8"/>
      <c r="U54" s="8"/>
      <c r="V54" s="8"/>
      <c r="W54" s="8"/>
      <c r="X54" s="8"/>
      <c r="Y54" s="37"/>
      <c r="Z54" s="8"/>
      <c r="AA54" s="22"/>
      <c r="AB54" s="69">
        <v>2</v>
      </c>
      <c r="AC54" s="22"/>
      <c r="AD54" s="67">
        <f t="shared" si="4"/>
        <v>1</v>
      </c>
      <c r="AE54" s="22"/>
      <c r="AF54" s="67">
        <f t="shared" si="5"/>
        <v>1</v>
      </c>
      <c r="AG54" s="26"/>
      <c r="AH54" s="8"/>
      <c r="AI54" s="55"/>
      <c r="AJ54" s="8"/>
      <c r="AK54" s="26"/>
      <c r="AL54" s="23">
        <v>0.5</v>
      </c>
      <c r="AM54" s="26"/>
      <c r="AN54" s="23">
        <f t="shared" si="6"/>
        <v>0</v>
      </c>
      <c r="AO54" s="26"/>
      <c r="AP54" s="23">
        <f t="shared" si="3"/>
        <v>0.5</v>
      </c>
      <c r="AQ54" s="22"/>
      <c r="AR54" s="89"/>
      <c r="AT54" s="147" t="s">
        <v>127</v>
      </c>
      <c r="AV54" s="2"/>
      <c r="AZ54" s="2"/>
      <c r="BB54" s="2"/>
    </row>
    <row r="55" spans="1:62" ht="15.75">
      <c r="A55" s="94" t="s">
        <v>46</v>
      </c>
      <c r="B55" s="142">
        <v>84707</v>
      </c>
      <c r="C55" s="9"/>
      <c r="D55" s="13"/>
      <c r="E55" s="9"/>
      <c r="F55" s="9"/>
      <c r="G55" s="56">
        <v>1</v>
      </c>
      <c r="H55" s="9"/>
      <c r="I55" s="9"/>
      <c r="J55" s="13"/>
      <c r="K55" s="9"/>
      <c r="L55" s="9"/>
      <c r="M55" s="42"/>
      <c r="N55" s="9"/>
      <c r="O55" s="9"/>
      <c r="P55" s="13"/>
      <c r="Q55" s="9"/>
      <c r="R55" s="9"/>
      <c r="S55" s="42"/>
      <c r="T55" s="9"/>
      <c r="U55" s="9"/>
      <c r="V55" s="115"/>
      <c r="W55" s="9"/>
      <c r="X55" s="9"/>
      <c r="Y55" s="42"/>
      <c r="Z55" s="9"/>
      <c r="AA55" s="22"/>
      <c r="AB55" s="70">
        <v>2</v>
      </c>
      <c r="AC55" s="22"/>
      <c r="AD55" s="68">
        <f t="shared" si="4"/>
        <v>1</v>
      </c>
      <c r="AE55" s="22"/>
      <c r="AF55" s="68">
        <f t="shared" si="5"/>
        <v>1</v>
      </c>
      <c r="AG55" s="24"/>
      <c r="AH55" s="9"/>
      <c r="AI55" s="56">
        <v>0.5</v>
      </c>
      <c r="AJ55" s="9"/>
      <c r="AK55" s="24"/>
      <c r="AL55" s="24">
        <v>0.5</v>
      </c>
      <c r="AM55" s="24"/>
      <c r="AN55" s="24">
        <f t="shared" si="6"/>
        <v>0.5</v>
      </c>
      <c r="AO55" s="24"/>
      <c r="AP55" s="24">
        <f t="shared" si="3"/>
        <v>0</v>
      </c>
      <c r="AQ55" s="22"/>
      <c r="AR55" s="89"/>
      <c r="AS55" s="143"/>
      <c r="AT55" s="148" t="s">
        <v>124</v>
      </c>
      <c r="AX55" s="2"/>
      <c r="BF55" s="1"/>
      <c r="BJ55" s="1"/>
    </row>
    <row r="56" spans="1:62" ht="15.75">
      <c r="A56" s="93" t="s">
        <v>47</v>
      </c>
      <c r="B56" s="141">
        <v>107053</v>
      </c>
      <c r="C56" s="8"/>
      <c r="D56" s="37"/>
      <c r="E56" s="8"/>
      <c r="F56" s="8"/>
      <c r="G56" s="55"/>
      <c r="H56" s="8"/>
      <c r="I56" s="8"/>
      <c r="J56" s="41">
        <v>1</v>
      </c>
      <c r="K56" s="8"/>
      <c r="L56" s="8"/>
      <c r="M56" s="43"/>
      <c r="N56" s="8"/>
      <c r="O56" s="8"/>
      <c r="P56" s="37"/>
      <c r="Q56" s="8"/>
      <c r="R56" s="8"/>
      <c r="S56" s="43"/>
      <c r="T56" s="8"/>
      <c r="U56" s="8"/>
      <c r="V56" s="8"/>
      <c r="W56" s="8"/>
      <c r="X56" s="8"/>
      <c r="Y56" s="43"/>
      <c r="Z56" s="8"/>
      <c r="AA56" s="22"/>
      <c r="AB56" s="69">
        <v>2</v>
      </c>
      <c r="AC56" s="22"/>
      <c r="AD56" s="67">
        <f t="shared" si="4"/>
        <v>1</v>
      </c>
      <c r="AE56" s="22"/>
      <c r="AF56" s="67">
        <f t="shared" si="5"/>
        <v>1</v>
      </c>
      <c r="AG56" s="26"/>
      <c r="AH56" s="8"/>
      <c r="AI56" s="55"/>
      <c r="AJ56" s="8"/>
      <c r="AK56" s="26"/>
      <c r="AL56" s="23">
        <v>0.5</v>
      </c>
      <c r="AM56" s="26"/>
      <c r="AN56" s="23">
        <f t="shared" si="6"/>
        <v>0</v>
      </c>
      <c r="AO56" s="26"/>
      <c r="AP56" s="23">
        <f t="shared" si="3"/>
        <v>0.5</v>
      </c>
      <c r="AQ56" s="22"/>
      <c r="AR56" s="89"/>
      <c r="AT56" s="145" t="s">
        <v>124</v>
      </c>
      <c r="AV56" s="2"/>
      <c r="AX56" s="2"/>
      <c r="BB56" s="2"/>
      <c r="BD56" s="2"/>
    </row>
    <row r="57" spans="1:62" ht="15.75">
      <c r="A57" s="94" t="s">
        <v>48</v>
      </c>
      <c r="B57" s="142">
        <v>226193</v>
      </c>
      <c r="C57" s="9"/>
      <c r="D57" s="13"/>
      <c r="E57" s="9"/>
      <c r="F57" s="9"/>
      <c r="G57" s="56">
        <v>0.5</v>
      </c>
      <c r="H57" s="9"/>
      <c r="I57" s="9"/>
      <c r="J57" s="13"/>
      <c r="K57" s="9"/>
      <c r="L57" s="9"/>
      <c r="M57" s="51"/>
      <c r="N57" s="9"/>
      <c r="O57" s="9"/>
      <c r="P57" s="13"/>
      <c r="Q57" s="9"/>
      <c r="R57" s="9"/>
      <c r="S57" s="51"/>
      <c r="T57" s="9"/>
      <c r="U57" s="9"/>
      <c r="V57" s="115"/>
      <c r="W57" s="9"/>
      <c r="X57" s="9"/>
      <c r="Y57" s="51"/>
      <c r="Z57" s="9"/>
      <c r="AA57" s="22"/>
      <c r="AB57" s="70">
        <v>2</v>
      </c>
      <c r="AC57" s="22"/>
      <c r="AD57" s="68">
        <f t="shared" si="4"/>
        <v>0.5</v>
      </c>
      <c r="AE57" s="22"/>
      <c r="AF57" s="68">
        <f t="shared" si="5"/>
        <v>1.5</v>
      </c>
      <c r="AG57" s="24"/>
      <c r="AH57" s="9"/>
      <c r="AI57" s="56">
        <v>0.5</v>
      </c>
      <c r="AJ57" s="9"/>
      <c r="AK57" s="24"/>
      <c r="AL57" s="24">
        <v>0.5</v>
      </c>
      <c r="AM57" s="24"/>
      <c r="AN57" s="24">
        <f t="shared" si="6"/>
        <v>0.5</v>
      </c>
      <c r="AO57" s="24"/>
      <c r="AP57" s="24">
        <f t="shared" si="3"/>
        <v>0</v>
      </c>
      <c r="AQ57" s="22"/>
      <c r="AR57" s="89"/>
      <c r="AS57" s="144"/>
      <c r="AT57" s="148" t="s">
        <v>124</v>
      </c>
      <c r="AV57" s="2"/>
      <c r="AX57" s="2"/>
      <c r="AZ57" s="2"/>
      <c r="BD57" s="2"/>
    </row>
    <row r="58" spans="1:62" ht="15.75">
      <c r="A58" s="93" t="s">
        <v>49</v>
      </c>
      <c r="B58" s="141">
        <v>40314</v>
      </c>
      <c r="C58" s="8"/>
      <c r="D58" s="37"/>
      <c r="E58" s="8"/>
      <c r="F58" s="8"/>
      <c r="G58" s="55"/>
      <c r="H58" s="8"/>
      <c r="I58" s="8"/>
      <c r="J58" s="41">
        <v>1</v>
      </c>
      <c r="K58" s="8"/>
      <c r="L58" s="8"/>
      <c r="M58" s="43"/>
      <c r="N58" s="8"/>
      <c r="O58" s="8"/>
      <c r="P58" s="37"/>
      <c r="Q58" s="8"/>
      <c r="R58" s="8"/>
      <c r="S58" s="44"/>
      <c r="T58" s="8"/>
      <c r="U58" s="8"/>
      <c r="V58" s="8"/>
      <c r="W58" s="8"/>
      <c r="X58" s="8"/>
      <c r="Y58" s="43"/>
      <c r="Z58" s="8"/>
      <c r="AA58" s="22"/>
      <c r="AB58" s="69">
        <v>2.5</v>
      </c>
      <c r="AC58" s="22"/>
      <c r="AD58" s="67">
        <f t="shared" si="4"/>
        <v>1</v>
      </c>
      <c r="AE58" s="22"/>
      <c r="AF58" s="67">
        <f t="shared" si="5"/>
        <v>1.5</v>
      </c>
      <c r="AG58" s="26"/>
      <c r="AH58" s="8"/>
      <c r="AI58" s="55"/>
      <c r="AJ58" s="8"/>
      <c r="AK58" s="26"/>
      <c r="AL58" s="23">
        <v>0.5</v>
      </c>
      <c r="AM58" s="26"/>
      <c r="AN58" s="23">
        <f t="shared" si="6"/>
        <v>0</v>
      </c>
      <c r="AO58" s="26"/>
      <c r="AP58" s="23">
        <f t="shared" si="3"/>
        <v>0.5</v>
      </c>
      <c r="AQ58" s="22"/>
      <c r="AR58" s="89"/>
      <c r="AT58" s="145" t="s">
        <v>123</v>
      </c>
      <c r="AV58" s="2"/>
      <c r="AX58" s="2"/>
      <c r="AZ58" s="2"/>
      <c r="BB58" s="2"/>
      <c r="BD58" s="2"/>
    </row>
    <row r="59" spans="1:62" ht="15.75">
      <c r="A59" s="94" t="s">
        <v>50</v>
      </c>
      <c r="B59" s="142">
        <v>1536045</v>
      </c>
      <c r="C59" s="9"/>
      <c r="D59" s="42"/>
      <c r="E59" s="9"/>
      <c r="F59" s="9"/>
      <c r="G59" s="56"/>
      <c r="H59" s="9"/>
      <c r="I59" s="9"/>
      <c r="J59" s="13"/>
      <c r="K59" s="9"/>
      <c r="L59" s="9"/>
      <c r="M59" s="51"/>
      <c r="N59" s="9"/>
      <c r="O59" s="9"/>
      <c r="P59" s="13"/>
      <c r="Q59" s="9"/>
      <c r="R59" s="9"/>
      <c r="S59" s="13"/>
      <c r="T59" s="9"/>
      <c r="U59" s="9"/>
      <c r="V59" s="9"/>
      <c r="W59" s="9"/>
      <c r="X59" s="9"/>
      <c r="Y59" s="51"/>
      <c r="Z59" s="9"/>
      <c r="AA59" s="22"/>
      <c r="AB59" s="70">
        <v>3</v>
      </c>
      <c r="AC59" s="22"/>
      <c r="AD59" s="68">
        <f t="shared" si="4"/>
        <v>0</v>
      </c>
      <c r="AE59" s="22"/>
      <c r="AF59" s="68">
        <f t="shared" si="5"/>
        <v>3</v>
      </c>
      <c r="AG59" s="24"/>
      <c r="AH59" s="9"/>
      <c r="AI59" s="56">
        <v>0.5</v>
      </c>
      <c r="AJ59" s="9"/>
      <c r="AK59" s="24"/>
      <c r="AL59" s="24">
        <v>0.5</v>
      </c>
      <c r="AM59" s="24"/>
      <c r="AN59" s="24">
        <f t="shared" si="6"/>
        <v>0.5</v>
      </c>
      <c r="AO59" s="24"/>
      <c r="AP59" s="24">
        <f t="shared" si="3"/>
        <v>0</v>
      </c>
      <c r="AQ59" s="22"/>
      <c r="AR59" s="89"/>
      <c r="AS59" s="143"/>
      <c r="AT59" s="146" t="s">
        <v>125</v>
      </c>
      <c r="AV59" s="2"/>
      <c r="AX59" s="2"/>
      <c r="AZ59" s="2"/>
      <c r="BB59" s="2"/>
      <c r="BD59" s="2"/>
    </row>
    <row r="60" spans="1:62" ht="15.75">
      <c r="A60" s="93" t="s">
        <v>51</v>
      </c>
      <c r="B60" s="141">
        <v>484915</v>
      </c>
      <c r="C60" s="8"/>
      <c r="D60" s="43"/>
      <c r="E60" s="8"/>
      <c r="F60" s="8"/>
      <c r="G60" s="55">
        <v>1</v>
      </c>
      <c r="H60" s="8"/>
      <c r="I60" s="8"/>
      <c r="J60" s="37"/>
      <c r="K60" s="8"/>
      <c r="L60" s="8"/>
      <c r="M60" s="43"/>
      <c r="N60" s="8"/>
      <c r="O60" s="8"/>
      <c r="P60" s="37"/>
      <c r="Q60" s="8"/>
      <c r="R60" s="8"/>
      <c r="S60" s="39"/>
      <c r="T60" s="8"/>
      <c r="U60" s="8"/>
      <c r="V60" s="112"/>
      <c r="W60" s="8"/>
      <c r="X60" s="8"/>
      <c r="Y60" s="43"/>
      <c r="Z60" s="8"/>
      <c r="AA60" s="22"/>
      <c r="AB60" s="69">
        <v>3</v>
      </c>
      <c r="AC60" s="22"/>
      <c r="AD60" s="67">
        <f t="shared" si="4"/>
        <v>1</v>
      </c>
      <c r="AE60" s="22"/>
      <c r="AF60" s="67">
        <f t="shared" si="5"/>
        <v>2</v>
      </c>
      <c r="AG60" s="26"/>
      <c r="AH60" s="8"/>
      <c r="AI60" s="55">
        <v>0.5</v>
      </c>
      <c r="AJ60" s="8"/>
      <c r="AK60" s="26"/>
      <c r="AL60" s="23">
        <v>0.5</v>
      </c>
      <c r="AM60" s="26"/>
      <c r="AN60" s="23">
        <f t="shared" si="6"/>
        <v>0.5</v>
      </c>
      <c r="AO60" s="26"/>
      <c r="AP60" s="23">
        <f t="shared" si="3"/>
        <v>0</v>
      </c>
      <c r="AQ60" s="22"/>
      <c r="AR60" s="89"/>
      <c r="AT60" s="147" t="s">
        <v>125</v>
      </c>
      <c r="AV60" s="2"/>
      <c r="AX60" s="2"/>
      <c r="AZ60" s="2"/>
      <c r="BD60" s="2"/>
    </row>
    <row r="61" spans="1:62" ht="15.75">
      <c r="A61" s="94" t="s">
        <v>52</v>
      </c>
      <c r="B61" s="142">
        <v>1556161</v>
      </c>
      <c r="C61" s="9"/>
      <c r="D61" s="51"/>
      <c r="E61" s="9"/>
      <c r="F61" s="9"/>
      <c r="G61" s="56"/>
      <c r="H61" s="9"/>
      <c r="I61" s="9"/>
      <c r="J61" s="13"/>
      <c r="K61" s="9"/>
      <c r="L61" s="9"/>
      <c r="M61" s="51"/>
      <c r="N61" s="9"/>
      <c r="O61" s="9"/>
      <c r="P61" s="13"/>
      <c r="Q61" s="9"/>
      <c r="R61" s="9"/>
      <c r="S61" s="119"/>
      <c r="T61" s="9"/>
      <c r="U61" s="9"/>
      <c r="V61" s="121"/>
      <c r="W61" s="9"/>
      <c r="X61" s="9"/>
      <c r="Y61" s="51"/>
      <c r="Z61" s="9"/>
      <c r="AA61" s="22"/>
      <c r="AB61" s="70">
        <v>3</v>
      </c>
      <c r="AC61" s="22"/>
      <c r="AD61" s="68">
        <f t="shared" si="4"/>
        <v>0</v>
      </c>
      <c r="AE61" s="22"/>
      <c r="AF61" s="68">
        <f t="shared" si="5"/>
        <v>3</v>
      </c>
      <c r="AG61" s="24"/>
      <c r="AH61" s="9"/>
      <c r="AI61" s="56">
        <v>0.5</v>
      </c>
      <c r="AJ61" s="9"/>
      <c r="AK61" s="24"/>
      <c r="AL61" s="24">
        <v>0.5</v>
      </c>
      <c r="AM61" s="24"/>
      <c r="AN61" s="24">
        <f t="shared" si="6"/>
        <v>0.5</v>
      </c>
      <c r="AO61" s="24"/>
      <c r="AP61" s="24">
        <f t="shared" si="3"/>
        <v>0</v>
      </c>
      <c r="AQ61" s="22"/>
      <c r="AR61" s="89"/>
      <c r="AS61" s="143"/>
      <c r="AT61" s="148" t="s">
        <v>125</v>
      </c>
      <c r="AX61" s="2"/>
      <c r="AZ61" s="2"/>
      <c r="BB61" s="2"/>
    </row>
    <row r="62" spans="1:62" ht="15.75">
      <c r="A62" s="93" t="s">
        <v>53</v>
      </c>
      <c r="B62" s="141">
        <v>648369</v>
      </c>
      <c r="C62" s="8"/>
      <c r="D62" s="43"/>
      <c r="E62" s="8"/>
      <c r="F62" s="8"/>
      <c r="G62" s="55">
        <v>1</v>
      </c>
      <c r="H62" s="8"/>
      <c r="I62" s="8"/>
      <c r="J62" s="37"/>
      <c r="K62" s="8"/>
      <c r="L62" s="8"/>
      <c r="M62" s="43"/>
      <c r="N62" s="8"/>
      <c r="O62" s="8"/>
      <c r="P62" s="37"/>
      <c r="Q62" s="8"/>
      <c r="R62" s="8"/>
      <c r="S62" s="44"/>
      <c r="T62" s="8"/>
      <c r="U62" s="8"/>
      <c r="V62" s="120"/>
      <c r="W62" s="8"/>
      <c r="X62" s="8"/>
      <c r="Y62" s="43"/>
      <c r="Z62" s="8"/>
      <c r="AA62" s="22"/>
      <c r="AB62" s="69">
        <v>3</v>
      </c>
      <c r="AC62" s="22"/>
      <c r="AD62" s="67">
        <f t="shared" si="4"/>
        <v>1</v>
      </c>
      <c r="AE62" s="22"/>
      <c r="AF62" s="67">
        <f t="shared" si="5"/>
        <v>2</v>
      </c>
      <c r="AG62" s="26"/>
      <c r="AH62" s="8"/>
      <c r="AI62" s="55"/>
      <c r="AJ62" s="8"/>
      <c r="AK62" s="26"/>
      <c r="AL62" s="23">
        <v>0.5</v>
      </c>
      <c r="AM62" s="26"/>
      <c r="AN62" s="23">
        <f t="shared" si="6"/>
        <v>0</v>
      </c>
      <c r="AO62" s="26"/>
      <c r="AP62" s="23">
        <f t="shared" si="3"/>
        <v>0.5</v>
      </c>
      <c r="AQ62" s="22"/>
      <c r="AR62" s="89"/>
      <c r="AT62" s="147" t="s">
        <v>125</v>
      </c>
      <c r="AV62" s="2"/>
      <c r="AX62" s="2"/>
      <c r="AZ62" s="2"/>
      <c r="BB62" s="2"/>
      <c r="BD62" s="2"/>
    </row>
    <row r="63" spans="1:62" ht="15.75">
      <c r="A63" s="94" t="s">
        <v>54</v>
      </c>
      <c r="B63" s="142">
        <v>966933</v>
      </c>
      <c r="C63" s="9"/>
      <c r="D63" s="51"/>
      <c r="E63" s="9"/>
      <c r="F63" s="9"/>
      <c r="G63" s="56">
        <v>1</v>
      </c>
      <c r="H63" s="9"/>
      <c r="I63" s="9"/>
      <c r="J63" s="13"/>
      <c r="K63" s="9"/>
      <c r="L63" s="9"/>
      <c r="M63" s="51"/>
      <c r="N63" s="9"/>
      <c r="O63" s="9"/>
      <c r="P63" s="13"/>
      <c r="Q63" s="9"/>
      <c r="R63" s="9"/>
      <c r="S63" s="13"/>
      <c r="T63" s="9"/>
      <c r="U63" s="9"/>
      <c r="V63" s="113"/>
      <c r="W63" s="9"/>
      <c r="X63" s="9"/>
      <c r="Y63" s="51"/>
      <c r="Z63" s="9"/>
      <c r="AA63" s="22"/>
      <c r="AB63" s="70">
        <v>3</v>
      </c>
      <c r="AC63" s="22"/>
      <c r="AD63" s="68">
        <f t="shared" si="4"/>
        <v>1</v>
      </c>
      <c r="AE63" s="22"/>
      <c r="AF63" s="68">
        <f t="shared" si="5"/>
        <v>2</v>
      </c>
      <c r="AG63" s="24"/>
      <c r="AH63" s="9"/>
      <c r="AI63" s="56"/>
      <c r="AJ63" s="9"/>
      <c r="AK63" s="24"/>
      <c r="AL63" s="24">
        <v>0.5</v>
      </c>
      <c r="AM63" s="24"/>
      <c r="AN63" s="24">
        <f t="shared" si="6"/>
        <v>0</v>
      </c>
      <c r="AO63" s="24"/>
      <c r="AP63" s="24">
        <f t="shared" si="3"/>
        <v>0.5</v>
      </c>
      <c r="AQ63" s="22"/>
      <c r="AR63" s="89"/>
      <c r="AS63" s="143"/>
      <c r="AT63" s="146" t="s">
        <v>125</v>
      </c>
      <c r="AV63" s="2"/>
      <c r="AX63" s="2"/>
      <c r="AZ63" s="2"/>
      <c r="BD63" s="2"/>
    </row>
    <row r="64" spans="1:62" ht="15.75">
      <c r="A64" s="93" t="s">
        <v>55</v>
      </c>
      <c r="B64" s="141">
        <v>846896</v>
      </c>
      <c r="C64" s="8"/>
      <c r="D64" s="44"/>
      <c r="E64" s="8"/>
      <c r="F64" s="8"/>
      <c r="G64" s="55"/>
      <c r="H64" s="8"/>
      <c r="I64" s="8"/>
      <c r="J64" s="37"/>
      <c r="K64" s="8"/>
      <c r="L64" s="8"/>
      <c r="M64" s="43"/>
      <c r="N64" s="8"/>
      <c r="O64" s="8"/>
      <c r="P64" s="37"/>
      <c r="Q64" s="8"/>
      <c r="R64" s="8"/>
      <c r="S64" s="39">
        <v>0.5</v>
      </c>
      <c r="T64" s="8"/>
      <c r="U64" s="8"/>
      <c r="V64" s="8"/>
      <c r="W64" s="8"/>
      <c r="X64" s="8"/>
      <c r="Y64" s="43"/>
      <c r="Z64" s="8"/>
      <c r="AA64" s="22"/>
      <c r="AB64" s="69">
        <v>3</v>
      </c>
      <c r="AC64" s="22"/>
      <c r="AD64" s="67">
        <f t="shared" si="4"/>
        <v>0.5</v>
      </c>
      <c r="AE64" s="22"/>
      <c r="AF64" s="67">
        <f t="shared" si="5"/>
        <v>2.5</v>
      </c>
      <c r="AG64" s="26"/>
      <c r="AH64" s="8"/>
      <c r="AI64" s="55">
        <v>0.5</v>
      </c>
      <c r="AJ64" s="8"/>
      <c r="AK64" s="26"/>
      <c r="AL64" s="23">
        <v>0.5</v>
      </c>
      <c r="AM64" s="26"/>
      <c r="AN64" s="23">
        <f t="shared" si="6"/>
        <v>0.5</v>
      </c>
      <c r="AO64" s="26"/>
      <c r="AP64" s="23">
        <f t="shared" si="3"/>
        <v>0</v>
      </c>
      <c r="AQ64" s="22"/>
      <c r="AR64" s="89"/>
      <c r="AT64" s="147" t="s">
        <v>125</v>
      </c>
      <c r="AX64" s="2"/>
      <c r="AZ64" s="2"/>
      <c r="BB64" s="2"/>
    </row>
    <row r="65" spans="1:56" ht="15.75">
      <c r="A65" s="94" t="s">
        <v>56</v>
      </c>
      <c r="B65" s="142">
        <v>76600</v>
      </c>
      <c r="C65" s="9"/>
      <c r="D65" s="13"/>
      <c r="E65" s="9"/>
      <c r="F65" s="9"/>
      <c r="G65" s="56">
        <v>1</v>
      </c>
      <c r="H65" s="9"/>
      <c r="I65" s="9"/>
      <c r="J65" s="13"/>
      <c r="K65" s="9"/>
      <c r="L65" s="9"/>
      <c r="M65" s="51"/>
      <c r="N65" s="9"/>
      <c r="O65" s="9"/>
      <c r="P65" s="13"/>
      <c r="Q65" s="9"/>
      <c r="R65" s="9"/>
      <c r="S65" s="51"/>
      <c r="T65" s="9"/>
      <c r="U65" s="9"/>
      <c r="V65" s="115"/>
      <c r="W65" s="9"/>
      <c r="X65" s="9"/>
      <c r="Y65" s="51"/>
      <c r="Z65" s="9"/>
      <c r="AA65" s="22"/>
      <c r="AB65" s="70">
        <v>2</v>
      </c>
      <c r="AC65" s="22"/>
      <c r="AD65" s="68">
        <f t="shared" si="4"/>
        <v>1</v>
      </c>
      <c r="AE65" s="22"/>
      <c r="AF65" s="68">
        <f t="shared" si="5"/>
        <v>1</v>
      </c>
      <c r="AG65" s="24"/>
      <c r="AH65" s="9"/>
      <c r="AI65" s="56"/>
      <c r="AJ65" s="9"/>
      <c r="AK65" s="24"/>
      <c r="AL65" s="24">
        <v>0.5</v>
      </c>
      <c r="AM65" s="24"/>
      <c r="AN65" s="24">
        <f t="shared" si="6"/>
        <v>0</v>
      </c>
      <c r="AO65" s="24"/>
      <c r="AP65" s="24">
        <f t="shared" si="3"/>
        <v>0.5</v>
      </c>
      <c r="AQ65" s="22"/>
      <c r="AR65" s="89"/>
      <c r="AS65" s="143"/>
      <c r="AT65" s="148" t="s">
        <v>124</v>
      </c>
      <c r="AV65" s="2"/>
      <c r="AX65" s="2"/>
      <c r="AZ65" s="2"/>
      <c r="BB65" s="2"/>
      <c r="BD65" s="2"/>
    </row>
    <row r="66" spans="1:56" ht="15.75">
      <c r="A66" s="93" t="s">
        <v>105</v>
      </c>
      <c r="B66" s="141">
        <v>348336</v>
      </c>
      <c r="C66" s="8"/>
      <c r="D66" s="37"/>
      <c r="E66" s="8"/>
      <c r="F66" s="8"/>
      <c r="G66" s="55"/>
      <c r="H66" s="8"/>
      <c r="I66" s="8"/>
      <c r="J66" s="37"/>
      <c r="K66" s="8"/>
      <c r="L66" s="8"/>
      <c r="M66" s="43"/>
      <c r="N66" s="8"/>
      <c r="O66" s="8"/>
      <c r="P66" s="37"/>
      <c r="Q66" s="8"/>
      <c r="R66" s="8"/>
      <c r="S66" s="43"/>
      <c r="T66" s="8"/>
      <c r="U66" s="8"/>
      <c r="V66" s="8"/>
      <c r="W66" s="8"/>
      <c r="X66" s="8"/>
      <c r="Y66" s="43"/>
      <c r="Z66" s="8"/>
      <c r="AA66" s="22"/>
      <c r="AB66" s="69">
        <v>2</v>
      </c>
      <c r="AC66" s="22"/>
      <c r="AD66" s="67">
        <f t="shared" si="4"/>
        <v>0</v>
      </c>
      <c r="AE66" s="22"/>
      <c r="AF66" s="67">
        <f t="shared" si="5"/>
        <v>2</v>
      </c>
      <c r="AG66" s="26"/>
      <c r="AH66" s="8"/>
      <c r="AI66" s="55">
        <v>0.5</v>
      </c>
      <c r="AJ66" s="8"/>
      <c r="AK66" s="26"/>
      <c r="AL66" s="23">
        <v>0.5</v>
      </c>
      <c r="AM66" s="26"/>
      <c r="AN66" s="23">
        <f t="shared" si="6"/>
        <v>0.5</v>
      </c>
      <c r="AO66" s="26"/>
      <c r="AP66" s="23">
        <f t="shared" si="3"/>
        <v>0</v>
      </c>
      <c r="AQ66" s="22"/>
      <c r="AR66" s="89"/>
      <c r="AT66" s="145" t="s">
        <v>124</v>
      </c>
    </row>
    <row r="67" spans="1:56" ht="15.75">
      <c r="A67" s="94" t="s">
        <v>106</v>
      </c>
      <c r="B67" s="142">
        <v>394074</v>
      </c>
      <c r="C67" s="9"/>
      <c r="D67" s="13"/>
      <c r="E67" s="9"/>
      <c r="F67" s="9"/>
      <c r="G67" s="56">
        <v>0.5</v>
      </c>
      <c r="H67" s="9"/>
      <c r="I67" s="9"/>
      <c r="J67" s="13"/>
      <c r="K67" s="9"/>
      <c r="L67" s="9"/>
      <c r="M67" s="51"/>
      <c r="N67" s="9"/>
      <c r="O67" s="9"/>
      <c r="P67" s="13"/>
      <c r="Q67" s="9"/>
      <c r="R67" s="9"/>
      <c r="S67" s="51"/>
      <c r="T67" s="9"/>
      <c r="U67" s="9"/>
      <c r="V67" s="116"/>
      <c r="W67" s="9"/>
      <c r="X67" s="9"/>
      <c r="Y67" s="51"/>
      <c r="Z67" s="9"/>
      <c r="AA67" s="22"/>
      <c r="AB67" s="70">
        <v>2</v>
      </c>
      <c r="AC67" s="22"/>
      <c r="AD67" s="68">
        <f t="shared" si="4"/>
        <v>0.5</v>
      </c>
      <c r="AE67" s="22"/>
      <c r="AF67" s="68">
        <f t="shared" si="5"/>
        <v>1.5</v>
      </c>
      <c r="AG67" s="24"/>
      <c r="AH67" s="9"/>
      <c r="AI67" s="56">
        <v>0.5</v>
      </c>
      <c r="AJ67" s="9"/>
      <c r="AK67" s="24"/>
      <c r="AL67" s="24">
        <v>0.5</v>
      </c>
      <c r="AM67" s="24"/>
      <c r="AN67" s="24">
        <f t="shared" si="6"/>
        <v>0.5</v>
      </c>
      <c r="AO67" s="24"/>
      <c r="AP67" s="24">
        <f t="shared" si="3"/>
        <v>0</v>
      </c>
      <c r="AQ67" s="22"/>
      <c r="AR67" s="89"/>
      <c r="AS67" s="143"/>
      <c r="AT67" s="148" t="s">
        <v>124</v>
      </c>
    </row>
    <row r="68" spans="1:56" ht="15.75">
      <c r="A68" s="93" t="s">
        <v>57</v>
      </c>
      <c r="B68" s="141">
        <v>211445</v>
      </c>
      <c r="C68" s="8"/>
      <c r="D68" s="127"/>
      <c r="E68" s="8"/>
      <c r="F68" s="8"/>
      <c r="G68" s="55">
        <v>0.5</v>
      </c>
      <c r="H68" s="8"/>
      <c r="I68" s="8"/>
      <c r="J68" s="37"/>
      <c r="K68" s="8"/>
      <c r="L68" s="8"/>
      <c r="M68" s="43"/>
      <c r="N68" s="8"/>
      <c r="O68" s="8"/>
      <c r="P68" s="37"/>
      <c r="Q68" s="8"/>
      <c r="R68" s="8"/>
      <c r="S68" s="43"/>
      <c r="T68" s="8"/>
      <c r="U68" s="8"/>
      <c r="V68" s="120"/>
      <c r="W68" s="8"/>
      <c r="X68" s="8"/>
      <c r="Y68" s="43"/>
      <c r="Z68" s="8"/>
      <c r="AA68" s="22"/>
      <c r="AB68" s="69">
        <v>2</v>
      </c>
      <c r="AC68" s="22"/>
      <c r="AD68" s="67">
        <f t="shared" si="4"/>
        <v>0.5</v>
      </c>
      <c r="AE68" s="22"/>
      <c r="AF68" s="67">
        <f t="shared" si="5"/>
        <v>1.5</v>
      </c>
      <c r="AG68" s="26"/>
      <c r="AH68" s="8"/>
      <c r="AI68" s="55">
        <v>0.5</v>
      </c>
      <c r="AJ68" s="8"/>
      <c r="AK68" s="26"/>
      <c r="AL68" s="23">
        <v>0.5</v>
      </c>
      <c r="AM68" s="26"/>
      <c r="AN68" s="23">
        <f t="shared" si="6"/>
        <v>0.5</v>
      </c>
      <c r="AO68" s="26"/>
      <c r="AP68" s="23">
        <f t="shared" si="3"/>
        <v>0</v>
      </c>
      <c r="AQ68" s="22"/>
      <c r="AR68" s="89"/>
      <c r="AT68" s="145" t="s">
        <v>124</v>
      </c>
      <c r="AV68" s="2"/>
      <c r="AX68" s="2"/>
      <c r="AZ68" s="2"/>
      <c r="BD68" s="2"/>
    </row>
    <row r="69" spans="1:56" ht="15.75">
      <c r="A69" s="94" t="s">
        <v>58</v>
      </c>
      <c r="B69" s="142">
        <v>487640</v>
      </c>
      <c r="C69" s="9"/>
      <c r="D69" s="56"/>
      <c r="E69" s="9"/>
      <c r="F69" s="9"/>
      <c r="G69" s="56">
        <v>1</v>
      </c>
      <c r="H69" s="9"/>
      <c r="I69" s="9"/>
      <c r="J69" s="13"/>
      <c r="K69" s="9"/>
      <c r="L69" s="9"/>
      <c r="M69" s="51"/>
      <c r="N69" s="9"/>
      <c r="O69" s="9"/>
      <c r="P69" s="13"/>
      <c r="Q69" s="9"/>
      <c r="R69" s="9"/>
      <c r="S69" s="51"/>
      <c r="T69" s="9"/>
      <c r="U69" s="9"/>
      <c r="V69" s="121"/>
      <c r="W69" s="9"/>
      <c r="X69" s="9"/>
      <c r="Y69" s="51"/>
      <c r="Z69" s="9"/>
      <c r="AA69" s="22"/>
      <c r="AB69" s="70">
        <v>3</v>
      </c>
      <c r="AC69" s="22"/>
      <c r="AD69" s="68">
        <f t="shared" si="4"/>
        <v>1</v>
      </c>
      <c r="AE69" s="22"/>
      <c r="AF69" s="68">
        <f t="shared" si="5"/>
        <v>2</v>
      </c>
      <c r="AG69" s="24"/>
      <c r="AH69" s="9"/>
      <c r="AI69" s="56"/>
      <c r="AJ69" s="9"/>
      <c r="AK69" s="24"/>
      <c r="AL69" s="24">
        <v>0.5</v>
      </c>
      <c r="AM69" s="24"/>
      <c r="AN69" s="24">
        <f t="shared" si="6"/>
        <v>0</v>
      </c>
      <c r="AO69" s="24"/>
      <c r="AP69" s="24">
        <f t="shared" si="3"/>
        <v>0.5</v>
      </c>
      <c r="AQ69" s="22"/>
      <c r="AR69" s="89"/>
      <c r="AS69" s="143"/>
      <c r="AT69" s="148" t="s">
        <v>125</v>
      </c>
      <c r="AV69" s="2"/>
      <c r="BB69" s="2"/>
      <c r="BD69" s="2"/>
    </row>
    <row r="70" spans="1:56" ht="15.75">
      <c r="A70" s="93" t="s">
        <v>59</v>
      </c>
      <c r="B70" s="141">
        <v>495106</v>
      </c>
      <c r="C70" s="8"/>
      <c r="D70" s="46"/>
      <c r="E70" s="8"/>
      <c r="F70" s="8"/>
      <c r="G70" s="55">
        <v>1</v>
      </c>
      <c r="H70" s="8"/>
      <c r="I70" s="8"/>
      <c r="J70" s="37"/>
      <c r="K70" s="8"/>
      <c r="L70" s="8"/>
      <c r="M70" s="43"/>
      <c r="N70" s="8"/>
      <c r="O70" s="8"/>
      <c r="P70" s="37"/>
      <c r="Q70" s="8"/>
      <c r="R70" s="8"/>
      <c r="S70" s="43"/>
      <c r="T70" s="8"/>
      <c r="U70" s="8"/>
      <c r="V70" s="117"/>
      <c r="W70" s="8"/>
      <c r="X70" s="8"/>
      <c r="Y70" s="43"/>
      <c r="Z70" s="8"/>
      <c r="AA70" s="22"/>
      <c r="AB70" s="69">
        <v>3</v>
      </c>
      <c r="AC70" s="22"/>
      <c r="AD70" s="67">
        <f t="shared" si="4"/>
        <v>1</v>
      </c>
      <c r="AE70" s="22"/>
      <c r="AF70" s="67">
        <f t="shared" si="5"/>
        <v>2</v>
      </c>
      <c r="AG70" s="26"/>
      <c r="AH70" s="8"/>
      <c r="AI70" s="55"/>
      <c r="AJ70" s="8"/>
      <c r="AK70" s="26"/>
      <c r="AL70" s="23">
        <v>0.5</v>
      </c>
      <c r="AM70" s="26"/>
      <c r="AN70" s="23">
        <f t="shared" si="6"/>
        <v>0</v>
      </c>
      <c r="AO70" s="26"/>
      <c r="AP70" s="23">
        <f t="shared" si="3"/>
        <v>0.5</v>
      </c>
      <c r="AQ70" s="22"/>
      <c r="AR70" s="89"/>
      <c r="AT70" s="145" t="s">
        <v>125</v>
      </c>
      <c r="AV70" s="2"/>
      <c r="AX70" s="2"/>
      <c r="AZ70" s="2"/>
      <c r="BB70" s="2"/>
      <c r="BD70" s="2"/>
    </row>
    <row r="71" spans="1:56" ht="15.75">
      <c r="A71" s="94" t="s">
        <v>60</v>
      </c>
      <c r="B71" s="142">
        <v>162493</v>
      </c>
      <c r="C71" s="9"/>
      <c r="D71" s="13"/>
      <c r="E71" s="9"/>
      <c r="F71" s="9"/>
      <c r="G71" s="56"/>
      <c r="H71" s="9"/>
      <c r="I71" s="9"/>
      <c r="J71" s="45">
        <v>1</v>
      </c>
      <c r="K71" s="9"/>
      <c r="L71" s="9"/>
      <c r="M71" s="51"/>
      <c r="N71" s="9"/>
      <c r="O71" s="9"/>
      <c r="P71" s="13"/>
      <c r="Q71" s="9"/>
      <c r="R71" s="9"/>
      <c r="S71" s="51"/>
      <c r="T71" s="9"/>
      <c r="U71" s="9"/>
      <c r="V71" s="9"/>
      <c r="W71" s="9"/>
      <c r="X71" s="9"/>
      <c r="Y71" s="51"/>
      <c r="Z71" s="9"/>
      <c r="AA71" s="22"/>
      <c r="AB71" s="70">
        <v>2</v>
      </c>
      <c r="AC71" s="22"/>
      <c r="AD71" s="68">
        <f t="shared" si="4"/>
        <v>1</v>
      </c>
      <c r="AE71" s="22"/>
      <c r="AF71" s="68">
        <f t="shared" si="5"/>
        <v>1</v>
      </c>
      <c r="AG71" s="24"/>
      <c r="AH71" s="9"/>
      <c r="AI71" s="56"/>
      <c r="AJ71" s="9"/>
      <c r="AK71" s="24"/>
      <c r="AL71" s="24">
        <v>0.5</v>
      </c>
      <c r="AM71" s="24"/>
      <c r="AN71" s="24">
        <f t="shared" si="6"/>
        <v>0</v>
      </c>
      <c r="AO71" s="24"/>
      <c r="AP71" s="24">
        <f t="shared" si="3"/>
        <v>0.5</v>
      </c>
      <c r="AQ71" s="22"/>
      <c r="AR71" s="89"/>
      <c r="AS71" s="143"/>
      <c r="AT71" s="146" t="s">
        <v>124</v>
      </c>
      <c r="BB71" s="2"/>
      <c r="BD71" s="2"/>
    </row>
    <row r="72" spans="1:56" ht="15.75">
      <c r="A72" s="93" t="s">
        <v>61</v>
      </c>
      <c r="B72" s="141">
        <v>47274</v>
      </c>
      <c r="C72" s="8"/>
      <c r="D72" s="37"/>
      <c r="E72" s="8"/>
      <c r="F72" s="8"/>
      <c r="G72" s="55"/>
      <c r="H72" s="8"/>
      <c r="I72" s="8"/>
      <c r="J72" s="55">
        <v>1</v>
      </c>
      <c r="K72" s="8"/>
      <c r="L72" s="8"/>
      <c r="M72" s="43"/>
      <c r="N72" s="8"/>
      <c r="O72" s="8"/>
      <c r="P72" s="37"/>
      <c r="Q72" s="8"/>
      <c r="R72" s="8"/>
      <c r="S72" s="43"/>
      <c r="T72" s="8"/>
      <c r="U72" s="8"/>
      <c r="V72" s="8"/>
      <c r="W72" s="8"/>
      <c r="X72" s="8"/>
      <c r="Y72" s="43"/>
      <c r="Z72" s="8"/>
      <c r="AA72" s="22"/>
      <c r="AB72" s="69">
        <v>2.5</v>
      </c>
      <c r="AC72" s="22"/>
      <c r="AD72" s="67">
        <f t="shared" si="4"/>
        <v>1</v>
      </c>
      <c r="AE72" s="22"/>
      <c r="AF72" s="67">
        <f t="shared" si="5"/>
        <v>1.5</v>
      </c>
      <c r="AG72" s="26"/>
      <c r="AH72" s="8"/>
      <c r="AI72" s="55"/>
      <c r="AJ72" s="8"/>
      <c r="AK72" s="26"/>
      <c r="AL72" s="23">
        <v>0.5</v>
      </c>
      <c r="AM72" s="26"/>
      <c r="AN72" s="23">
        <f t="shared" si="6"/>
        <v>0</v>
      </c>
      <c r="AO72" s="26"/>
      <c r="AP72" s="23">
        <f t="shared" si="3"/>
        <v>0.5</v>
      </c>
      <c r="AQ72" s="22"/>
      <c r="AR72" s="89"/>
      <c r="AT72" s="145" t="s">
        <v>123</v>
      </c>
    </row>
    <row r="73" spans="1:56" ht="15.75">
      <c r="A73" s="94" t="s">
        <v>62</v>
      </c>
      <c r="B73" s="142">
        <v>22011</v>
      </c>
      <c r="C73" s="9"/>
      <c r="D73" s="13"/>
      <c r="E73" s="9"/>
      <c r="F73" s="9"/>
      <c r="G73" s="56"/>
      <c r="H73" s="9"/>
      <c r="I73" s="9"/>
      <c r="J73" s="56">
        <v>1</v>
      </c>
      <c r="K73" s="9"/>
      <c r="L73" s="9"/>
      <c r="M73" s="51"/>
      <c r="N73" s="9"/>
      <c r="O73" s="9"/>
      <c r="P73" s="13"/>
      <c r="Q73" s="9"/>
      <c r="R73" s="9"/>
      <c r="S73" s="51"/>
      <c r="T73" s="9"/>
      <c r="U73" s="9"/>
      <c r="V73" s="9"/>
      <c r="W73" s="9"/>
      <c r="X73" s="9"/>
      <c r="Y73" s="51"/>
      <c r="Z73" s="9"/>
      <c r="AA73" s="22"/>
      <c r="AB73" s="70">
        <v>2.5</v>
      </c>
      <c r="AC73" s="22"/>
      <c r="AD73" s="68">
        <f t="shared" si="4"/>
        <v>1</v>
      </c>
      <c r="AE73" s="22"/>
      <c r="AF73" s="68">
        <f t="shared" si="5"/>
        <v>1.5</v>
      </c>
      <c r="AG73" s="24"/>
      <c r="AH73" s="9"/>
      <c r="AI73" s="56"/>
      <c r="AJ73" s="9"/>
      <c r="AK73" s="24"/>
      <c r="AL73" s="24">
        <v>0.5</v>
      </c>
      <c r="AM73" s="24"/>
      <c r="AN73" s="24">
        <f t="shared" si="6"/>
        <v>0</v>
      </c>
      <c r="AO73" s="24"/>
      <c r="AP73" s="24">
        <f t="shared" si="3"/>
        <v>0.5</v>
      </c>
      <c r="AQ73" s="22"/>
      <c r="AR73" s="89"/>
      <c r="AS73" s="143"/>
      <c r="AT73" s="148" t="s">
        <v>123</v>
      </c>
    </row>
    <row r="74" spans="1:56" ht="15.75">
      <c r="A74" s="93" t="s">
        <v>63</v>
      </c>
      <c r="B74" s="141">
        <v>16821</v>
      </c>
      <c r="C74" s="8"/>
      <c r="D74" s="37"/>
      <c r="E74" s="8"/>
      <c r="F74" s="8"/>
      <c r="G74" s="55"/>
      <c r="H74" s="8"/>
      <c r="I74" s="8"/>
      <c r="J74" s="46">
        <v>1</v>
      </c>
      <c r="K74" s="8"/>
      <c r="L74" s="8"/>
      <c r="M74" s="43"/>
      <c r="N74" s="8"/>
      <c r="O74" s="8"/>
      <c r="P74" s="37"/>
      <c r="Q74" s="8"/>
      <c r="R74" s="8"/>
      <c r="S74" s="43"/>
      <c r="T74" s="8"/>
      <c r="U74" s="8"/>
      <c r="V74" s="8"/>
      <c r="W74" s="8"/>
      <c r="X74" s="8"/>
      <c r="Y74" s="43"/>
      <c r="Z74" s="8"/>
      <c r="AA74" s="22"/>
      <c r="AB74" s="69">
        <v>2.5</v>
      </c>
      <c r="AC74" s="22"/>
      <c r="AD74" s="67">
        <f t="shared" si="4"/>
        <v>1</v>
      </c>
      <c r="AE74" s="22"/>
      <c r="AF74" s="67">
        <f t="shared" si="5"/>
        <v>1.5</v>
      </c>
      <c r="AG74" s="26"/>
      <c r="AH74" s="8"/>
      <c r="AI74" s="55"/>
      <c r="AJ74" s="8"/>
      <c r="AK74" s="26"/>
      <c r="AL74" s="23">
        <v>0.5</v>
      </c>
      <c r="AM74" s="26"/>
      <c r="AN74" s="23">
        <f t="shared" si="6"/>
        <v>0</v>
      </c>
      <c r="AO74" s="26"/>
      <c r="AP74" s="23">
        <f t="shared" si="3"/>
        <v>0.5</v>
      </c>
      <c r="AQ74" s="22"/>
      <c r="AR74" s="89"/>
      <c r="AT74" s="145" t="s">
        <v>123</v>
      </c>
    </row>
    <row r="75" spans="1:56" ht="15.75">
      <c r="A75" s="94" t="s">
        <v>64</v>
      </c>
      <c r="B75" s="142">
        <v>604533</v>
      </c>
      <c r="C75" s="9"/>
      <c r="D75" s="45"/>
      <c r="E75" s="9"/>
      <c r="F75" s="9"/>
      <c r="G75" s="56"/>
      <c r="H75" s="9"/>
      <c r="I75" s="9"/>
      <c r="J75" s="13"/>
      <c r="K75" s="9"/>
      <c r="L75" s="9"/>
      <c r="M75" s="51"/>
      <c r="N75" s="9"/>
      <c r="O75" s="9"/>
      <c r="P75" s="13"/>
      <c r="Q75" s="9"/>
      <c r="R75" s="9"/>
      <c r="S75" s="51"/>
      <c r="T75" s="9"/>
      <c r="U75" s="9"/>
      <c r="V75" s="9"/>
      <c r="W75" s="9"/>
      <c r="X75" s="9"/>
      <c r="Y75" s="51"/>
      <c r="Z75" s="9"/>
      <c r="AA75" s="22"/>
      <c r="AB75" s="70">
        <v>3</v>
      </c>
      <c r="AC75" s="22"/>
      <c r="AD75" s="68">
        <f t="shared" si="4"/>
        <v>0</v>
      </c>
      <c r="AE75" s="22"/>
      <c r="AF75" s="68">
        <f t="shared" si="5"/>
        <v>3</v>
      </c>
      <c r="AG75" s="24"/>
      <c r="AH75" s="9"/>
      <c r="AI75" s="56">
        <v>0.5</v>
      </c>
      <c r="AJ75" s="9"/>
      <c r="AK75" s="24"/>
      <c r="AL75" s="24">
        <v>0.5</v>
      </c>
      <c r="AM75" s="24"/>
      <c r="AN75" s="24">
        <f t="shared" si="6"/>
        <v>0.5</v>
      </c>
      <c r="AO75" s="24"/>
      <c r="AP75" s="24">
        <f t="shared" si="3"/>
        <v>0</v>
      </c>
      <c r="AQ75" s="22"/>
      <c r="AR75" s="89"/>
      <c r="AS75" s="143"/>
      <c r="AT75" s="148" t="s">
        <v>125</v>
      </c>
    </row>
    <row r="76" spans="1:56" ht="15.75">
      <c r="A76" s="93" t="s">
        <v>65</v>
      </c>
      <c r="B76" s="141">
        <v>38189</v>
      </c>
      <c r="C76" s="8"/>
      <c r="D76" s="55"/>
      <c r="E76" s="8"/>
      <c r="F76" s="8"/>
      <c r="G76" s="55">
        <v>1</v>
      </c>
      <c r="H76" s="8"/>
      <c r="I76" s="8"/>
      <c r="J76" s="62"/>
      <c r="K76" s="8"/>
      <c r="L76" s="8"/>
      <c r="M76" s="43"/>
      <c r="N76" s="8"/>
      <c r="O76" s="8"/>
      <c r="P76" s="37"/>
      <c r="Q76" s="8"/>
      <c r="R76" s="8"/>
      <c r="S76" s="43"/>
      <c r="T76" s="8"/>
      <c r="U76" s="8"/>
      <c r="V76" s="114"/>
      <c r="W76" s="8"/>
      <c r="X76" s="8"/>
      <c r="Y76" s="43"/>
      <c r="Z76" s="8"/>
      <c r="AA76" s="22"/>
      <c r="AB76" s="69">
        <v>3.5</v>
      </c>
      <c r="AC76" s="22"/>
      <c r="AD76" s="67">
        <f t="shared" si="4"/>
        <v>1</v>
      </c>
      <c r="AE76" s="22"/>
      <c r="AF76" s="67">
        <f t="shared" si="5"/>
        <v>2.5</v>
      </c>
      <c r="AG76" s="26"/>
      <c r="AH76" s="8"/>
      <c r="AI76" s="55">
        <v>0.5</v>
      </c>
      <c r="AJ76" s="8"/>
      <c r="AK76" s="26"/>
      <c r="AL76" s="23">
        <v>0.5</v>
      </c>
      <c r="AM76" s="26"/>
      <c r="AN76" s="23">
        <f t="shared" si="6"/>
        <v>0.5</v>
      </c>
      <c r="AO76" s="26"/>
      <c r="AP76" s="23">
        <f t="shared" si="3"/>
        <v>0</v>
      </c>
      <c r="AQ76" s="22"/>
      <c r="AR76" s="89"/>
      <c r="AT76" s="145" t="s">
        <v>122</v>
      </c>
    </row>
    <row r="77" spans="1:56" ht="15.75">
      <c r="A77" s="94" t="s">
        <v>66</v>
      </c>
      <c r="B77" s="142">
        <v>90547</v>
      </c>
      <c r="C77" s="9"/>
      <c r="D77" s="126"/>
      <c r="E77" s="9"/>
      <c r="F77" s="9"/>
      <c r="G77" s="56"/>
      <c r="H77" s="9"/>
      <c r="I77" s="9"/>
      <c r="J77" s="56">
        <v>1</v>
      </c>
      <c r="K77" s="9"/>
      <c r="L77" s="9"/>
      <c r="M77" s="51"/>
      <c r="N77" s="9"/>
      <c r="O77" s="9"/>
      <c r="P77" s="13"/>
      <c r="Q77" s="9"/>
      <c r="R77" s="9"/>
      <c r="S77" s="51"/>
      <c r="T77" s="9"/>
      <c r="U77" s="9"/>
      <c r="V77" s="9"/>
      <c r="W77" s="9"/>
      <c r="X77" s="9"/>
      <c r="Y77" s="51"/>
      <c r="Z77" s="9"/>
      <c r="AA77" s="22"/>
      <c r="AB77" s="70">
        <v>2</v>
      </c>
      <c r="AC77" s="22"/>
      <c r="AD77" s="68">
        <f t="shared" si="4"/>
        <v>1</v>
      </c>
      <c r="AE77" s="22"/>
      <c r="AF77" s="68">
        <f t="shared" si="5"/>
        <v>1</v>
      </c>
      <c r="AG77" s="24"/>
      <c r="AH77" s="9"/>
      <c r="AI77" s="56"/>
      <c r="AJ77" s="9"/>
      <c r="AK77" s="24"/>
      <c r="AL77" s="24">
        <v>0.5</v>
      </c>
      <c r="AM77" s="24"/>
      <c r="AN77" s="24">
        <f t="shared" si="6"/>
        <v>0</v>
      </c>
      <c r="AO77" s="24"/>
      <c r="AP77" s="24">
        <f t="shared" si="3"/>
        <v>0.5</v>
      </c>
      <c r="AQ77" s="22"/>
      <c r="AR77" s="89"/>
      <c r="AS77" s="143"/>
      <c r="AT77" s="148" t="s">
        <v>124</v>
      </c>
    </row>
    <row r="78" spans="1:56" ht="15.75">
      <c r="A78" s="93" t="s">
        <v>67</v>
      </c>
      <c r="B78" s="141">
        <v>26876</v>
      </c>
      <c r="C78" s="8"/>
      <c r="D78" s="37"/>
      <c r="E78" s="8"/>
      <c r="F78" s="8"/>
      <c r="G78" s="46"/>
      <c r="H78" s="8"/>
      <c r="I78" s="8"/>
      <c r="J78" s="46">
        <v>1</v>
      </c>
      <c r="K78" s="8"/>
      <c r="L78" s="8"/>
      <c r="M78" s="44"/>
      <c r="N78" s="8"/>
      <c r="O78" s="8"/>
      <c r="P78" s="37"/>
      <c r="Q78" s="8"/>
      <c r="R78" s="8"/>
      <c r="S78" s="44"/>
      <c r="T78" s="8"/>
      <c r="U78" s="8"/>
      <c r="V78" s="8"/>
      <c r="W78" s="8"/>
      <c r="X78" s="8"/>
      <c r="Y78" s="44"/>
      <c r="Z78" s="8"/>
      <c r="AA78" s="22"/>
      <c r="AB78" s="69">
        <v>2.5</v>
      </c>
      <c r="AC78" s="22"/>
      <c r="AD78" s="67">
        <f t="shared" si="4"/>
        <v>1</v>
      </c>
      <c r="AE78" s="22"/>
      <c r="AF78" s="67">
        <f>AB78-AD78</f>
        <v>1.5</v>
      </c>
      <c r="AG78" s="26"/>
      <c r="AH78" s="8"/>
      <c r="AI78" s="46">
        <v>0.5</v>
      </c>
      <c r="AJ78" s="8"/>
      <c r="AK78" s="26"/>
      <c r="AL78" s="25">
        <v>0.5</v>
      </c>
      <c r="AM78" s="26"/>
      <c r="AN78" s="23">
        <f t="shared" si="6"/>
        <v>0.5</v>
      </c>
      <c r="AO78" s="26"/>
      <c r="AP78" s="23">
        <f>AL78-AN78</f>
        <v>0</v>
      </c>
      <c r="AQ78" s="22"/>
      <c r="AR78" s="89"/>
      <c r="AT78" s="145" t="s">
        <v>123</v>
      </c>
    </row>
    <row r="79" spans="1:56" ht="14.1" customHeight="1">
      <c r="A79" s="87"/>
      <c r="B79" s="156"/>
      <c r="C79" s="5"/>
      <c r="D79" s="6"/>
      <c r="E79" s="5"/>
      <c r="F79" s="5"/>
      <c r="G79" s="6"/>
      <c r="H79" s="5"/>
      <c r="I79" s="5"/>
      <c r="J79" s="6"/>
      <c r="K79" s="5"/>
      <c r="L79" s="5"/>
      <c r="M79" s="6"/>
      <c r="N79" s="5"/>
      <c r="O79" s="5"/>
      <c r="P79" s="6"/>
      <c r="Q79" s="5"/>
      <c r="R79" s="5"/>
      <c r="S79" s="6"/>
      <c r="T79" s="5"/>
      <c r="U79" s="5"/>
      <c r="V79" s="5"/>
      <c r="W79" s="5"/>
      <c r="X79" s="5"/>
      <c r="Y79" s="6"/>
      <c r="Z79" s="5"/>
      <c r="AA79" s="16"/>
      <c r="AB79" s="16"/>
      <c r="AC79" s="16"/>
      <c r="AD79" s="25"/>
      <c r="AE79" s="18"/>
      <c r="AF79" s="25"/>
      <c r="AG79" s="6"/>
      <c r="AH79" s="5"/>
      <c r="AI79" s="6"/>
      <c r="AJ79" s="5"/>
      <c r="AK79" s="5"/>
      <c r="AL79" s="21"/>
      <c r="AM79" s="21"/>
      <c r="AN79" s="25"/>
      <c r="AO79" s="25"/>
      <c r="AP79" s="25"/>
      <c r="AQ79" s="21"/>
      <c r="AR79" s="95"/>
    </row>
    <row r="80" spans="1:56" ht="15.75">
      <c r="A80" s="90" t="s">
        <v>79</v>
      </c>
      <c r="B80" s="134"/>
      <c r="C80" s="5"/>
      <c r="D80" s="6">
        <v>23</v>
      </c>
      <c r="E80" s="5"/>
      <c r="F80" s="5"/>
      <c r="G80" s="6">
        <v>67</v>
      </c>
      <c r="H80" s="5"/>
      <c r="I80" s="5"/>
      <c r="J80" s="6">
        <v>31</v>
      </c>
      <c r="K80" s="5"/>
      <c r="L80" s="5"/>
      <c r="M80" s="6">
        <v>66</v>
      </c>
      <c r="N80" s="5"/>
      <c r="O80" s="5"/>
      <c r="P80" s="6">
        <v>1</v>
      </c>
      <c r="Q80" s="5"/>
      <c r="R80" s="5"/>
      <c r="S80" s="6">
        <v>59</v>
      </c>
      <c r="T80" s="5"/>
      <c r="U80" s="5"/>
      <c r="V80" s="6">
        <v>27</v>
      </c>
      <c r="W80" s="5"/>
      <c r="X80" s="5"/>
      <c r="Y80" s="6">
        <v>65</v>
      </c>
      <c r="Z80" s="5"/>
      <c r="AA80" s="16"/>
      <c r="AB80" s="16"/>
      <c r="AC80" s="16"/>
      <c r="AD80" s="21">
        <v>67</v>
      </c>
      <c r="AE80" s="21"/>
      <c r="AF80" s="21"/>
      <c r="AG80" s="6"/>
      <c r="AH80" s="5"/>
      <c r="AI80" s="6">
        <v>67</v>
      </c>
      <c r="AJ80" s="5"/>
      <c r="AK80" s="5"/>
      <c r="AL80" s="21"/>
      <c r="AM80" s="21"/>
      <c r="AN80" s="21">
        <v>67</v>
      </c>
      <c r="AO80" s="21"/>
      <c r="AP80" s="21"/>
      <c r="AQ80" s="21"/>
      <c r="AR80" s="95"/>
    </row>
    <row r="81" spans="1:56" ht="15" customHeight="1">
      <c r="A81" s="96"/>
      <c r="B81" s="10"/>
      <c r="C81" s="10"/>
      <c r="D81" s="12"/>
      <c r="E81" s="10"/>
      <c r="F81" s="10"/>
      <c r="G81" s="12"/>
      <c r="H81" s="10"/>
      <c r="I81" s="10"/>
      <c r="J81" s="12"/>
      <c r="K81" s="10"/>
      <c r="L81" s="10"/>
      <c r="M81" s="12"/>
      <c r="N81" s="10"/>
      <c r="O81" s="10"/>
      <c r="P81" s="12"/>
      <c r="Q81" s="10"/>
      <c r="R81" s="10"/>
      <c r="S81" s="12"/>
      <c r="T81" s="10"/>
      <c r="U81" s="10"/>
      <c r="V81" s="10"/>
      <c r="W81" s="10"/>
      <c r="X81" s="10"/>
      <c r="Y81" s="12"/>
      <c r="Z81" s="10"/>
      <c r="AA81" s="22"/>
      <c r="AB81" s="22"/>
      <c r="AC81" s="22"/>
      <c r="AD81" s="27"/>
      <c r="AE81" s="27"/>
      <c r="AF81" s="27"/>
      <c r="AG81" s="12"/>
      <c r="AH81" s="10"/>
      <c r="AI81" s="12"/>
      <c r="AJ81" s="10"/>
      <c r="AK81" s="10"/>
      <c r="AL81" s="27"/>
      <c r="AM81" s="27"/>
      <c r="AN81" s="27"/>
      <c r="AO81" s="27"/>
      <c r="AP81" s="27"/>
      <c r="AQ81" s="27"/>
      <c r="AR81" s="95"/>
    </row>
    <row r="82" spans="1:56" ht="15.75">
      <c r="A82" s="90" t="s">
        <v>80</v>
      </c>
      <c r="B82" s="134"/>
      <c r="C82" s="5"/>
      <c r="D82" s="6">
        <f>COUNTIF(D12:D78,"&gt;0")</f>
        <v>3</v>
      </c>
      <c r="E82" s="5"/>
      <c r="F82" s="5"/>
      <c r="G82" s="6">
        <f>COUNTIF(G12:G78,"&gt;0")</f>
        <v>26</v>
      </c>
      <c r="H82" s="5"/>
      <c r="I82" s="5"/>
      <c r="J82" s="6">
        <f>COUNTIF(J12:J78,"&gt;0")</f>
        <v>30</v>
      </c>
      <c r="K82" s="5"/>
      <c r="L82" s="5"/>
      <c r="M82" s="6">
        <f>COUNTIF(M12:M78,"&gt;0")</f>
        <v>1</v>
      </c>
      <c r="N82" s="5"/>
      <c r="O82" s="5"/>
      <c r="P82" s="6">
        <f>COUNTIF(P12:P78,"&gt;0")</f>
        <v>1</v>
      </c>
      <c r="Q82" s="5"/>
      <c r="R82" s="5"/>
      <c r="S82" s="6">
        <f>COUNTIF(S12:S78,"&gt;0")</f>
        <v>5</v>
      </c>
      <c r="T82" s="5"/>
      <c r="U82" s="5"/>
      <c r="V82" s="6">
        <f>COUNTIF(V12:V78,"&gt;0")</f>
        <v>0</v>
      </c>
      <c r="W82" s="5"/>
      <c r="X82" s="5"/>
      <c r="Y82" s="6">
        <f>COUNTIF(Y12:Y78,"&gt;0")</f>
        <v>2</v>
      </c>
      <c r="Z82" s="5"/>
      <c r="AA82" s="16"/>
      <c r="AB82" s="16"/>
      <c r="AC82" s="16"/>
      <c r="AD82" s="21">
        <f>COUNTIF(AD12:AD78,"&gt;0")</f>
        <v>59</v>
      </c>
      <c r="AE82" s="21"/>
      <c r="AF82" s="21"/>
      <c r="AG82" s="6"/>
      <c r="AH82" s="5"/>
      <c r="AI82" s="6">
        <f>COUNTIF(AI12:AI78,"&gt;0")</f>
        <v>31</v>
      </c>
      <c r="AJ82" s="5"/>
      <c r="AK82" s="5"/>
      <c r="AL82" s="21"/>
      <c r="AM82" s="21"/>
      <c r="AN82" s="21">
        <f>COUNTIF(AN12:AN78,"&gt;0")</f>
        <v>31</v>
      </c>
      <c r="AO82" s="21"/>
      <c r="AP82" s="21"/>
      <c r="AQ82" s="21"/>
      <c r="AR82" s="97"/>
      <c r="AX82" s="2"/>
      <c r="AZ82" s="2"/>
      <c r="BB82" s="2"/>
      <c r="BD82" s="2"/>
    </row>
    <row r="83" spans="1:56">
      <c r="A83" s="87"/>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98"/>
    </row>
    <row r="84" spans="1:56">
      <c r="A84" s="99" t="s">
        <v>81</v>
      </c>
      <c r="B84" s="13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98"/>
    </row>
    <row r="85" spans="1:56">
      <c r="A85" s="179" t="s">
        <v>110</v>
      </c>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00"/>
    </row>
    <row r="86" spans="1:56">
      <c r="A86" s="107"/>
      <c r="B86" s="130"/>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0"/>
    </row>
    <row r="87" spans="1:56" ht="45" customHeight="1">
      <c r="A87" s="165" t="s">
        <v>139</v>
      </c>
      <c r="B87" s="166"/>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67"/>
      <c r="AQ87" s="167"/>
      <c r="AR87" s="100"/>
    </row>
    <row r="88" spans="1:56" ht="15" customHeight="1">
      <c r="A88" s="109"/>
      <c r="B88" s="136"/>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0"/>
    </row>
    <row r="89" spans="1:56">
      <c r="A89" s="165" t="s">
        <v>111</v>
      </c>
      <c r="B89" s="166"/>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67"/>
      <c r="AR89" s="100"/>
    </row>
    <row r="90" spans="1:56">
      <c r="A90" s="109"/>
      <c r="B90" s="136"/>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0"/>
    </row>
    <row r="91" spans="1:56">
      <c r="A91" s="165" t="s">
        <v>112</v>
      </c>
      <c r="B91" s="166"/>
      <c r="C91" s="167"/>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00"/>
    </row>
    <row r="92" spans="1:56">
      <c r="A92" s="109"/>
      <c r="B92" s="136"/>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0"/>
    </row>
    <row r="93" spans="1:56">
      <c r="A93" s="165" t="s">
        <v>113</v>
      </c>
      <c r="B93" s="166"/>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00"/>
    </row>
    <row r="94" spans="1:56">
      <c r="A94" s="109"/>
      <c r="B94" s="136"/>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0"/>
    </row>
    <row r="95" spans="1:56" ht="90" customHeight="1">
      <c r="A95" s="179" t="s">
        <v>114</v>
      </c>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167"/>
      <c r="AO95" s="167"/>
      <c r="AP95" s="167"/>
      <c r="AQ95" s="167"/>
      <c r="AR95" s="100"/>
    </row>
    <row r="96" spans="1:56" ht="15" customHeight="1">
      <c r="A96" s="107"/>
      <c r="B96" s="130"/>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0"/>
    </row>
    <row r="97" spans="1:44" ht="60" customHeight="1">
      <c r="A97" s="179" t="s">
        <v>140</v>
      </c>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81"/>
      <c r="AJ97" s="181"/>
      <c r="AK97" s="181"/>
      <c r="AL97" s="181"/>
      <c r="AM97" s="181"/>
      <c r="AN97" s="181"/>
      <c r="AO97" s="181"/>
      <c r="AP97" s="181"/>
      <c r="AQ97" s="181"/>
      <c r="AR97" s="100"/>
    </row>
    <row r="98" spans="1:44" ht="15" customHeight="1">
      <c r="A98" s="159"/>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00"/>
    </row>
    <row r="99" spans="1:44" ht="90" customHeight="1">
      <c r="A99" s="165" t="s">
        <v>141</v>
      </c>
      <c r="B99" s="166"/>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00"/>
    </row>
    <row r="100" spans="1:44" ht="15" customHeight="1">
      <c r="A100" s="109"/>
      <c r="B100" s="136"/>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0"/>
    </row>
    <row r="101" spans="1:44" ht="45" customHeight="1">
      <c r="A101" s="165" t="s">
        <v>129</v>
      </c>
      <c r="B101" s="166"/>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00"/>
    </row>
    <row r="102" spans="1:44" ht="15" customHeight="1">
      <c r="A102" s="109"/>
      <c r="B102" s="136"/>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0"/>
    </row>
    <row r="103" spans="1:44" ht="45" customHeight="1">
      <c r="A103" s="165" t="s">
        <v>130</v>
      </c>
      <c r="B103" s="166"/>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00"/>
    </row>
    <row r="104" spans="1:44" ht="15" customHeight="1">
      <c r="A104" s="109"/>
      <c r="B104" s="136"/>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0"/>
    </row>
    <row r="105" spans="1:44" ht="45" customHeight="1">
      <c r="A105" s="165" t="s">
        <v>131</v>
      </c>
      <c r="B105" s="166"/>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24"/>
    </row>
    <row r="106" spans="1:44" ht="15" customHeight="1">
      <c r="A106" s="109"/>
      <c r="B106" s="136"/>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00"/>
    </row>
    <row r="107" spans="1:44" ht="30" customHeight="1">
      <c r="A107" s="165" t="s">
        <v>132</v>
      </c>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00"/>
    </row>
    <row r="108" spans="1:44" ht="15" customHeight="1">
      <c r="A108" s="149"/>
      <c r="B108" s="150"/>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00"/>
    </row>
    <row r="109" spans="1:44" ht="45" customHeight="1">
      <c r="A109" s="165" t="s">
        <v>137</v>
      </c>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00"/>
    </row>
    <row r="110" spans="1:44" ht="15" customHeight="1">
      <c r="A110" s="109"/>
      <c r="B110" s="136"/>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0"/>
    </row>
    <row r="111" spans="1:44" ht="15" customHeight="1">
      <c r="A111" s="165" t="s">
        <v>135</v>
      </c>
      <c r="B111" s="166"/>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00"/>
    </row>
    <row r="112" spans="1:44" ht="15" customHeight="1">
      <c r="A112" s="160"/>
      <c r="B112" s="161"/>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00"/>
    </row>
    <row r="113" spans="1:88" ht="30" customHeight="1">
      <c r="A113" s="165" t="s">
        <v>136</v>
      </c>
      <c r="B113" s="166"/>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00"/>
    </row>
    <row r="114" spans="1:88" ht="15" customHeight="1">
      <c r="A114" s="153"/>
      <c r="B114" s="154"/>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00"/>
    </row>
    <row r="115" spans="1:88" ht="15" customHeight="1">
      <c r="A115" s="149"/>
      <c r="B115" s="150"/>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c r="AQ115" s="151"/>
      <c r="AR115" s="100"/>
    </row>
    <row r="116" spans="1:88" ht="30" customHeight="1" thickBot="1">
      <c r="A116" s="174" t="s">
        <v>138</v>
      </c>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25"/>
    </row>
    <row r="117" spans="1:88">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88">
      <c r="AV118" s="2"/>
      <c r="AX118" s="2"/>
      <c r="AZ118" s="2"/>
      <c r="BB118" s="2"/>
      <c r="BD118" s="2"/>
    </row>
    <row r="119" spans="1:88">
      <c r="AV119" s="2"/>
      <c r="AX119" s="2"/>
    </row>
    <row r="120" spans="1:88">
      <c r="AV120" s="2"/>
      <c r="AX120" s="2"/>
      <c r="AZ120" s="2"/>
      <c r="BB120" s="2"/>
      <c r="BD120" s="2"/>
    </row>
    <row r="121" spans="1:88">
      <c r="AV121" s="2"/>
      <c r="AX121" s="2"/>
    </row>
    <row r="122" spans="1:88">
      <c r="AV122" s="2"/>
      <c r="AZ122" s="2"/>
      <c r="BD122" s="2"/>
    </row>
    <row r="123" spans="1:88">
      <c r="AV123" s="2"/>
      <c r="AX123" s="2"/>
      <c r="AZ123" s="2"/>
      <c r="BB123" s="2"/>
      <c r="BD123" s="2"/>
    </row>
    <row r="124" spans="1:88">
      <c r="AV124" s="2"/>
      <c r="AX124" s="2"/>
      <c r="AZ124" s="2"/>
      <c r="BB124" s="2"/>
      <c r="BD124" s="2"/>
    </row>
    <row r="126" spans="1:88">
      <c r="AV126" s="2"/>
      <c r="AX126" s="2"/>
      <c r="AZ126" s="2"/>
      <c r="BB126" s="2"/>
      <c r="BD126" s="2"/>
      <c r="CJ126" s="2"/>
    </row>
    <row r="127" spans="1:88">
      <c r="AU127" s="1"/>
    </row>
    <row r="129" spans="47:88">
      <c r="BT129" s="2"/>
      <c r="CJ129" s="2"/>
    </row>
    <row r="130" spans="47:88">
      <c r="AU130" s="1"/>
    </row>
  </sheetData>
  <mergeCells count="65">
    <mergeCell ref="A113:AQ113"/>
    <mergeCell ref="A89:AQ89"/>
    <mergeCell ref="A91:AQ91"/>
    <mergeCell ref="A105:AQ105"/>
    <mergeCell ref="A99:AQ99"/>
    <mergeCell ref="A103:AQ103"/>
    <mergeCell ref="A109:AQ109"/>
    <mergeCell ref="A107:AQ107"/>
    <mergeCell ref="A97:AQ97"/>
    <mergeCell ref="A111:AQ111"/>
    <mergeCell ref="I10:K10"/>
    <mergeCell ref="A95:AQ95"/>
    <mergeCell ref="X10:Z10"/>
    <mergeCell ref="U9:W9"/>
    <mergeCell ref="A87:AQ87"/>
    <mergeCell ref="X9:Z9"/>
    <mergeCell ref="L9:N9"/>
    <mergeCell ref="U10:W10"/>
    <mergeCell ref="L10:N10"/>
    <mergeCell ref="R10:T10"/>
    <mergeCell ref="I9:K9"/>
    <mergeCell ref="O9:Q9"/>
    <mergeCell ref="R9:T9"/>
    <mergeCell ref="C10:E10"/>
    <mergeCell ref="AH9:AJ9"/>
    <mergeCell ref="U7:W7"/>
    <mergeCell ref="F7:H7"/>
    <mergeCell ref="O7:Q7"/>
    <mergeCell ref="I7:K7"/>
    <mergeCell ref="C6:E6"/>
    <mergeCell ref="L6:N6"/>
    <mergeCell ref="L7:N7"/>
    <mergeCell ref="R7:T7"/>
    <mergeCell ref="C8:E8"/>
    <mergeCell ref="R8:T8"/>
    <mergeCell ref="F8:H8"/>
    <mergeCell ref="R6:T6"/>
    <mergeCell ref="A116:AQ116"/>
    <mergeCell ref="L8:N8"/>
    <mergeCell ref="I8:K8"/>
    <mergeCell ref="U8:W8"/>
    <mergeCell ref="AH8:AJ8"/>
    <mergeCell ref="AH10:AJ10"/>
    <mergeCell ref="A85:AQ85"/>
    <mergeCell ref="X8:Z8"/>
    <mergeCell ref="C9:E9"/>
    <mergeCell ref="F10:H10"/>
    <mergeCell ref="O10:Q10"/>
    <mergeCell ref="F9:H9"/>
    <mergeCell ref="AH3:AQ3"/>
    <mergeCell ref="A93:AQ93"/>
    <mergeCell ref="AH6:AJ6"/>
    <mergeCell ref="AH7:AJ7"/>
    <mergeCell ref="A101:AQ101"/>
    <mergeCell ref="C5:E5"/>
    <mergeCell ref="O8:Q8"/>
    <mergeCell ref="C7:E7"/>
    <mergeCell ref="F6:H6"/>
    <mergeCell ref="O6:Q6"/>
    <mergeCell ref="C3:AF3"/>
    <mergeCell ref="X5:Z5"/>
    <mergeCell ref="X6:Z6"/>
    <mergeCell ref="X7:Z7"/>
    <mergeCell ref="F5:T5"/>
    <mergeCell ref="U6:W6"/>
  </mergeCells>
  <phoneticPr fontId="0" type="noConversion"/>
  <printOptions horizontalCentered="1" gridLinesSet="0"/>
  <pageMargins left="0.5" right="0.5" top="0.5" bottom="0.5" header="0.3" footer="0.3"/>
  <pageSetup scale="41" firstPageNumber="155" fitToHeight="0" orientation="landscape" r:id="rId1"/>
  <headerFooter>
    <oddHeader>&amp;C&amp;16Office of Economic and Demographic Research</oddHeader>
    <oddFooter>&amp;L&amp;16December 12, 2025&amp;R&amp;16Page &amp;P of &amp;N</oddFooter>
  </headerFooter>
  <rowBreaks count="1" manualBreakCount="1">
    <brk id="82" max="43" man="1"/>
  </rowBreaks>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2026 Rates</vt:lpstr>
      <vt:lpstr>'2026 Rates'!Print_Area</vt:lpstr>
      <vt:lpstr>'2026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Florida</dc:creator>
  <cp:lastModifiedBy>O'Cain, Steve</cp:lastModifiedBy>
  <cp:lastPrinted>2025-12-12T17:16:52Z</cp:lastPrinted>
  <dcterms:created xsi:type="dcterms:W3CDTF">2000-07-14T21:47:52Z</dcterms:created>
  <dcterms:modified xsi:type="dcterms:W3CDTF">2025-12-12T17:18:26Z</dcterms:modified>
</cp:coreProperties>
</file>