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revenues\reports\measures-affecting-revenues\"/>
    </mc:Choice>
  </mc:AlternateContent>
  <bookViews>
    <workbookView xWindow="-495" yWindow="195" windowWidth="13950" windowHeight="6960" tabRatio="604" activeTab="3"/>
  </bookViews>
  <sheets>
    <sheet name="Measures " sheetId="8" r:id="rId1"/>
    <sheet name="b" sheetId="5" state="hidden" r:id="rId2"/>
    <sheet name="By Source" sheetId="10" r:id="rId3"/>
    <sheet name="GR by Source" sheetId="7" r:id="rId4"/>
  </sheets>
  <definedNames>
    <definedName name="_xlnm._FilterDatabase" localSheetId="2" hidden="1">'By Source'!#REF!</definedName>
    <definedName name="_xlnm._FilterDatabase" localSheetId="0" hidden="1">'Measures '!#REF!</definedName>
    <definedName name="_Key1" localSheetId="2" hidden="1">'By Source'!#REF!</definedName>
    <definedName name="_Key1" localSheetId="0" hidden="1">'Measures '!#REF!</definedName>
    <definedName name="_Key1" hidden="1">#REF!</definedName>
    <definedName name="_Key2" localSheetId="2" hidden="1">'By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2" hidden="1">'By Source'!#REF!</definedName>
    <definedName name="_Sort" localSheetId="0" hidden="1">'Measures '!#REF!</definedName>
    <definedName name="_Sort" hidden="1">#REF!</definedName>
    <definedName name="dsfgdsg" hidden="1">#REF!</definedName>
    <definedName name="OLE_LINK1" localSheetId="2">'By Source'!#REF!</definedName>
    <definedName name="OLE_LINK1" localSheetId="0">'Measures '!#REF!</definedName>
    <definedName name="_xlnm.Print_Area" localSheetId="1">b!$A$1:$O$68</definedName>
    <definedName name="_xlnm.Print_Area" localSheetId="2">'By Source'!$A$1:$P$149</definedName>
    <definedName name="_xlnm.Print_Area" localSheetId="3">'GR by Source'!$A$1:$P$76</definedName>
    <definedName name="_xlnm.Print_Area" localSheetId="0">'Measures '!$A$1:$O$134</definedName>
    <definedName name="_xlnm.Print_Titles" localSheetId="1">b!$1:$20</definedName>
    <definedName name="_xlnm.Print_Titles" localSheetId="2">'By Source'!$1:$7</definedName>
    <definedName name="_xlnm.Print_Titles" localSheetId="3">'GR by Source'!$1:$8</definedName>
    <definedName name="_xlnm.Print_Titles" localSheetId="0">'Measures '!$1:$7</definedName>
    <definedName name="Print_Titles_MI" localSheetId="2">'By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F4" i="7" l="1"/>
  <c r="F4" i="10"/>
  <c r="AY55" i="7" l="1"/>
  <c r="AX55" i="7"/>
  <c r="AW55" i="7"/>
  <c r="AV55" i="7"/>
  <c r="AU55" i="7"/>
  <c r="AT55" i="7"/>
  <c r="AS55" i="7"/>
  <c r="AR55" i="7"/>
  <c r="AP55" i="7"/>
  <c r="AO55" i="7"/>
  <c r="AN55" i="7"/>
  <c r="AM55" i="7"/>
  <c r="AL55" i="7"/>
  <c r="AK55" i="7"/>
  <c r="AJ55" i="7"/>
  <c r="AI55" i="7"/>
  <c r="AG55" i="7"/>
  <c r="AF55" i="7"/>
  <c r="AE55" i="7"/>
  <c r="AD55" i="7"/>
  <c r="AC55" i="7"/>
  <c r="AB55" i="7"/>
  <c r="AA55" i="7"/>
  <c r="Z55" i="7"/>
  <c r="X55" i="7"/>
  <c r="W55" i="7"/>
  <c r="V55" i="7"/>
  <c r="U55" i="7"/>
  <c r="T55" i="7"/>
  <c r="S55" i="7"/>
  <c r="R55" i="7"/>
  <c r="Q55" i="7"/>
  <c r="I55" i="7"/>
  <c r="J55" i="7"/>
  <c r="K55" i="7"/>
  <c r="L55" i="7"/>
  <c r="M55" i="7"/>
  <c r="N55" i="7"/>
  <c r="O55" i="7"/>
  <c r="H55" i="7"/>
  <c r="H53" i="7"/>
  <c r="AY35" i="7"/>
  <c r="AX35" i="7"/>
  <c r="AW35" i="7"/>
  <c r="AV35" i="7"/>
  <c r="AU35" i="7"/>
  <c r="AT35" i="7"/>
  <c r="AS35" i="7"/>
  <c r="AR35" i="7"/>
  <c r="AP35" i="7"/>
  <c r="AO35" i="7"/>
  <c r="AN35" i="7"/>
  <c r="AM35" i="7"/>
  <c r="AL35" i="7"/>
  <c r="AK35" i="7"/>
  <c r="AJ35" i="7"/>
  <c r="AI35" i="7"/>
  <c r="AG35" i="7"/>
  <c r="AF35" i="7"/>
  <c r="AE35" i="7"/>
  <c r="AD35" i="7"/>
  <c r="AC35" i="7"/>
  <c r="AB35" i="7"/>
  <c r="AA35" i="7"/>
  <c r="Z35" i="7"/>
  <c r="X35" i="7"/>
  <c r="W35" i="7"/>
  <c r="V35" i="7"/>
  <c r="U35" i="7"/>
  <c r="T35" i="7"/>
  <c r="S35" i="7"/>
  <c r="R35" i="7"/>
  <c r="Q35" i="7"/>
  <c r="I35" i="7"/>
  <c r="J35" i="7"/>
  <c r="K35" i="7"/>
  <c r="L35" i="7"/>
  <c r="M35" i="7"/>
  <c r="N35" i="7"/>
  <c r="O35" i="7"/>
  <c r="H35" i="7"/>
  <c r="AY111" i="10" l="1"/>
  <c r="AX111" i="10"/>
  <c r="AW111" i="10"/>
  <c r="AV111" i="10"/>
  <c r="AU111" i="10"/>
  <c r="AT111" i="10"/>
  <c r="AS111" i="10"/>
  <c r="AR111" i="10"/>
  <c r="AP111" i="10"/>
  <c r="AO111" i="10"/>
  <c r="AN111" i="10"/>
  <c r="AM111" i="10"/>
  <c r="AL111" i="10"/>
  <c r="AK111" i="10"/>
  <c r="AJ111" i="10"/>
  <c r="AI111" i="10"/>
  <c r="AG111" i="10"/>
  <c r="AF111" i="10"/>
  <c r="AE111" i="10"/>
  <c r="AD111" i="10"/>
  <c r="AC111" i="10"/>
  <c r="AB111" i="10"/>
  <c r="AA111" i="10"/>
  <c r="Z111" i="10"/>
  <c r="X111" i="10"/>
  <c r="W111" i="10"/>
  <c r="V111" i="10"/>
  <c r="U111" i="10"/>
  <c r="T111" i="10"/>
  <c r="S111" i="10"/>
  <c r="R111" i="10"/>
  <c r="Q111" i="10"/>
  <c r="I111" i="10"/>
  <c r="J111" i="10"/>
  <c r="K111" i="10"/>
  <c r="L111" i="10"/>
  <c r="M111" i="10"/>
  <c r="N111" i="10"/>
  <c r="O111" i="10"/>
  <c r="H111" i="10"/>
  <c r="AY98" i="8"/>
  <c r="AX98" i="8"/>
  <c r="AW98" i="8"/>
  <c r="AV98" i="8"/>
  <c r="AU98" i="8"/>
  <c r="AT98" i="8"/>
  <c r="AS98" i="8"/>
  <c r="AR98" i="8"/>
  <c r="AP98" i="8"/>
  <c r="AO98" i="8"/>
  <c r="AN98" i="8"/>
  <c r="AM98" i="8"/>
  <c r="AL98" i="8"/>
  <c r="AK98" i="8"/>
  <c r="AJ98" i="8"/>
  <c r="AI98" i="8"/>
  <c r="AG98" i="8"/>
  <c r="AF98" i="8"/>
  <c r="AE98" i="8"/>
  <c r="AD98" i="8"/>
  <c r="AC98" i="8"/>
  <c r="AB98" i="8"/>
  <c r="AA98" i="8"/>
  <c r="Z98" i="8"/>
  <c r="X98" i="8"/>
  <c r="W98" i="8"/>
  <c r="V98" i="8"/>
  <c r="U98" i="8"/>
  <c r="T98" i="8"/>
  <c r="S98" i="8"/>
  <c r="R98" i="8"/>
  <c r="Q98" i="8"/>
  <c r="I98" i="8"/>
  <c r="J98" i="8"/>
  <c r="K98" i="8"/>
  <c r="L98" i="8"/>
  <c r="M98" i="8"/>
  <c r="N98" i="8"/>
  <c r="O98" i="8"/>
  <c r="H98" i="8"/>
  <c r="AY53" i="7" l="1"/>
  <c r="AX53" i="7"/>
  <c r="AW53" i="7"/>
  <c r="AV53" i="7"/>
  <c r="AU53" i="7"/>
  <c r="AT53" i="7"/>
  <c r="AS53" i="7"/>
  <c r="AR53" i="7"/>
  <c r="AP53" i="7"/>
  <c r="AO53" i="7"/>
  <c r="AN53" i="7"/>
  <c r="AM53" i="7"/>
  <c r="AL53" i="7"/>
  <c r="AK53" i="7"/>
  <c r="AJ53" i="7"/>
  <c r="AI53" i="7"/>
  <c r="AG53" i="7"/>
  <c r="AF53" i="7"/>
  <c r="AE53" i="7"/>
  <c r="AD53" i="7"/>
  <c r="AC53" i="7"/>
  <c r="AB53" i="7"/>
  <c r="AA53" i="7"/>
  <c r="Z53" i="7"/>
  <c r="X53" i="7"/>
  <c r="W53" i="7"/>
  <c r="V53" i="7"/>
  <c r="U53" i="7"/>
  <c r="T53" i="7"/>
  <c r="S53" i="7"/>
  <c r="R53" i="7"/>
  <c r="Q53" i="7"/>
  <c r="O53" i="7"/>
  <c r="N53" i="7"/>
  <c r="M53" i="7"/>
  <c r="L53" i="7"/>
  <c r="K53" i="7"/>
  <c r="J53" i="7"/>
  <c r="I53" i="7"/>
  <c r="AY32" i="7"/>
  <c r="AX32" i="7"/>
  <c r="AW32" i="7"/>
  <c r="AV32" i="7"/>
  <c r="AU32" i="7"/>
  <c r="AT32" i="7"/>
  <c r="AS32" i="7"/>
  <c r="AR32" i="7"/>
  <c r="AP32" i="7"/>
  <c r="AO32" i="7"/>
  <c r="AN32" i="7"/>
  <c r="AM32" i="7"/>
  <c r="AL32" i="7"/>
  <c r="AK32" i="7"/>
  <c r="AJ32" i="7"/>
  <c r="AI32" i="7"/>
  <c r="AG32" i="7"/>
  <c r="AF32" i="7"/>
  <c r="AE32" i="7"/>
  <c r="AD32" i="7"/>
  <c r="AC32" i="7"/>
  <c r="AB32" i="7"/>
  <c r="AA32" i="7"/>
  <c r="Z32" i="7"/>
  <c r="X32" i="7"/>
  <c r="W32" i="7"/>
  <c r="V32" i="7"/>
  <c r="U32" i="7"/>
  <c r="T32" i="7"/>
  <c r="S32" i="7"/>
  <c r="R32" i="7"/>
  <c r="Q32" i="7"/>
  <c r="O32" i="7"/>
  <c r="N32" i="7"/>
  <c r="M32" i="7"/>
  <c r="L32" i="7"/>
  <c r="K32" i="7"/>
  <c r="J32" i="7"/>
  <c r="I32" i="7"/>
  <c r="H32" i="7"/>
  <c r="AY29" i="7"/>
  <c r="AX29" i="7"/>
  <c r="AW29" i="7"/>
  <c r="AV29" i="7"/>
  <c r="AU29" i="7"/>
  <c r="AT29" i="7"/>
  <c r="AS29" i="7"/>
  <c r="AR29" i="7"/>
  <c r="AP29" i="7"/>
  <c r="AO29" i="7"/>
  <c r="AN29" i="7"/>
  <c r="AM29" i="7"/>
  <c r="AL29" i="7"/>
  <c r="AK29" i="7"/>
  <c r="AJ29" i="7"/>
  <c r="AI29" i="7"/>
  <c r="AG29" i="7"/>
  <c r="AF29" i="7"/>
  <c r="AE29" i="7"/>
  <c r="AD29" i="7"/>
  <c r="AC29" i="7"/>
  <c r="AB29" i="7"/>
  <c r="AA29" i="7"/>
  <c r="Z29" i="7"/>
  <c r="X29" i="7"/>
  <c r="W29" i="7"/>
  <c r="V29" i="7"/>
  <c r="U29" i="7"/>
  <c r="T29" i="7"/>
  <c r="S29" i="7"/>
  <c r="R29" i="7"/>
  <c r="Q29" i="7"/>
  <c r="O29" i="7"/>
  <c r="N29" i="7"/>
  <c r="M29" i="7"/>
  <c r="L29" i="7"/>
  <c r="K29" i="7"/>
  <c r="J29" i="7"/>
  <c r="I29" i="7"/>
  <c r="H29" i="7"/>
  <c r="AY24" i="7"/>
  <c r="AX24" i="7"/>
  <c r="AW24" i="7"/>
  <c r="AV24" i="7"/>
  <c r="AU24" i="7"/>
  <c r="AT24" i="7"/>
  <c r="AS24" i="7"/>
  <c r="AR24" i="7"/>
  <c r="AP24" i="7"/>
  <c r="AO24" i="7"/>
  <c r="AN24" i="7"/>
  <c r="AM24" i="7"/>
  <c r="AL24" i="7"/>
  <c r="AK24" i="7"/>
  <c r="AJ24" i="7"/>
  <c r="AI24" i="7"/>
  <c r="AG24" i="7"/>
  <c r="AF24" i="7"/>
  <c r="AE24" i="7"/>
  <c r="AD24" i="7"/>
  <c r="AC24" i="7"/>
  <c r="AB24" i="7"/>
  <c r="AA24" i="7"/>
  <c r="Z24" i="7"/>
  <c r="X24" i="7"/>
  <c r="W24" i="7"/>
  <c r="V24" i="7"/>
  <c r="U24" i="7"/>
  <c r="T24" i="7"/>
  <c r="S24" i="7"/>
  <c r="R24" i="7"/>
  <c r="Q24" i="7"/>
  <c r="O24" i="7"/>
  <c r="M24" i="7"/>
  <c r="L24" i="7"/>
  <c r="K24" i="7"/>
  <c r="J24" i="7"/>
  <c r="I24" i="7"/>
  <c r="H24" i="7"/>
  <c r="N23" i="7"/>
  <c r="N24" i="7" s="1"/>
  <c r="AY21" i="7"/>
  <c r="AX21" i="7"/>
  <c r="AW21" i="7"/>
  <c r="AV21" i="7"/>
  <c r="AU21" i="7"/>
  <c r="AT21" i="7"/>
  <c r="AS21" i="7"/>
  <c r="AR21" i="7"/>
  <c r="AP21" i="7"/>
  <c r="AO21" i="7"/>
  <c r="AN21" i="7"/>
  <c r="AM21" i="7"/>
  <c r="AL21" i="7"/>
  <c r="AK21" i="7"/>
  <c r="AJ21" i="7"/>
  <c r="AI21" i="7"/>
  <c r="AG21" i="7"/>
  <c r="AF21" i="7"/>
  <c r="AE21" i="7"/>
  <c r="AD21" i="7"/>
  <c r="AC21" i="7"/>
  <c r="AB21" i="7"/>
  <c r="AA21" i="7"/>
  <c r="Z21" i="7"/>
  <c r="X21" i="7"/>
  <c r="W21" i="7"/>
  <c r="V21" i="7"/>
  <c r="U21" i="7"/>
  <c r="T21" i="7"/>
  <c r="S21" i="7"/>
  <c r="R21" i="7"/>
  <c r="Q21" i="7"/>
  <c r="O21" i="7"/>
  <c r="N21" i="7"/>
  <c r="M21" i="7"/>
  <c r="L21" i="7"/>
  <c r="K21" i="7"/>
  <c r="J21" i="7"/>
  <c r="I21" i="7"/>
  <c r="H21" i="7"/>
  <c r="AY15" i="7"/>
  <c r="AX15" i="7"/>
  <c r="AW15" i="7"/>
  <c r="AV15" i="7"/>
  <c r="AU15" i="7"/>
  <c r="AT15" i="7"/>
  <c r="AS15" i="7"/>
  <c r="AR15" i="7"/>
  <c r="AP15" i="7"/>
  <c r="AO15" i="7"/>
  <c r="AN15" i="7"/>
  <c r="AM15" i="7"/>
  <c r="AL15" i="7"/>
  <c r="AK15" i="7"/>
  <c r="AJ15" i="7"/>
  <c r="AI15" i="7"/>
  <c r="AG15" i="7"/>
  <c r="AF15" i="7"/>
  <c r="AE15" i="7"/>
  <c r="AD15" i="7"/>
  <c r="AC15" i="7"/>
  <c r="AB15" i="7"/>
  <c r="AA15" i="7"/>
  <c r="Z15" i="7"/>
  <c r="X15" i="7"/>
  <c r="W15" i="7"/>
  <c r="V15" i="7"/>
  <c r="U15" i="7"/>
  <c r="T15" i="7"/>
  <c r="S15" i="7"/>
  <c r="R15" i="7"/>
  <c r="R59" i="7" s="1"/>
  <c r="Q15" i="7"/>
  <c r="O15" i="7"/>
  <c r="N15" i="7"/>
  <c r="M15" i="7"/>
  <c r="L15" i="7"/>
  <c r="K15" i="7"/>
  <c r="J15" i="7"/>
  <c r="I15" i="7"/>
  <c r="H15" i="7"/>
  <c r="AY12" i="7"/>
  <c r="AX12" i="7"/>
  <c r="AW12" i="7"/>
  <c r="AW59" i="7" s="1"/>
  <c r="AV12" i="7"/>
  <c r="AV59" i="7" s="1"/>
  <c r="AU12" i="7"/>
  <c r="AT12" i="7"/>
  <c r="AT59" i="7" s="1"/>
  <c r="AS12" i="7"/>
  <c r="AR12" i="7"/>
  <c r="AP12" i="7"/>
  <c r="AO12" i="7"/>
  <c r="AN12" i="7"/>
  <c r="AM12" i="7"/>
  <c r="AL12" i="7"/>
  <c r="AK12" i="7"/>
  <c r="AJ12" i="7"/>
  <c r="AI12" i="7"/>
  <c r="AI59" i="7" s="1"/>
  <c r="AG12" i="7"/>
  <c r="AF12" i="7"/>
  <c r="AF59" i="7" s="1"/>
  <c r="AE12" i="7"/>
  <c r="AD12" i="7"/>
  <c r="AC12" i="7"/>
  <c r="AB12" i="7"/>
  <c r="AA12" i="7"/>
  <c r="Z12" i="7"/>
  <c r="X12" i="7"/>
  <c r="W12" i="7"/>
  <c r="V12" i="7"/>
  <c r="U12" i="7"/>
  <c r="U59" i="7" s="1"/>
  <c r="T12" i="7"/>
  <c r="S12" i="7"/>
  <c r="S59" i="7" s="1"/>
  <c r="R12" i="7"/>
  <c r="Q12" i="7"/>
  <c r="O12" i="7"/>
  <c r="N12" i="7"/>
  <c r="M12" i="7"/>
  <c r="L12" i="7"/>
  <c r="K12" i="7"/>
  <c r="J12" i="7"/>
  <c r="I12" i="7"/>
  <c r="H12" i="7"/>
  <c r="H59" i="7" s="1"/>
  <c r="I59" i="7" l="1"/>
  <c r="AJ59" i="7"/>
  <c r="V59" i="7"/>
  <c r="M59" i="7"/>
  <c r="AA59" i="7"/>
  <c r="AN59" i="7"/>
  <c r="N59" i="7"/>
  <c r="W59" i="7"/>
  <c r="AK59" i="7"/>
  <c r="AX59" i="7"/>
  <c r="O59" i="7"/>
  <c r="T59" i="7"/>
  <c r="AE59" i="7"/>
  <c r="AS59" i="7"/>
  <c r="J59" i="7"/>
  <c r="K59" i="7"/>
  <c r="AL59" i="7"/>
  <c r="AY59" i="7"/>
  <c r="AC59" i="7"/>
  <c r="AP59" i="7"/>
  <c r="X59" i="7"/>
  <c r="L59" i="7"/>
  <c r="Z59" i="7"/>
  <c r="AM59" i="7"/>
  <c r="Q59" i="7"/>
  <c r="AD59" i="7"/>
  <c r="AR59" i="7"/>
  <c r="AU59" i="7"/>
  <c r="AB59" i="7"/>
  <c r="AO59" i="7"/>
  <c r="AG59" i="7"/>
  <c r="AY100" i="10"/>
  <c r="AX100" i="10"/>
  <c r="AW100" i="10"/>
  <c r="AV100" i="10"/>
  <c r="AU100" i="10"/>
  <c r="AT100" i="10"/>
  <c r="AS100" i="10"/>
  <c r="AR100" i="10"/>
  <c r="AP100" i="10"/>
  <c r="AO100" i="10"/>
  <c r="AN100" i="10"/>
  <c r="AM100" i="10"/>
  <c r="AL100" i="10"/>
  <c r="AK100" i="10"/>
  <c r="AJ100" i="10"/>
  <c r="AI100" i="10"/>
  <c r="AG100" i="10"/>
  <c r="AF100" i="10"/>
  <c r="AE100" i="10"/>
  <c r="AD100" i="10"/>
  <c r="AC100" i="10"/>
  <c r="AB100" i="10"/>
  <c r="AA100" i="10"/>
  <c r="Z100" i="10"/>
  <c r="X100" i="10"/>
  <c r="W100" i="10"/>
  <c r="V100" i="10"/>
  <c r="U100" i="10"/>
  <c r="T100" i="10"/>
  <c r="S100" i="10"/>
  <c r="R100" i="10"/>
  <c r="Q100" i="10"/>
  <c r="I100" i="10"/>
  <c r="J100" i="10"/>
  <c r="K100" i="10"/>
  <c r="L100" i="10"/>
  <c r="M100" i="10"/>
  <c r="N100" i="10"/>
  <c r="O100" i="10"/>
  <c r="H100" i="10"/>
  <c r="AY96" i="10"/>
  <c r="AX96" i="10"/>
  <c r="AW96" i="10"/>
  <c r="AV96" i="10"/>
  <c r="AU96" i="10"/>
  <c r="AT96" i="10"/>
  <c r="AS96" i="10"/>
  <c r="AR96" i="10"/>
  <c r="AP96" i="10"/>
  <c r="AO96" i="10"/>
  <c r="AN96" i="10"/>
  <c r="AM96" i="10"/>
  <c r="AL96" i="10"/>
  <c r="AK96" i="10"/>
  <c r="AJ96" i="10"/>
  <c r="AI96" i="10"/>
  <c r="AG96" i="10"/>
  <c r="AF96" i="10"/>
  <c r="AE96" i="10"/>
  <c r="AD96" i="10"/>
  <c r="AC96" i="10"/>
  <c r="AB96" i="10"/>
  <c r="AA96" i="10"/>
  <c r="Z96" i="10"/>
  <c r="X96" i="10"/>
  <c r="W96" i="10"/>
  <c r="V96" i="10"/>
  <c r="U96" i="10"/>
  <c r="T96" i="10"/>
  <c r="S96" i="10"/>
  <c r="R96" i="10"/>
  <c r="Q96" i="10"/>
  <c r="I96" i="10"/>
  <c r="J96" i="10"/>
  <c r="K96" i="10"/>
  <c r="L96" i="10"/>
  <c r="M96" i="10"/>
  <c r="N96" i="10"/>
  <c r="O96" i="10"/>
  <c r="H96" i="10"/>
  <c r="H107" i="10"/>
  <c r="U104" i="10"/>
  <c r="H104" i="10"/>
  <c r="H76" i="10"/>
  <c r="Z73" i="10"/>
  <c r="AY73" i="10"/>
  <c r="AX73" i="10"/>
  <c r="AW73" i="10"/>
  <c r="AV73" i="10"/>
  <c r="AU73" i="10"/>
  <c r="AT73" i="10"/>
  <c r="AS73" i="10"/>
  <c r="AR73" i="10"/>
  <c r="AP73" i="10"/>
  <c r="AO73" i="10"/>
  <c r="AN73" i="10"/>
  <c r="AM73" i="10"/>
  <c r="AL73" i="10"/>
  <c r="AK73" i="10"/>
  <c r="AJ73" i="10"/>
  <c r="AI73" i="10"/>
  <c r="AG73" i="10"/>
  <c r="AF73" i="10"/>
  <c r="AE73" i="10"/>
  <c r="AD73" i="10"/>
  <c r="AC73" i="10"/>
  <c r="AB73" i="10"/>
  <c r="AA73" i="10"/>
  <c r="X73" i="10"/>
  <c r="W73" i="10"/>
  <c r="V73" i="10"/>
  <c r="U73" i="10"/>
  <c r="T73" i="10"/>
  <c r="S73" i="10"/>
  <c r="R73" i="10"/>
  <c r="Q73" i="10"/>
  <c r="O73" i="10"/>
  <c r="N73" i="10"/>
  <c r="M73" i="10"/>
  <c r="L73" i="10"/>
  <c r="K73" i="10"/>
  <c r="J73" i="10"/>
  <c r="I73" i="10"/>
  <c r="H73" i="10"/>
  <c r="H60" i="10"/>
  <c r="H57" i="10"/>
  <c r="H50" i="10"/>
  <c r="AA50" i="10"/>
  <c r="AY50" i="10"/>
  <c r="AX50" i="10"/>
  <c r="AW50" i="10"/>
  <c r="AV50" i="10"/>
  <c r="AU50" i="10"/>
  <c r="AT50" i="10"/>
  <c r="AS50" i="10"/>
  <c r="AR50" i="10"/>
  <c r="AP50" i="10"/>
  <c r="AO50" i="10"/>
  <c r="AN50" i="10"/>
  <c r="AM50" i="10"/>
  <c r="AL50" i="10"/>
  <c r="AK50" i="10"/>
  <c r="AJ50" i="10"/>
  <c r="AI50" i="10"/>
  <c r="AG50" i="10"/>
  <c r="AF50" i="10"/>
  <c r="AE50" i="10"/>
  <c r="AD50" i="10"/>
  <c r="AC50" i="10"/>
  <c r="AB50" i="10"/>
  <c r="Z50" i="10"/>
  <c r="X50" i="10"/>
  <c r="W50" i="10"/>
  <c r="V50" i="10"/>
  <c r="U50" i="10"/>
  <c r="T50" i="10"/>
  <c r="S50" i="10"/>
  <c r="R50" i="10"/>
  <c r="Q50" i="10"/>
  <c r="O50" i="10"/>
  <c r="N50" i="10"/>
  <c r="M50" i="10"/>
  <c r="L50" i="10"/>
  <c r="K50" i="10"/>
  <c r="J50" i="10"/>
  <c r="I50" i="10"/>
  <c r="H43" i="10"/>
  <c r="AY43" i="10"/>
  <c r="AX43" i="10"/>
  <c r="AW43" i="10"/>
  <c r="AV43" i="10"/>
  <c r="AU43" i="10"/>
  <c r="AT43" i="10"/>
  <c r="AS43" i="10"/>
  <c r="AR43" i="10"/>
  <c r="AP43" i="10"/>
  <c r="AO43" i="10"/>
  <c r="AN43" i="10"/>
  <c r="AM43" i="10"/>
  <c r="AL43" i="10"/>
  <c r="AK43" i="10"/>
  <c r="AJ43" i="10"/>
  <c r="AI43" i="10"/>
  <c r="AG43" i="10"/>
  <c r="AF43" i="10"/>
  <c r="AE43" i="10"/>
  <c r="AD43" i="10"/>
  <c r="AC43" i="10"/>
  <c r="AB43" i="10"/>
  <c r="AA43" i="10"/>
  <c r="Z43" i="10"/>
  <c r="X43" i="10"/>
  <c r="W43" i="10"/>
  <c r="V43" i="10"/>
  <c r="U43" i="10"/>
  <c r="T43" i="10"/>
  <c r="S43" i="10"/>
  <c r="R43" i="10"/>
  <c r="Q43" i="10"/>
  <c r="O43" i="10"/>
  <c r="M43" i="10"/>
  <c r="L43" i="10"/>
  <c r="K43" i="10"/>
  <c r="J43" i="10"/>
  <c r="I43" i="10"/>
  <c r="AW35" i="10"/>
  <c r="AV35" i="10"/>
  <c r="AU35" i="10"/>
  <c r="AT35" i="10"/>
  <c r="AN35" i="10"/>
  <c r="AM35" i="10"/>
  <c r="AL35" i="10"/>
  <c r="AK35" i="10"/>
  <c r="AE35" i="10"/>
  <c r="AD35" i="10"/>
  <c r="AC35" i="10"/>
  <c r="AB35" i="10"/>
  <c r="V35" i="10"/>
  <c r="U35" i="10"/>
  <c r="T35" i="10"/>
  <c r="S35" i="10"/>
  <c r="M35" i="10"/>
  <c r="L35" i="10"/>
  <c r="K35" i="10"/>
  <c r="J35" i="10"/>
  <c r="AY104" i="10"/>
  <c r="AX104" i="10"/>
  <c r="AW104" i="10"/>
  <c r="AV104" i="10"/>
  <c r="AU104" i="10"/>
  <c r="AT104" i="10"/>
  <c r="AS104" i="10"/>
  <c r="AR104" i="10"/>
  <c r="AP104" i="10"/>
  <c r="AO104" i="10"/>
  <c r="AN104" i="10"/>
  <c r="AM104" i="10"/>
  <c r="AL104" i="10"/>
  <c r="AK104" i="10"/>
  <c r="AJ104" i="10"/>
  <c r="AI104" i="10"/>
  <c r="AG104" i="10"/>
  <c r="AF104" i="10"/>
  <c r="AE104" i="10"/>
  <c r="AD104" i="10"/>
  <c r="AC104" i="10"/>
  <c r="AB104" i="10"/>
  <c r="AA104" i="10"/>
  <c r="Z104" i="10"/>
  <c r="X104" i="10"/>
  <c r="W104" i="10"/>
  <c r="V104" i="10"/>
  <c r="T104" i="10"/>
  <c r="S104" i="10"/>
  <c r="R104" i="10"/>
  <c r="Q104" i="10"/>
  <c r="O104" i="10"/>
  <c r="N104" i="10"/>
  <c r="M104" i="10"/>
  <c r="L104" i="10"/>
  <c r="K104" i="10"/>
  <c r="J104" i="10"/>
  <c r="I104" i="10"/>
  <c r="AY57" i="10"/>
  <c r="AX57" i="10"/>
  <c r="AW57" i="10"/>
  <c r="AV57" i="10"/>
  <c r="AU57" i="10"/>
  <c r="AT57" i="10"/>
  <c r="AS57" i="10"/>
  <c r="AR57" i="10"/>
  <c r="AP57" i="10"/>
  <c r="AO57" i="10"/>
  <c r="AN57" i="10"/>
  <c r="AM57" i="10"/>
  <c r="AL57" i="10"/>
  <c r="AK57" i="10"/>
  <c r="AJ57" i="10"/>
  <c r="AI57" i="10"/>
  <c r="AG57" i="10"/>
  <c r="AF57" i="10"/>
  <c r="AE57" i="10"/>
  <c r="AD57" i="10"/>
  <c r="AC57" i="10"/>
  <c r="AB57" i="10"/>
  <c r="AA57" i="10"/>
  <c r="Z57" i="10"/>
  <c r="X57" i="10"/>
  <c r="W57" i="10"/>
  <c r="V57" i="10"/>
  <c r="U57" i="10"/>
  <c r="T57" i="10"/>
  <c r="S57" i="10"/>
  <c r="R57" i="10"/>
  <c r="Q57" i="10"/>
  <c r="O57" i="10"/>
  <c r="N57" i="10"/>
  <c r="M57" i="10"/>
  <c r="L57" i="10"/>
  <c r="K57" i="10"/>
  <c r="J57" i="10"/>
  <c r="I57" i="10"/>
  <c r="AY26" i="10"/>
  <c r="AX26" i="10"/>
  <c r="AW26" i="10"/>
  <c r="AV26" i="10"/>
  <c r="AU26" i="10"/>
  <c r="AT26" i="10"/>
  <c r="AS26" i="10"/>
  <c r="AR26" i="10"/>
  <c r="AP26" i="10"/>
  <c r="AO26" i="10"/>
  <c r="AN26" i="10"/>
  <c r="AM26" i="10"/>
  <c r="AL26" i="10"/>
  <c r="AK26" i="10"/>
  <c r="AJ26" i="10"/>
  <c r="AI26" i="10"/>
  <c r="AG26" i="10"/>
  <c r="AF26" i="10"/>
  <c r="AE26" i="10"/>
  <c r="AD26" i="10"/>
  <c r="AC26" i="10"/>
  <c r="AB26" i="10"/>
  <c r="AA26" i="10"/>
  <c r="Z26" i="10"/>
  <c r="X26" i="10"/>
  <c r="W26" i="10"/>
  <c r="V26" i="10"/>
  <c r="U26" i="10"/>
  <c r="T26" i="10"/>
  <c r="S26" i="10"/>
  <c r="R26" i="10"/>
  <c r="Q26" i="10"/>
  <c r="O26" i="10"/>
  <c r="N26" i="10"/>
  <c r="M26" i="10"/>
  <c r="L26" i="10"/>
  <c r="K26" i="10"/>
  <c r="J26" i="10"/>
  <c r="I26" i="10"/>
  <c r="H26" i="10"/>
  <c r="AY107" i="10"/>
  <c r="AX107" i="10"/>
  <c r="AW107" i="10"/>
  <c r="AV107" i="10"/>
  <c r="AU107" i="10"/>
  <c r="AT107" i="10"/>
  <c r="AS107" i="10"/>
  <c r="AR107" i="10"/>
  <c r="AP107" i="10"/>
  <c r="AO107" i="10"/>
  <c r="AN107" i="10"/>
  <c r="AM107" i="10"/>
  <c r="AL107" i="10"/>
  <c r="AK107" i="10"/>
  <c r="AJ107" i="10"/>
  <c r="AI107" i="10"/>
  <c r="AG107" i="10"/>
  <c r="AF107" i="10"/>
  <c r="AE107" i="10"/>
  <c r="AD107" i="10"/>
  <c r="AC107" i="10"/>
  <c r="AB107" i="10"/>
  <c r="AA107" i="10"/>
  <c r="Z107" i="10"/>
  <c r="X107" i="10"/>
  <c r="W107" i="10"/>
  <c r="V107" i="10"/>
  <c r="U107" i="10"/>
  <c r="T107" i="10"/>
  <c r="S107" i="10"/>
  <c r="R107" i="10"/>
  <c r="Q107" i="10"/>
  <c r="O107" i="10"/>
  <c r="N107" i="10"/>
  <c r="M107" i="10"/>
  <c r="L107" i="10"/>
  <c r="K107" i="10"/>
  <c r="J107" i="10"/>
  <c r="I107" i="10"/>
  <c r="AY76" i="10"/>
  <c r="AX76" i="10"/>
  <c r="AW76" i="10"/>
  <c r="AV76" i="10"/>
  <c r="AU76" i="10"/>
  <c r="AT76" i="10"/>
  <c r="AS76" i="10"/>
  <c r="AR76" i="10"/>
  <c r="AP76" i="10"/>
  <c r="AO76" i="10"/>
  <c r="AN76" i="10"/>
  <c r="AM76" i="10"/>
  <c r="AL76" i="10"/>
  <c r="AK76" i="10"/>
  <c r="AJ76" i="10"/>
  <c r="AI76" i="10"/>
  <c r="AG76" i="10"/>
  <c r="AF76" i="10"/>
  <c r="AE76" i="10"/>
  <c r="AD76" i="10"/>
  <c r="AC76" i="10"/>
  <c r="AB76" i="10"/>
  <c r="AA76" i="10"/>
  <c r="Z76" i="10"/>
  <c r="X76" i="10"/>
  <c r="W76" i="10"/>
  <c r="V76" i="10"/>
  <c r="U76" i="10"/>
  <c r="T76" i="10"/>
  <c r="S76" i="10"/>
  <c r="R76" i="10"/>
  <c r="Q76" i="10"/>
  <c r="O76" i="10"/>
  <c r="N76" i="10"/>
  <c r="M76" i="10"/>
  <c r="L76" i="10"/>
  <c r="K76" i="10"/>
  <c r="J76" i="10"/>
  <c r="I76" i="10"/>
  <c r="AY60" i="10"/>
  <c r="AX60" i="10"/>
  <c r="AW60" i="10"/>
  <c r="AV60" i="10"/>
  <c r="AU60" i="10"/>
  <c r="AT60" i="10"/>
  <c r="AS60" i="10"/>
  <c r="AR60" i="10"/>
  <c r="AP60" i="10"/>
  <c r="AO60" i="10"/>
  <c r="AN60" i="10"/>
  <c r="AM60" i="10"/>
  <c r="AL60" i="10"/>
  <c r="AK60" i="10"/>
  <c r="AJ60" i="10"/>
  <c r="AI60" i="10"/>
  <c r="AG60" i="10"/>
  <c r="AF60" i="10"/>
  <c r="AE60" i="10"/>
  <c r="AD60" i="10"/>
  <c r="AC60" i="10"/>
  <c r="AB60" i="10"/>
  <c r="AA60" i="10"/>
  <c r="Z60" i="10"/>
  <c r="X60" i="10"/>
  <c r="W60" i="10"/>
  <c r="V60" i="10"/>
  <c r="U60" i="10"/>
  <c r="T60" i="10"/>
  <c r="S60" i="10"/>
  <c r="R60" i="10"/>
  <c r="Q60" i="10"/>
  <c r="O60" i="10"/>
  <c r="M60" i="10"/>
  <c r="L60" i="10"/>
  <c r="K60" i="10"/>
  <c r="J60" i="10"/>
  <c r="I60" i="10"/>
  <c r="AW53" i="10"/>
  <c r="AV53" i="10"/>
  <c r="AU53" i="10"/>
  <c r="AT53" i="10"/>
  <c r="AN53" i="10"/>
  <c r="AM53" i="10"/>
  <c r="AL53" i="10"/>
  <c r="AK53" i="10"/>
  <c r="AE53" i="10"/>
  <c r="AD53" i="10"/>
  <c r="AC53" i="10"/>
  <c r="AB53" i="10"/>
  <c r="V53" i="10"/>
  <c r="U53" i="10"/>
  <c r="T53" i="10"/>
  <c r="S53" i="10"/>
  <c r="M53" i="10"/>
  <c r="L53" i="10"/>
  <c r="K53" i="10"/>
  <c r="J53" i="10"/>
  <c r="AY38" i="10"/>
  <c r="AX38" i="10"/>
  <c r="AW38" i="10"/>
  <c r="AV38" i="10"/>
  <c r="AU38" i="10"/>
  <c r="AT38" i="10"/>
  <c r="AS38" i="10"/>
  <c r="AR38" i="10"/>
  <c r="AP38" i="10"/>
  <c r="AO38" i="10"/>
  <c r="AN38" i="10"/>
  <c r="AM38" i="10"/>
  <c r="AL38" i="10"/>
  <c r="AK38" i="10"/>
  <c r="AJ38" i="10"/>
  <c r="AI38" i="10"/>
  <c r="AG38" i="10"/>
  <c r="AF38" i="10"/>
  <c r="AE38" i="10"/>
  <c r="AD38" i="10"/>
  <c r="AC38" i="10"/>
  <c r="AB38" i="10"/>
  <c r="AA38" i="10"/>
  <c r="Z38" i="10"/>
  <c r="X38" i="10"/>
  <c r="W38" i="10"/>
  <c r="V38" i="10"/>
  <c r="U38" i="10"/>
  <c r="T38" i="10"/>
  <c r="S38" i="10"/>
  <c r="R38" i="10"/>
  <c r="Q38" i="10"/>
  <c r="O38" i="10"/>
  <c r="N38" i="10"/>
  <c r="M38" i="10"/>
  <c r="L38" i="10"/>
  <c r="K38" i="10"/>
  <c r="J38" i="10"/>
  <c r="I38" i="10"/>
  <c r="H38" i="10"/>
  <c r="AY29" i="10"/>
  <c r="AX29" i="10"/>
  <c r="AW29" i="10"/>
  <c r="AV29" i="10"/>
  <c r="AU29" i="10"/>
  <c r="AT29" i="10"/>
  <c r="AS29" i="10"/>
  <c r="AR29" i="10"/>
  <c r="AP29" i="10"/>
  <c r="AO29" i="10"/>
  <c r="AN29" i="10"/>
  <c r="AM29" i="10"/>
  <c r="AL29" i="10"/>
  <c r="AK29" i="10"/>
  <c r="AJ29" i="10"/>
  <c r="AI29" i="10"/>
  <c r="AG29" i="10"/>
  <c r="AF29" i="10"/>
  <c r="AE29" i="10"/>
  <c r="AD29" i="10"/>
  <c r="AC29" i="10"/>
  <c r="AB29" i="10"/>
  <c r="AA29" i="10"/>
  <c r="Z29" i="10"/>
  <c r="X29" i="10"/>
  <c r="W29" i="10"/>
  <c r="V29" i="10"/>
  <c r="U29" i="10"/>
  <c r="T29" i="10"/>
  <c r="S29" i="10"/>
  <c r="R29" i="10"/>
  <c r="Q29" i="10"/>
  <c r="O29" i="10"/>
  <c r="N29" i="10"/>
  <c r="M29" i="10"/>
  <c r="L29" i="10"/>
  <c r="K29" i="10"/>
  <c r="J29" i="10"/>
  <c r="I29" i="10"/>
  <c r="H29" i="10"/>
  <c r="AY22" i="10"/>
  <c r="AX22" i="10"/>
  <c r="AW22" i="10"/>
  <c r="AV22" i="10"/>
  <c r="AU22" i="10"/>
  <c r="AT22" i="10"/>
  <c r="AS22" i="10"/>
  <c r="AR22" i="10"/>
  <c r="AP22" i="10"/>
  <c r="AO22" i="10"/>
  <c r="AN22" i="10"/>
  <c r="AM22" i="10"/>
  <c r="AL22" i="10"/>
  <c r="AK22" i="10"/>
  <c r="AJ22" i="10"/>
  <c r="AI22" i="10"/>
  <c r="AG22" i="10"/>
  <c r="AF22" i="10"/>
  <c r="AE22" i="10"/>
  <c r="AD22" i="10"/>
  <c r="AC22" i="10"/>
  <c r="AB22" i="10"/>
  <c r="AA22" i="10"/>
  <c r="Z22" i="10"/>
  <c r="X22" i="10"/>
  <c r="W22" i="10"/>
  <c r="V22" i="10"/>
  <c r="U22" i="10"/>
  <c r="T22" i="10"/>
  <c r="S22" i="10"/>
  <c r="R22" i="10"/>
  <c r="Q22" i="10"/>
  <c r="O22" i="10"/>
  <c r="N22" i="10"/>
  <c r="M22" i="10"/>
  <c r="L22" i="10"/>
  <c r="K22" i="10"/>
  <c r="J22" i="10"/>
  <c r="I22" i="10"/>
  <c r="H22" i="10"/>
  <c r="O19" i="10"/>
  <c r="H19" i="10"/>
  <c r="AY19" i="10"/>
  <c r="AX19" i="10"/>
  <c r="AW19" i="10"/>
  <c r="AV19" i="10"/>
  <c r="AU19" i="10"/>
  <c r="AT19" i="10"/>
  <c r="AS19" i="10"/>
  <c r="AR19" i="10"/>
  <c r="AP19" i="10"/>
  <c r="AO19" i="10"/>
  <c r="AN19" i="10"/>
  <c r="AM19" i="10"/>
  <c r="AL19" i="10"/>
  <c r="AK19" i="10"/>
  <c r="AJ19" i="10"/>
  <c r="AI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R19" i="10"/>
  <c r="Q19" i="10"/>
  <c r="N19" i="10"/>
  <c r="M19" i="10"/>
  <c r="L19" i="10"/>
  <c r="K19" i="10"/>
  <c r="J19" i="10"/>
  <c r="I19" i="10"/>
  <c r="U96" i="8"/>
  <c r="H96" i="8"/>
  <c r="N59" i="10" l="1"/>
  <c r="N60" i="10" s="1"/>
  <c r="AI53" i="10"/>
  <c r="N42" i="10"/>
  <c r="N43" i="10" s="1"/>
  <c r="AS35" i="10"/>
  <c r="Q35" i="10"/>
  <c r="AR5" i="10"/>
  <c r="AI5" i="10"/>
  <c r="Z5" i="10"/>
  <c r="Q5" i="10"/>
  <c r="H5" i="10"/>
  <c r="F1" i="10"/>
  <c r="N35" i="10" l="1"/>
  <c r="H35" i="10"/>
  <c r="H109" i="10" s="1"/>
  <c r="O35" i="10"/>
  <c r="I35" i="10"/>
  <c r="N53" i="10"/>
  <c r="H53" i="10"/>
  <c r="X35" i="10"/>
  <c r="R35" i="10"/>
  <c r="W35" i="10"/>
  <c r="X53" i="10"/>
  <c r="R53" i="10"/>
  <c r="W53" i="10"/>
  <c r="Q53" i="10"/>
  <c r="AF35" i="10"/>
  <c r="Z35" i="10"/>
  <c r="AF53" i="10"/>
  <c r="Z53" i="10"/>
  <c r="AG35" i="10"/>
  <c r="AA35" i="10"/>
  <c r="AG53" i="10"/>
  <c r="AA53" i="10"/>
  <c r="AO35" i="10"/>
  <c r="AI35" i="10"/>
  <c r="AP35" i="10"/>
  <c r="AJ35" i="10"/>
  <c r="AP53" i="10"/>
  <c r="AJ53" i="10"/>
  <c r="O53" i="10"/>
  <c r="I53" i="10"/>
  <c r="AX35" i="10"/>
  <c r="AR35" i="10"/>
  <c r="AO53" i="10"/>
  <c r="AX53" i="10"/>
  <c r="AR53" i="10"/>
  <c r="AY35" i="10"/>
  <c r="AY53" i="10"/>
  <c r="AS53" i="10"/>
  <c r="N96" i="8" l="1"/>
  <c r="H100" i="8" l="1"/>
  <c r="AY96" i="8"/>
  <c r="AY100" i="8" s="1"/>
  <c r="AX96" i="8"/>
  <c r="AX100" i="8" s="1"/>
  <c r="AW96" i="8"/>
  <c r="AW100" i="8" s="1"/>
  <c r="AV96" i="8"/>
  <c r="AV100" i="8" s="1"/>
  <c r="AU96" i="8"/>
  <c r="AU100" i="8" s="1"/>
  <c r="AT96" i="8"/>
  <c r="AT100" i="8" s="1"/>
  <c r="AS96" i="8"/>
  <c r="AS100" i="8" s="1"/>
  <c r="AR96" i="8"/>
  <c r="AR100" i="8" s="1"/>
  <c r="AP96" i="8"/>
  <c r="AP100" i="8" s="1"/>
  <c r="AO96" i="8"/>
  <c r="AO100" i="8" s="1"/>
  <c r="AN96" i="8"/>
  <c r="AN100" i="8" s="1"/>
  <c r="AM96" i="8"/>
  <c r="AM100" i="8" s="1"/>
  <c r="AL96" i="8"/>
  <c r="AL100" i="8" s="1"/>
  <c r="AK96" i="8"/>
  <c r="AK100" i="8" s="1"/>
  <c r="AJ96" i="8"/>
  <c r="AJ100" i="8" s="1"/>
  <c r="AI96" i="8"/>
  <c r="AI100" i="8" s="1"/>
  <c r="AG96" i="8"/>
  <c r="AG100" i="8" s="1"/>
  <c r="AF96" i="8"/>
  <c r="AF100" i="8" s="1"/>
  <c r="AE96" i="8"/>
  <c r="AE100" i="8" s="1"/>
  <c r="AD96" i="8"/>
  <c r="AD100" i="8" s="1"/>
  <c r="AC96" i="8"/>
  <c r="AC100" i="8" s="1"/>
  <c r="AB96" i="8"/>
  <c r="AB100" i="8" s="1"/>
  <c r="AA96" i="8"/>
  <c r="AA100" i="8" s="1"/>
  <c r="Z96" i="8"/>
  <c r="Z100" i="8" s="1"/>
  <c r="X96" i="8"/>
  <c r="X100" i="8" s="1"/>
  <c r="W96" i="8"/>
  <c r="W100" i="8" s="1"/>
  <c r="V96" i="8"/>
  <c r="V100" i="8" s="1"/>
  <c r="U100" i="8"/>
  <c r="T96" i="8"/>
  <c r="T100" i="8" s="1"/>
  <c r="S96" i="8"/>
  <c r="S100" i="8" s="1"/>
  <c r="R96" i="8"/>
  <c r="R100" i="8" s="1"/>
  <c r="Q96" i="8"/>
  <c r="Q100" i="8" s="1"/>
  <c r="I96" i="8"/>
  <c r="I100" i="8" s="1"/>
  <c r="J96" i="8"/>
  <c r="J100" i="8" s="1"/>
  <c r="K96" i="8"/>
  <c r="K100" i="8" s="1"/>
  <c r="L96" i="8"/>
  <c r="L100" i="8" s="1"/>
  <c r="M96" i="8"/>
  <c r="M100" i="8" s="1"/>
  <c r="N100" i="8"/>
  <c r="O96" i="8"/>
  <c r="O100" i="8" s="1"/>
  <c r="AY17" i="5" l="1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7" l="1"/>
  <c r="AI5" i="7"/>
  <c r="Z5" i="7"/>
  <c r="Q5" i="7"/>
  <c r="H5" i="7"/>
  <c r="AR5" i="5"/>
  <c r="AI5" i="5"/>
  <c r="Z5" i="5"/>
  <c r="Q5" i="5"/>
  <c r="H5" i="5"/>
  <c r="A4" i="5" l="1"/>
  <c r="F1" i="5"/>
  <c r="F1" i="7" s="1"/>
  <c r="H113" i="10"/>
  <c r="K109" i="10"/>
  <c r="J109" i="10"/>
  <c r="O109" i="10"/>
  <c r="M109" i="10"/>
  <c r="L109" i="10"/>
  <c r="N109" i="10"/>
  <c r="I109" i="10"/>
  <c r="U109" i="10"/>
  <c r="X109" i="10"/>
  <c r="R109" i="10"/>
  <c r="Q109" i="10"/>
  <c r="W109" i="10"/>
  <c r="T109" i="10"/>
  <c r="S109" i="10"/>
  <c r="V109" i="10"/>
  <c r="AE109" i="10"/>
  <c r="AD109" i="10"/>
  <c r="AG109" i="10"/>
  <c r="AB109" i="10"/>
  <c r="AC109" i="10"/>
  <c r="AA109" i="10"/>
  <c r="AF109" i="10"/>
  <c r="Z109" i="10"/>
  <c r="AN109" i="10"/>
  <c r="AO109" i="10"/>
  <c r="AL109" i="10"/>
  <c r="AP109" i="10"/>
  <c r="AJ109" i="10"/>
  <c r="AK109" i="10"/>
  <c r="AM109" i="10"/>
  <c r="AI109" i="10"/>
  <c r="AV109" i="10"/>
  <c r="AW109" i="10"/>
  <c r="AY109" i="10"/>
  <c r="AR109" i="10"/>
  <c r="AU109" i="10"/>
  <c r="AX109" i="10"/>
  <c r="AS109" i="10"/>
  <c r="AT109" i="10"/>
  <c r="X113" i="10" l="1"/>
  <c r="AB113" i="10"/>
  <c r="U113" i="10"/>
  <c r="AM113" i="10"/>
  <c r="N113" i="10"/>
  <c r="AG113" i="10"/>
  <c r="AP113" i="10"/>
  <c r="AE113" i="10"/>
  <c r="L113" i="10"/>
  <c r="AS113" i="10"/>
  <c r="AL113" i="10"/>
  <c r="V113" i="10"/>
  <c r="M113" i="10"/>
  <c r="I113" i="10"/>
  <c r="AX113" i="10"/>
  <c r="AO113" i="10"/>
  <c r="S113" i="10"/>
  <c r="O113" i="10"/>
  <c r="AI113" i="10"/>
  <c r="AT113" i="10"/>
  <c r="AN113" i="10"/>
  <c r="T113" i="10"/>
  <c r="J113" i="10"/>
  <c r="AK113" i="10"/>
  <c r="AR113" i="10"/>
  <c r="Z113" i="10"/>
  <c r="W113" i="10"/>
  <c r="K113" i="10"/>
  <c r="AU113" i="10"/>
  <c r="AY113" i="10"/>
  <c r="AF113" i="10"/>
  <c r="Q113" i="10"/>
  <c r="AD113" i="10"/>
  <c r="AW113" i="10"/>
  <c r="AA113" i="10"/>
  <c r="R113" i="10"/>
  <c r="AJ113" i="10"/>
  <c r="AV113" i="10"/>
  <c r="AC113" i="10"/>
</calcChain>
</file>

<file path=xl/sharedStrings.xml><?xml version="1.0" encoding="utf-8"?>
<sst xmlns="http://schemas.openxmlformats.org/spreadsheetml/2006/main" count="2820" uniqueCount="205">
  <si>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</si>
  <si>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</si>
  <si>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</si>
  <si>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</si>
  <si>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</si>
  <si>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</si>
  <si>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</si>
  <si>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</si>
  <si>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</si>
  <si>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</si>
  <si>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</si>
  <si>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</si>
  <si>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</si>
  <si>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</si>
  <si>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</si>
  <si>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</si>
  <si>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</si>
  <si>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</si>
  <si>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</si>
  <si>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</si>
  <si>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</si>
  <si>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</si>
  <si>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</si>
  <si>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</si>
  <si>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</si>
  <si>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</si>
  <si>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</si>
  <si>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</si>
  <si>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</si>
  <si>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</si>
  <si>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</si>
  <si>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</si>
  <si>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</si>
  <si>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</si>
  <si>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</si>
  <si>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</si>
  <si>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</si>
  <si>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</si>
  <si>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</si>
  <si>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</si>
  <si>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</si>
  <si>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22-23</t>
  </si>
  <si>
    <t>FY 23-24</t>
  </si>
  <si>
    <t>Notes:</t>
  </si>
  <si>
    <t>The symbols used in this document have the following meanings:</t>
  </si>
  <si>
    <t xml:space="preserve">DRAFT by Source </t>
  </si>
  <si>
    <t>County Boundaries</t>
  </si>
  <si>
    <t>Appellate Court Filing Fees</t>
  </si>
  <si>
    <t>Article V Fees</t>
  </si>
  <si>
    <t>Ad Valorem</t>
  </si>
  <si>
    <t>Other Taxes and Fees</t>
  </si>
  <si>
    <t>Taxation</t>
  </si>
  <si>
    <t>2020-10</t>
  </si>
  <si>
    <t>2020-61</t>
  </si>
  <si>
    <t>Courts</t>
  </si>
  <si>
    <t>GR Service Charge</t>
  </si>
  <si>
    <t>JR</t>
  </si>
  <si>
    <t>FY 24-25</t>
  </si>
  <si>
    <t>Redirects from General Revenue to Inmate Welfare TF</t>
  </si>
  <si>
    <t>Highway Safety Fees</t>
  </si>
  <si>
    <t>Sales and Use Tax</t>
  </si>
  <si>
    <t>AHCA Licensing - Certified Clinics (Section 17)</t>
  </si>
  <si>
    <t>AHCA Licensing - Multiphasic Licensure Repeal (Sections 20, 26, 32, 34-35, 51, 55-60)</t>
  </si>
  <si>
    <t>Registered Chiropractic Assistants Fee (Section 18)</t>
  </si>
  <si>
    <t>Business License and Registration Fees</t>
  </si>
  <si>
    <t>2020-18</t>
  </si>
  <si>
    <t>2020-98</t>
  </si>
  <si>
    <t>2020-133</t>
  </si>
  <si>
    <t>2020-160</t>
  </si>
  <si>
    <t>County Boundries</t>
  </si>
  <si>
    <t>Inmate Welfare Trust Funds</t>
  </si>
  <si>
    <t>Ad Valorem Tax Discount for Spouses of Certain Deceased Veterans Who Had Permanent, Combat-Related Disabilities</t>
  </si>
  <si>
    <t>Surviving Spouse Ad Valorem Tax Reduction</t>
  </si>
  <si>
    <t>Agency for Health Care Administration</t>
  </si>
  <si>
    <t>Health Regulation</t>
  </si>
  <si>
    <t>Deregulation of Professions and Occupations</t>
  </si>
  <si>
    <t>2020-156</t>
  </si>
  <si>
    <t>Hurricane Michael Damage - 5 years (Section 3)</t>
  </si>
  <si>
    <t>Service Exemption Additional Operations (Sections 7-9)</t>
  </si>
  <si>
    <t>Back to School Holiday - 3 Days, $60 clothing, Supplies $15 (Section 30)</t>
  </si>
  <si>
    <t>Disaster Preparedness Sales Tax Holiday 7 Days(Section 31)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</si>
  <si>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</si>
  <si>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</si>
  <si>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</si>
  <si>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</si>
  <si>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</si>
  <si>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>Combat Disabled Vet Discount/Surviving Spouses (3)</t>
  </si>
  <si>
    <t>Combat Disabled Vet Discount/Surviving Spouses (4)</t>
  </si>
  <si>
    <t>Hospitals - County Benefit (Section 2)</t>
  </si>
  <si>
    <t>Affordable Housing (Section 10)</t>
  </si>
  <si>
    <t>FY 25-26</t>
  </si>
  <si>
    <t>Clerks of the Circuit Court - Payment Plans</t>
  </si>
  <si>
    <t>FY 26-27</t>
  </si>
  <si>
    <t>2022-77</t>
  </si>
  <si>
    <t>Agritourism</t>
  </si>
  <si>
    <t>2022-97</t>
  </si>
  <si>
    <t>Motor Fuel Taxes</t>
  </si>
  <si>
    <t>Additional Homestead Exemption for Public Service Workforce</t>
  </si>
  <si>
    <t>Identification Cards</t>
  </si>
  <si>
    <t>Motor Vehicle Title Fees</t>
  </si>
  <si>
    <t>Specialty License Plates</t>
  </si>
  <si>
    <t>City of Apopka, Orange County</t>
  </si>
  <si>
    <t>City of Edgewood, Orange County</t>
  </si>
  <si>
    <t>City of Jacksonville, Duval County</t>
  </si>
  <si>
    <t>City of Ocala, Marion County</t>
  </si>
  <si>
    <t>Criminal Conflict and Civil Regional Counsels</t>
  </si>
  <si>
    <t>Downtown Crystal River Entertaiment District, Citrus County</t>
  </si>
  <si>
    <t>Orange County - SoDo District</t>
  </si>
  <si>
    <t>2022-113</t>
  </si>
  <si>
    <t>Licensure of Payment Instrument Sellers</t>
  </si>
  <si>
    <t>+/-ins.</t>
  </si>
  <si>
    <t>2022-123</t>
  </si>
  <si>
    <t>Mobile Home Registration Periods with Proration</t>
  </si>
  <si>
    <t>2022-13</t>
  </si>
  <si>
    <t>Mental Health and Substance Use Disorders</t>
  </si>
  <si>
    <t>2022-136</t>
  </si>
  <si>
    <t>Building Regulation</t>
  </si>
  <si>
    <t>Local Taxes and Fees</t>
  </si>
  <si>
    <t>2022-155</t>
  </si>
  <si>
    <t>2022-65</t>
  </si>
  <si>
    <t>Birth Certificate Fee Waivers</t>
  </si>
  <si>
    <t>2022-71</t>
  </si>
  <si>
    <t>Department of Health</t>
  </si>
  <si>
    <t xml:space="preserve">Documentary Stamp Tax </t>
  </si>
  <si>
    <t>Various Taxes and Fees</t>
  </si>
  <si>
    <t>Corporate Income Tax</t>
  </si>
  <si>
    <t>Educational Opportunities for Disabled Veterans</t>
  </si>
  <si>
    <t>Tuition and Fees</t>
  </si>
  <si>
    <t>Corporate Filing Fees</t>
  </si>
  <si>
    <t>Local Tax Referenda Requirements</t>
  </si>
  <si>
    <t>Pari-Mutuel Taxes</t>
  </si>
  <si>
    <t>Educator Certification Pathways for Veterans</t>
  </si>
  <si>
    <t>DOR Tax Administration</t>
  </si>
  <si>
    <t>Building Regulation (Section 4)</t>
  </si>
  <si>
    <t>Widows, Widowers, Blind Persons, or Persons Totally and Permanently Disabled - Property Tax Exemption (Sections 12-13)</t>
  </si>
  <si>
    <t>Mobile Homes Sales Tax (Section 20)</t>
  </si>
  <si>
    <t>Federal Loans Related to a State of Emergency (Section 18)</t>
  </si>
  <si>
    <t>Abatement for Sudden Unforeseen Collapse (Sections 16-17)</t>
  </si>
  <si>
    <t>Deployed Service Members (Sections7-9)</t>
  </si>
  <si>
    <t>Homestead Applicable to Classified Use (Sections 5-6)</t>
  </si>
  <si>
    <t>Admission to Grand Prix Events (Section 19)</t>
  </si>
  <si>
    <t>Children's Books (Section 48)</t>
  </si>
  <si>
    <t>Diapers (Section 50)</t>
  </si>
  <si>
    <t>Freedom Week - Add Pools (Section 45)</t>
  </si>
  <si>
    <t>Community Contributions Tax Credit (Section 29)</t>
  </si>
  <si>
    <t>Strong Families Tax Credit (Section 33)</t>
  </si>
  <si>
    <t>Piggyback - Research &amp; Experimentation Amortization (Section 26-27)</t>
  </si>
  <si>
    <t>Energy Star Appliances (Section 49)</t>
  </si>
  <si>
    <t>Short Line Rail Credit with Transferability  (Section 32)</t>
  </si>
  <si>
    <t>Admissions to Daytona 500 Events (Section 19)</t>
  </si>
  <si>
    <t>Admissions to FIFA World Cup Matches (Section 19)</t>
  </si>
  <si>
    <t>Green Hydrogen with Biomass (Section 23)</t>
  </si>
  <si>
    <t>Disaster Preparedness Holiday - Updated Prices (Section 44)</t>
  </si>
  <si>
    <t>Tool Time Sales Tax Holiday (Section 46)</t>
  </si>
  <si>
    <t>Refund for Catastrophic Events (Section 14)</t>
  </si>
  <si>
    <t>Affordable Housing 15-year start date (Section 10)</t>
  </si>
  <si>
    <t>Motor Fuel Tax Holiday (Section 47)</t>
  </si>
  <si>
    <t>Aquaculture (Section 2)</t>
  </si>
  <si>
    <t>Sales Tax Exemption for Baby/Toddler Clothing and Shoes (Section 51)</t>
  </si>
  <si>
    <t>Back to School Sales Tax Holiday - 14 Days, $100 Clothing/$50 Supplies/$1,500 or less Computers (Section 43)</t>
  </si>
  <si>
    <t>New Worlds Tax Credit (Section 37)</t>
  </si>
  <si>
    <t>Certificate of Title - Surviving Spouse (Section 6)</t>
  </si>
  <si>
    <t>Criminal Conflict and Civil Regional Counsels (Section 12)</t>
  </si>
  <si>
    <t>Service of Process for Various Entities (Section 11)</t>
  </si>
  <si>
    <t>Removes Requirement to Move Excess Funds from PMWTF to GR (Section 5)</t>
  </si>
  <si>
    <t>Additional Homestead Property Tax Exemption for Specified Critical Public Service Workforce</t>
  </si>
  <si>
    <t>Money Services Businesses</t>
  </si>
  <si>
    <t>Court Fiscal Administration</t>
  </si>
  <si>
    <t>Department of Highway Safety and Motor Vehicles</t>
  </si>
  <si>
    <t xml:space="preserve">Service of Process </t>
  </si>
  <si>
    <t>Tax Administration</t>
  </si>
  <si>
    <t>Orange County</t>
  </si>
  <si>
    <t>Homestead Property Tax Exemptions for Classroom Teachers, Law Enforcement Officers, Firefighters, Emergency Medical Technicians, Paramedics, Child Welfare Professionals, and Servicemembers</t>
  </si>
  <si>
    <t>Homeless Youth</t>
  </si>
  <si>
    <t>Florida Gaming Control Commission</t>
  </si>
  <si>
    <t>Agricultural Exemption for Fencing - July 1 Start Date</t>
  </si>
  <si>
    <t>Agricultural Exemption for Trailers - July 1 Start Date</t>
  </si>
  <si>
    <t>Insurance Premium Tax</t>
  </si>
  <si>
    <t>Impact Resistant Windows, Doors and Garage Doors (Section 52)</t>
  </si>
  <si>
    <t>Additional Homestead Exemption for Teachers, LEO, etc. (1)</t>
  </si>
  <si>
    <t>If approved, the Conference adopted the following impact:</t>
  </si>
  <si>
    <t xml:space="preserve">(1) The impact of the implementing bill to the constitutional amendment is zero/negative indeterminate due to the requirement for a statewide referendum. If the constitutional amendment does not pass, the impact is zero.
</t>
  </si>
  <si>
    <t>Severance Taxes</t>
  </si>
  <si>
    <t>Beverage Taxes and Fees</t>
  </si>
  <si>
    <t>General Revenue Service Charge</t>
  </si>
  <si>
    <t>2022-187</t>
  </si>
  <si>
    <t>2022-186</t>
  </si>
  <si>
    <t>2022-175</t>
  </si>
  <si>
    <t>2022-179</t>
  </si>
  <si>
    <t>Local Bill</t>
  </si>
  <si>
    <t>2022-190</t>
  </si>
  <si>
    <t>2022-189</t>
  </si>
  <si>
    <t>2022-201</t>
  </si>
  <si>
    <t>2022-195</t>
  </si>
  <si>
    <t xml:space="preserve">Vetoed </t>
  </si>
  <si>
    <t>Vetoed</t>
  </si>
  <si>
    <t xml:space="preserve">Local Bill </t>
  </si>
  <si>
    <t>2022-206</t>
  </si>
  <si>
    <t>2022-219</t>
  </si>
  <si>
    <t>Measures Affecting Revenue and Tax Administration - 2022 Regular Session, Special Sessions C &amp; D</t>
  </si>
  <si>
    <t>FINAL</t>
  </si>
  <si>
    <t xml:space="preserve">FINAL, by Source </t>
  </si>
  <si>
    <t xml:space="preserve">FINAL, By Source, General Revenue Sources Only </t>
  </si>
  <si>
    <t>Refunds</t>
  </si>
  <si>
    <t>Revised July 12,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</si>
</sst>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</numFmts>
  <fonts count="88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252">
    <xf numFmtId="164" fontId="0" fillId="0" borderId="0" xfId="0"/>
    <xf numFmtId="164" fontId="18" fillId="0" borderId="0" xfId="0" applyFont="1" applyAlignment="1"/>
    <xf numFmtId="164" fontId="0" fillId="0" borderId="0" xfId="0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4" fontId="15" fillId="0" borderId="0" xfId="0" applyNumberFormat="1" applyFont="1" applyFill="1"/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0" fillId="0" borderId="3" xfId="0" applyFont="1" applyBorder="1" applyAlignment="1">
      <alignment vertical="top"/>
    </xf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Fill="1" applyAlignment="1">
      <alignment horizontal="center" vertical="center"/>
    </xf>
    <xf numFmtId="164" fontId="85" fillId="0" borderId="6" xfId="0" applyFont="1" applyFill="1" applyBorder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85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86" fillId="0" borderId="0" xfId="0" applyFont="1" applyFill="1" applyAlignment="1">
      <alignment horizontal="center" vertical="center"/>
    </xf>
    <xf numFmtId="164" fontId="14" fillId="0" borderId="5" xfId="0" applyFont="1" applyFill="1" applyBorder="1" applyAlignment="1">
      <alignment horizontal="center" vertical="center"/>
    </xf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0" fillId="0" borderId="3" xfId="0" applyFont="1" applyFill="1" applyBorder="1" applyAlignment="1">
      <alignment vertical="top"/>
    </xf>
    <xf numFmtId="37" fontId="0" fillId="0" borderId="4" xfId="0" applyNumberFormat="1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85" fillId="0" borderId="0" xfId="0" applyFont="1" applyAlignment="1">
      <alignment horizontal="left" vertical="center"/>
    </xf>
    <xf numFmtId="165" fontId="4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horizontal="center" vertical="center"/>
    </xf>
    <xf numFmtId="14" fontId="0" fillId="0" borderId="0" xfId="0" applyNumberFormat="1" applyFont="1" applyFill="1" applyAlignment="1">
      <alignment vertical="center"/>
    </xf>
    <xf numFmtId="164" fontId="0" fillId="0" borderId="2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vertical="center"/>
    </xf>
    <xf numFmtId="164" fontId="0" fillId="0" borderId="2" xfId="0" applyFont="1" applyFill="1" applyBorder="1" applyAlignment="1">
      <alignment vertical="center"/>
    </xf>
    <xf numFmtId="164" fontId="87" fillId="0" borderId="2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center"/>
    </xf>
    <xf numFmtId="37" fontId="0" fillId="0" borderId="3" xfId="0" applyNumberFormat="1" applyFont="1" applyFill="1" applyBorder="1" applyAlignment="1" applyProtection="1">
      <alignment vertical="center"/>
    </xf>
    <xf numFmtId="14" fontId="0" fillId="0" borderId="0" xfId="0" applyNumberFormat="1" applyFont="1" applyFill="1" applyBorder="1" applyAlignment="1" applyProtection="1">
      <alignment vertical="center"/>
    </xf>
    <xf numFmtId="0" fontId="0" fillId="0" borderId="3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164" fontId="0" fillId="0" borderId="3" xfId="0" applyFont="1" applyFill="1" applyBorder="1" applyAlignment="1">
      <alignment horizontal="left" vertical="center" wrapText="1"/>
    </xf>
    <xf numFmtId="164" fontId="0" fillId="0" borderId="0" xfId="0" applyFont="1" applyAlignment="1">
      <alignment vertical="center"/>
    </xf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Fill="1" applyBorder="1" applyAlignment="1">
      <alignment vertical="center"/>
    </xf>
    <xf numFmtId="164" fontId="0" fillId="0" borderId="0" xfId="0" applyFont="1" applyBorder="1" applyAlignment="1">
      <alignment vertical="center"/>
    </xf>
    <xf numFmtId="164" fontId="0" fillId="0" borderId="0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left" vertical="center" wrapText="1"/>
    </xf>
    <xf numFmtId="14" fontId="0" fillId="0" borderId="8" xfId="0" applyNumberFormat="1" applyFont="1" applyFill="1" applyBorder="1" applyAlignment="1" applyProtection="1">
      <alignment vertical="center"/>
    </xf>
    <xf numFmtId="0" fontId="0" fillId="0" borderId="3" xfId="0" applyNumberFormat="1" applyFill="1" applyBorder="1" applyAlignment="1">
      <alignment vertical="center" wrapText="1"/>
    </xf>
    <xf numFmtId="0" fontId="0" fillId="0" borderId="3" xfId="0" applyNumberFormat="1" applyFill="1" applyBorder="1" applyAlignment="1">
      <alignment horizontal="left" vertical="center" wrapText="1"/>
    </xf>
    <xf numFmtId="164" fontId="0" fillId="0" borderId="3" xfId="0" applyFill="1" applyBorder="1" applyAlignment="1">
      <alignment horizontal="left" vertical="center" wrapText="1"/>
    </xf>
    <xf numFmtId="164" fontId="15" fillId="0" borderId="0" xfId="0" applyFont="1" applyBorder="1" applyAlignment="1">
      <alignment horizontal="right" vertical="center"/>
    </xf>
    <xf numFmtId="164" fontId="15" fillId="0" borderId="6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vertical="center"/>
    </xf>
    <xf numFmtId="164" fontId="0" fillId="0" borderId="0" xfId="0" applyAlignment="1">
      <alignment vertical="center"/>
    </xf>
    <xf numFmtId="164" fontId="0" fillId="0" borderId="0" xfId="0" applyNumberFormat="1" applyFill="1" applyBorder="1" applyAlignment="1">
      <alignment vertical="center"/>
    </xf>
    <xf numFmtId="164" fontId="0" fillId="0" borderId="0" xfId="0" applyFont="1" applyFill="1" applyBorder="1" applyAlignment="1">
      <alignment horizontal="left" vertical="center" wrapText="1"/>
    </xf>
    <xf numFmtId="164" fontId="15" fillId="0" borderId="27" xfId="0" applyFont="1" applyBorder="1" applyAlignment="1">
      <alignment horizontal="right" vertical="center"/>
    </xf>
    <xf numFmtId="164" fontId="15" fillId="0" borderId="24" xfId="0" applyNumberFormat="1" applyFont="1" applyFill="1" applyBorder="1" applyAlignment="1">
      <alignment horizontal="center" vertical="center"/>
    </xf>
    <xf numFmtId="164" fontId="15" fillId="0" borderId="25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vertical="center"/>
    </xf>
    <xf numFmtId="164" fontId="15" fillId="0" borderId="3" xfId="0" applyFont="1" applyBorder="1" applyAlignment="1">
      <alignment horizontal="right" vertical="center"/>
    </xf>
    <xf numFmtId="164" fontId="15" fillId="0" borderId="4" xfId="0" applyFont="1" applyBorder="1" applyAlignment="1">
      <alignment horizontal="right" vertical="center"/>
    </xf>
    <xf numFmtId="164" fontId="15" fillId="0" borderId="23" xfId="0" applyNumberFormat="1" applyFont="1" applyFill="1" applyBorder="1" applyAlignment="1">
      <alignment horizontal="center" vertical="center"/>
    </xf>
    <xf numFmtId="164" fontId="15" fillId="0" borderId="1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vertical="center"/>
    </xf>
    <xf numFmtId="37" fontId="15" fillId="0" borderId="0" xfId="0" applyNumberFormat="1" applyFont="1" applyFill="1" applyBorder="1" applyAlignment="1" applyProtection="1">
      <alignment vertical="center"/>
    </xf>
    <xf numFmtId="14" fontId="15" fillId="0" borderId="0" xfId="0" applyNumberFormat="1" applyFont="1" applyFill="1" applyBorder="1" applyAlignment="1" applyProtection="1">
      <alignment vertical="center"/>
    </xf>
    <xf numFmtId="37" fontId="1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164" fontId="15" fillId="0" borderId="0" xfId="0" applyFont="1" applyFill="1" applyBorder="1" applyAlignment="1">
      <alignment horizontal="left" vertical="center" wrapText="1"/>
    </xf>
    <xf numFmtId="37" fontId="0" fillId="0" borderId="0" xfId="0" applyNumberFormat="1" applyFont="1" applyFill="1" applyAlignment="1">
      <alignment vertical="center"/>
    </xf>
    <xf numFmtId="37" fontId="0" fillId="0" borderId="0" xfId="0" applyNumberFormat="1" applyFont="1" applyFill="1" applyBorder="1" applyAlignment="1" applyProtection="1">
      <alignment vertical="center"/>
    </xf>
    <xf numFmtId="164" fontId="0" fillId="0" borderId="0" xfId="0" applyFont="1" applyFill="1" applyAlignment="1">
      <alignment vertical="center" wrapText="1"/>
    </xf>
    <xf numFmtId="164" fontId="0" fillId="0" borderId="0" xfId="0" applyFont="1" applyFill="1" applyAlignment="1">
      <alignment horizontal="right" vertical="center"/>
    </xf>
    <xf numFmtId="164" fontId="0" fillId="0" borderId="0" xfId="0" applyFill="1" applyAlignment="1">
      <alignment vertical="center"/>
    </xf>
    <xf numFmtId="14" fontId="0" fillId="0" borderId="0" xfId="0" applyNumberFormat="1" applyFont="1" applyFill="1" applyBorder="1" applyAlignment="1" applyProtection="1">
      <alignment vertical="center" wrapText="1"/>
    </xf>
    <xf numFmtId="37" fontId="0" fillId="0" borderId="0" xfId="0" applyNumberFormat="1" applyFont="1" applyFill="1" applyBorder="1" applyAlignment="1">
      <alignment vertical="center" wrapText="1"/>
    </xf>
    <xf numFmtId="37" fontId="16" fillId="0" borderId="0" xfId="0" applyNumberFormat="1" applyFont="1" applyFill="1" applyBorder="1" applyAlignment="1" applyProtection="1">
      <alignment vertical="center"/>
    </xf>
    <xf numFmtId="1" fontId="0" fillId="0" borderId="0" xfId="0" applyNumberFormat="1" applyFont="1" applyFill="1" applyAlignment="1">
      <alignment horizontal="left" vertical="center"/>
    </xf>
    <xf numFmtId="14" fontId="0" fillId="0" borderId="0" xfId="0" applyNumberFormat="1" applyFont="1" applyFill="1" applyAlignment="1">
      <alignment horizontal="left" vertical="center" wrapText="1"/>
    </xf>
    <xf numFmtId="37" fontId="0" fillId="0" borderId="0" xfId="0" applyNumberFormat="1" applyFont="1" applyFill="1" applyAlignment="1">
      <alignment horizontal="left" vertical="center"/>
    </xf>
    <xf numFmtId="164" fontId="0" fillId="0" borderId="0" xfId="0" applyFont="1" applyFill="1" applyAlignment="1">
      <alignment horizontal="left" vertical="center"/>
    </xf>
    <xf numFmtId="164" fontId="0" fillId="0" borderId="0" xfId="0" applyFont="1" applyAlignment="1">
      <alignment horizontal="left" vertical="center"/>
    </xf>
    <xf numFmtId="164" fontId="0" fillId="0" borderId="0" xfId="0" applyFont="1" applyFill="1" applyAlignment="1">
      <alignment horizontal="left" vertical="center" wrapText="1"/>
    </xf>
    <xf numFmtId="14" fontId="0" fillId="0" borderId="0" xfId="0" applyNumberFormat="1" applyFont="1" applyFill="1" applyAlignment="1">
      <alignment horizontal="left" vertical="center"/>
    </xf>
    <xf numFmtId="37" fontId="85" fillId="0" borderId="0" xfId="0" applyNumberFormat="1" applyFont="1" applyFill="1" applyAlignment="1">
      <alignment horizontal="center" vertical="center"/>
    </xf>
    <xf numFmtId="37" fontId="0" fillId="0" borderId="0" xfId="0" applyNumberFormat="1" applyFont="1" applyFill="1" applyAlignment="1">
      <alignment horizontal="center" vertical="center"/>
    </xf>
    <xf numFmtId="37" fontId="0" fillId="0" borderId="2" xfId="0" applyNumberFormat="1" applyFont="1" applyFill="1" applyBorder="1" applyAlignment="1">
      <alignment vertical="center"/>
    </xf>
    <xf numFmtId="37" fontId="0" fillId="0" borderId="3" xfId="0" applyNumberFormat="1" applyFont="1" applyFill="1" applyBorder="1" applyAlignment="1">
      <alignment vertical="center"/>
    </xf>
    <xf numFmtId="164" fontId="0" fillId="0" borderId="3" xfId="0" applyFont="1" applyBorder="1" applyAlignment="1">
      <alignment vertical="center"/>
    </xf>
    <xf numFmtId="37" fontId="0" fillId="0" borderId="4" xfId="0" applyNumberFormat="1" applyFont="1" applyFill="1" applyBorder="1" applyAlignment="1" applyProtection="1">
      <alignment vertical="center"/>
    </xf>
    <xf numFmtId="14" fontId="0" fillId="0" borderId="21" xfId="0" applyNumberFormat="1" applyFont="1" applyFill="1" applyBorder="1" applyAlignment="1" applyProtection="1">
      <alignment vertical="center"/>
    </xf>
    <xf numFmtId="0" fontId="0" fillId="0" borderId="4" xfId="0" applyNumberFormat="1" applyFont="1" applyFill="1" applyBorder="1" applyAlignment="1">
      <alignment vertical="center" wrapText="1"/>
    </xf>
    <xf numFmtId="0" fontId="0" fillId="0" borderId="21" xfId="0" applyNumberFormat="1" applyFont="1" applyFill="1" applyBorder="1" applyAlignment="1">
      <alignment horizontal="left" vertical="center" wrapText="1"/>
    </xf>
    <xf numFmtId="164" fontId="0" fillId="0" borderId="4" xfId="0" applyFont="1" applyFill="1" applyBorder="1" applyAlignment="1">
      <alignment horizontal="left" vertical="center" wrapText="1"/>
    </xf>
    <xf numFmtId="164" fontId="15" fillId="0" borderId="26" xfId="0" applyFont="1" applyBorder="1" applyAlignment="1">
      <alignment horizontal="right" vertical="center"/>
    </xf>
    <xf numFmtId="164" fontId="15" fillId="0" borderId="21" xfId="0" applyFont="1" applyBorder="1" applyAlignment="1">
      <alignment horizontal="right" vertical="center"/>
    </xf>
    <xf numFmtId="37" fontId="0" fillId="0" borderId="0" xfId="0" applyNumberFormat="1" applyAlignment="1">
      <alignment vertical="center"/>
    </xf>
    <xf numFmtId="164" fontId="0" fillId="0" borderId="0" xfId="0" applyFont="1" applyFill="1" applyBorder="1" applyAlignment="1">
      <alignment horizontal="left" vertical="center"/>
    </xf>
    <xf numFmtId="164" fontId="15" fillId="0" borderId="0" xfId="0" applyFont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164" fontId="18" fillId="0" borderId="0" xfId="0" applyFont="1" applyFill="1" applyAlignment="1">
      <alignment vertical="center"/>
    </xf>
    <xf numFmtId="164" fontId="18" fillId="0" borderId="0" xfId="0" applyFont="1" applyFill="1" applyAlignment="1">
      <alignment horizontal="center" vertical="center"/>
    </xf>
    <xf numFmtId="165" fontId="44" fillId="0" borderId="0" xfId="0" applyNumberFormat="1" applyFont="1" applyFill="1" applyAlignment="1">
      <alignment horizontal="center" vertical="center" wrapText="1"/>
    </xf>
    <xf numFmtId="14" fontId="15" fillId="0" borderId="0" xfId="0" applyNumberFormat="1" applyFont="1" applyFill="1" applyAlignment="1">
      <alignment vertical="center"/>
    </xf>
    <xf numFmtId="164" fontId="17" fillId="0" borderId="0" xfId="0" applyFont="1" applyFill="1" applyAlignment="1">
      <alignment vertical="center"/>
    </xf>
    <xf numFmtId="164" fontId="15" fillId="0" borderId="2" xfId="0" applyFont="1" applyFill="1" applyBorder="1" applyAlignment="1">
      <alignment vertical="center"/>
    </xf>
    <xf numFmtId="164" fontId="15" fillId="0" borderId="7" xfId="0" applyFont="1" applyFill="1" applyBorder="1" applyAlignment="1">
      <alignment vertical="center"/>
    </xf>
    <xf numFmtId="164" fontId="19" fillId="0" borderId="2" xfId="0" applyFont="1" applyFill="1" applyBorder="1" applyAlignment="1">
      <alignment horizontal="center" vertical="center"/>
    </xf>
    <xf numFmtId="164" fontId="44" fillId="0" borderId="5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15" fillId="0" borderId="3" xfId="0" applyFont="1" applyFill="1" applyBorder="1" applyAlignment="1">
      <alignment horizontal="center" vertical="center"/>
    </xf>
    <xf numFmtId="164" fontId="15" fillId="0" borderId="8" xfId="0" applyFont="1" applyFill="1" applyBorder="1" applyAlignment="1">
      <alignment horizontal="center" vertical="center"/>
    </xf>
    <xf numFmtId="164" fontId="15" fillId="0" borderId="1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164" fontId="0" fillId="0" borderId="0" xfId="0" applyFill="1" applyBorder="1" applyAlignment="1">
      <alignment horizontal="center" vertical="center"/>
    </xf>
    <xf numFmtId="164" fontId="15" fillId="0" borderId="0" xfId="0" applyFont="1" applyFill="1" applyBorder="1" applyAlignment="1">
      <alignment horizontal="right" vertical="center"/>
    </xf>
    <xf numFmtId="164" fontId="0" fillId="0" borderId="0" xfId="0" applyFill="1" applyAlignment="1">
      <alignment horizontal="left" vertical="center"/>
    </xf>
    <xf numFmtId="164" fontId="0" fillId="0" borderId="0" xfId="0" applyFill="1" applyAlignment="1">
      <alignment vertical="center" wrapText="1"/>
    </xf>
    <xf numFmtId="164" fontId="0" fillId="0" borderId="4" xfId="0" applyFill="1" applyBorder="1" applyAlignment="1">
      <alignment horizontal="left" vertical="center" wrapText="1"/>
    </xf>
    <xf numFmtId="14" fontId="0" fillId="0" borderId="11" xfId="0" applyNumberFormat="1" applyFont="1" applyFill="1" applyBorder="1" applyAlignment="1" applyProtection="1">
      <alignment vertical="center"/>
    </xf>
    <xf numFmtId="0" fontId="0" fillId="0" borderId="4" xfId="0" applyNumberFormat="1" applyFill="1" applyBorder="1" applyAlignment="1">
      <alignment vertical="center" wrapText="1"/>
    </xf>
    <xf numFmtId="0" fontId="0" fillId="0" borderId="4" xfId="0" applyNumberFormat="1" applyFill="1" applyBorder="1" applyAlignment="1">
      <alignment horizontal="left" vertical="center" wrapText="1"/>
    </xf>
    <xf numFmtId="164" fontId="0" fillId="0" borderId="8" xfId="0" applyBorder="1" applyAlignment="1">
      <alignment vertical="center"/>
    </xf>
    <xf numFmtId="164" fontId="0" fillId="0" borderId="11" xfId="0" applyBorder="1" applyAlignment="1">
      <alignment vertical="center"/>
    </xf>
    <xf numFmtId="164" fontId="0" fillId="0" borderId="3" xfId="0" applyBorder="1" applyAlignment="1">
      <alignment vertical="center"/>
    </xf>
    <xf numFmtId="164" fontId="0" fillId="0" borderId="4" xfId="0" applyBorder="1" applyAlignment="1">
      <alignment vertical="center"/>
    </xf>
    <xf numFmtId="14" fontId="0" fillId="0" borderId="3" xfId="0" applyNumberFormat="1" applyFont="1" applyFill="1" applyBorder="1" applyAlignment="1" applyProtection="1">
      <alignment vertical="center"/>
    </xf>
    <xf numFmtId="37" fontId="0" fillId="0" borderId="3" xfId="0" applyNumberFormat="1" applyFont="1" applyFill="1" applyBorder="1" applyAlignment="1" applyProtection="1">
      <alignment vertical="center" wrapText="1"/>
    </xf>
    <xf numFmtId="164" fontId="44" fillId="0" borderId="0" xfId="0" applyFont="1" applyAlignment="1">
      <alignment vertical="center"/>
    </xf>
    <xf numFmtId="37" fontId="15" fillId="0" borderId="3" xfId="0" applyNumberFormat="1" applyFont="1" applyFill="1" applyBorder="1" applyAlignment="1" applyProtection="1">
      <alignment vertical="center"/>
    </xf>
    <xf numFmtId="0" fontId="15" fillId="0" borderId="3" xfId="0" applyNumberFormat="1" applyFont="1" applyFill="1" applyBorder="1" applyAlignment="1">
      <alignment vertical="center" wrapText="1"/>
    </xf>
    <xf numFmtId="164" fontId="15" fillId="0" borderId="3" xfId="0" applyFont="1" applyFill="1" applyBorder="1" applyAlignment="1">
      <alignment horizontal="left" vertical="center" wrapText="1"/>
    </xf>
    <xf numFmtId="164" fontId="15" fillId="0" borderId="0" xfId="0" applyFont="1" applyFill="1" applyBorder="1" applyAlignment="1">
      <alignment horizontal="center" vertical="center"/>
    </xf>
    <xf numFmtId="164" fontId="15" fillId="0" borderId="0" xfId="0" applyFont="1" applyFill="1" applyBorder="1" applyAlignment="1">
      <alignment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quotePrefix="1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44" fillId="0" borderId="9" xfId="0" applyFont="1" applyFill="1" applyBorder="1" applyAlignment="1">
      <alignment horizontal="center" vertic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747183</xdr:colOff>
      <xdr:row>108</xdr:row>
      <xdr:rowOff>122767</xdr:rowOff>
    </xdr:from>
    <xdr:to>
      <xdr:col>5</xdr:col>
      <xdr:colOff>3905899</xdr:colOff>
      <xdr:row>118</xdr:row>
      <xdr:rowOff>154516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90283" y="22697017"/>
          <a:ext cx="7359241" cy="16509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747183</xdr:colOff>
      <xdr:row>119</xdr:row>
      <xdr:rowOff>122767</xdr:rowOff>
    </xdr:from>
    <xdr:to>
      <xdr:col>5</xdr:col>
      <xdr:colOff>3905900</xdr:colOff>
      <xdr:row>129</xdr:row>
      <xdr:rowOff>154516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90283" y="18763192"/>
          <a:ext cx="7359241" cy="16509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077"/>
  <sheetViews>
    <sheetView zoomScaleNormal="100" workbookViewId="0">
      <pane xSplit="4" ySplit="7" topLeftCell="E8" activePane="bottomRight" state="frozen"/>
      <selection activeCell="F52" sqref="F52"/>
      <selection pane="topRight" activeCell="F52" sqref="F52"/>
      <selection pane="bottomLeft" activeCell="F52" sqref="F52"/>
      <selection pane="bottomRight" activeCell="F5" sqref="F5"/>
    </sheetView>
  </sheetViews>
  <sheetFormatPr defaultColWidth="9.140625" defaultRowHeight="12.75"/>
  <cols>
    <col min="1" max="1" width="10" style="181" customWidth="1"/>
    <col min="2" max="2" width="8.42578125" style="123" customWidth="1"/>
    <col min="3" max="3" width="10.7109375" style="171" customWidth="1"/>
    <col min="4" max="4" width="11.42578125" style="169" customWidth="1"/>
    <col min="5" max="5" width="51.5703125" style="79" customWidth="1"/>
    <col min="6" max="6" width="80" style="172" customWidth="1"/>
    <col min="7" max="7" width="33.85546875" style="172" customWidth="1"/>
    <col min="8" max="15" width="8.140625" style="33" customWidth="1"/>
    <col min="16" max="16" width="2.28515625" style="33" customWidth="1"/>
    <col min="17" max="17" width="8.42578125" style="87" bestFit="1" customWidth="1"/>
    <col min="18" max="18" width="8.42578125" style="89" bestFit="1" customWidth="1"/>
    <col min="19" max="19" width="8.42578125" style="89" customWidth="1"/>
    <col min="20" max="20" width="7.42578125" style="89" customWidth="1"/>
    <col min="21" max="21" width="7.85546875" style="89" customWidth="1"/>
    <col min="22" max="22" width="6.42578125" style="89" customWidth="1"/>
    <col min="23" max="23" width="8.42578125" style="89" bestFit="1" customWidth="1"/>
    <col min="24" max="24" width="8.42578125" style="90" bestFit="1" customWidth="1"/>
    <col min="25" max="25" width="2.28515625" style="33" customWidth="1"/>
    <col min="26" max="33" width="8.140625" style="33" customWidth="1"/>
    <col min="34" max="34" width="2.28515625" style="33" customWidth="1"/>
    <col min="35" max="42" width="8.140625" style="33" customWidth="1"/>
    <col min="43" max="43" width="2.28515625" style="33" customWidth="1"/>
    <col min="44" max="51" width="8.140625" style="33" customWidth="1"/>
    <col min="52" max="52" width="9.140625" style="33"/>
    <col min="53" max="16384" width="9.140625" style="79"/>
  </cols>
  <sheetData>
    <row r="1" spans="1:51">
      <c r="A1" s="120"/>
      <c r="B1" s="83"/>
      <c r="C1" s="83"/>
      <c r="D1" s="184"/>
      <c r="E1" s="83"/>
      <c r="F1" s="228" t="s">
        <v>199</v>
      </c>
      <c r="G1" s="122"/>
      <c r="H1" s="83"/>
      <c r="I1" s="83"/>
      <c r="J1" s="83"/>
      <c r="K1" s="83"/>
      <c r="L1" s="83"/>
      <c r="M1" s="83"/>
      <c r="N1" s="83"/>
      <c r="O1" s="83"/>
      <c r="Q1" s="84"/>
      <c r="R1" s="85"/>
      <c r="S1" s="85"/>
      <c r="T1" s="85"/>
      <c r="U1" s="85"/>
      <c r="V1" s="85"/>
      <c r="W1" s="85"/>
      <c r="X1" s="86"/>
      <c r="Z1" s="83"/>
      <c r="AA1" s="83"/>
      <c r="AB1" s="83"/>
      <c r="AC1" s="83"/>
      <c r="AD1" s="83"/>
      <c r="AE1" s="83"/>
      <c r="AF1" s="83"/>
      <c r="AG1" s="83"/>
      <c r="AI1" s="83"/>
      <c r="AJ1" s="83"/>
      <c r="AK1" s="83"/>
      <c r="AL1" s="83"/>
      <c r="AM1" s="83"/>
      <c r="AN1" s="83"/>
      <c r="AO1" s="83"/>
      <c r="AP1" s="83"/>
      <c r="AR1" s="83"/>
      <c r="AS1" s="83"/>
      <c r="AT1" s="83"/>
      <c r="AU1" s="83"/>
      <c r="AV1" s="83"/>
      <c r="AW1" s="83"/>
      <c r="AX1" s="83"/>
      <c r="AY1" s="83"/>
    </row>
    <row r="2" spans="1:51">
      <c r="A2" s="120"/>
      <c r="B2" s="83"/>
      <c r="C2" s="83"/>
      <c r="D2" s="184"/>
      <c r="E2" s="83"/>
      <c r="F2" s="121" t="s">
        <v>9</v>
      </c>
      <c r="G2" s="122"/>
      <c r="H2" s="83"/>
      <c r="I2" s="83"/>
      <c r="J2" s="83"/>
      <c r="K2" s="83"/>
      <c r="L2" s="83"/>
      <c r="M2" s="83"/>
      <c r="N2" s="83"/>
      <c r="O2" s="83"/>
      <c r="Q2" s="84"/>
      <c r="R2" s="85"/>
      <c r="S2" s="85"/>
      <c r="T2" s="85"/>
      <c r="U2" s="85"/>
      <c r="V2" s="85"/>
      <c r="W2" s="85"/>
      <c r="X2" s="86"/>
      <c r="Z2" s="83"/>
      <c r="AA2" s="83"/>
      <c r="AB2" s="83"/>
      <c r="AC2" s="83"/>
      <c r="AD2" s="83"/>
      <c r="AE2" s="83"/>
      <c r="AF2" s="83"/>
      <c r="AG2" s="83"/>
      <c r="AI2" s="83"/>
      <c r="AJ2" s="83"/>
      <c r="AK2" s="83"/>
      <c r="AL2" s="83"/>
      <c r="AM2" s="83"/>
      <c r="AN2" s="83"/>
      <c r="AO2" s="83"/>
      <c r="AP2" s="83"/>
      <c r="AR2" s="83"/>
      <c r="AS2" s="83"/>
      <c r="AT2" s="83"/>
      <c r="AU2" s="83"/>
      <c r="AV2" s="83"/>
      <c r="AW2" s="83"/>
      <c r="AX2" s="83"/>
      <c r="AY2" s="83"/>
    </row>
    <row r="3" spans="1:51">
      <c r="A3" s="120"/>
      <c r="B3" s="88"/>
      <c r="C3" s="88"/>
      <c r="D3" s="185"/>
      <c r="E3" s="88"/>
      <c r="F3" s="121" t="s">
        <v>200</v>
      </c>
      <c r="G3" s="122"/>
      <c r="H3" s="88"/>
      <c r="I3" s="88"/>
      <c r="J3" s="88"/>
      <c r="K3" s="88"/>
      <c r="L3" s="88"/>
      <c r="M3" s="88"/>
      <c r="N3" s="88"/>
      <c r="O3" s="88"/>
      <c r="Z3" s="88"/>
      <c r="AA3" s="88"/>
      <c r="AB3" s="88"/>
      <c r="AC3" s="88"/>
      <c r="AD3" s="88"/>
      <c r="AE3" s="88"/>
      <c r="AF3" s="88"/>
      <c r="AG3" s="88"/>
      <c r="AI3" s="88"/>
      <c r="AJ3" s="88"/>
      <c r="AK3" s="88"/>
      <c r="AL3" s="88"/>
      <c r="AM3" s="88"/>
      <c r="AN3" s="88"/>
      <c r="AO3" s="88"/>
      <c r="AP3" s="88"/>
      <c r="AR3" s="88"/>
      <c r="AS3" s="88"/>
      <c r="AT3" s="88"/>
      <c r="AU3" s="88"/>
      <c r="AV3" s="88"/>
      <c r="AW3" s="88"/>
      <c r="AX3" s="88"/>
      <c r="AY3" s="88"/>
    </row>
    <row r="4" spans="1:51">
      <c r="A4" s="123">
        <v>44740</v>
      </c>
      <c r="B4" s="79"/>
      <c r="C4" s="79"/>
      <c r="F4" s="121" t="s">
        <v>204</v>
      </c>
      <c r="G4" s="79"/>
      <c r="P4" s="91"/>
      <c r="Y4" s="91"/>
      <c r="AH4" s="91"/>
      <c r="AQ4" s="91"/>
    </row>
    <row r="5" spans="1:51">
      <c r="A5" s="124"/>
      <c r="B5" s="125"/>
      <c r="C5" s="126"/>
      <c r="D5" s="186"/>
      <c r="E5" s="126"/>
      <c r="F5" s="127"/>
      <c r="G5" s="126"/>
      <c r="H5" s="236" t="s">
        <v>41</v>
      </c>
      <c r="I5" s="237"/>
      <c r="J5" s="237"/>
      <c r="K5" s="237"/>
      <c r="L5" s="237"/>
      <c r="M5" s="237"/>
      <c r="N5" s="237"/>
      <c r="O5" s="238"/>
      <c r="P5" s="92"/>
      <c r="Q5" s="236" t="s">
        <v>42</v>
      </c>
      <c r="R5" s="237"/>
      <c r="S5" s="237"/>
      <c r="T5" s="237"/>
      <c r="U5" s="237"/>
      <c r="V5" s="237"/>
      <c r="W5" s="237"/>
      <c r="X5" s="238"/>
      <c r="Y5" s="119"/>
      <c r="Z5" s="236" t="s">
        <v>57</v>
      </c>
      <c r="AA5" s="237"/>
      <c r="AB5" s="237"/>
      <c r="AC5" s="237"/>
      <c r="AD5" s="237"/>
      <c r="AE5" s="237"/>
      <c r="AF5" s="237"/>
      <c r="AG5" s="238"/>
      <c r="AH5" s="119"/>
      <c r="AI5" s="236" t="s">
        <v>90</v>
      </c>
      <c r="AJ5" s="237"/>
      <c r="AK5" s="237"/>
      <c r="AL5" s="237"/>
      <c r="AM5" s="237"/>
      <c r="AN5" s="237"/>
      <c r="AO5" s="237"/>
      <c r="AP5" s="238"/>
      <c r="AR5" s="236" t="s">
        <v>92</v>
      </c>
      <c r="AS5" s="237"/>
      <c r="AT5" s="237"/>
      <c r="AU5" s="237"/>
      <c r="AV5" s="237"/>
      <c r="AW5" s="237"/>
      <c r="AX5" s="237"/>
      <c r="AY5" s="238"/>
    </row>
    <row r="6" spans="1:51">
      <c r="A6" s="118" t="s">
        <v>12</v>
      </c>
      <c r="B6" s="90" t="s">
        <v>10</v>
      </c>
      <c r="C6" s="128"/>
      <c r="D6" s="187"/>
      <c r="E6" s="128"/>
      <c r="F6" s="128"/>
      <c r="G6" s="128"/>
      <c r="H6" s="234" t="s">
        <v>3</v>
      </c>
      <c r="I6" s="235"/>
      <c r="J6" s="234" t="s">
        <v>4</v>
      </c>
      <c r="K6" s="235"/>
      <c r="L6" s="234" t="s">
        <v>15</v>
      </c>
      <c r="M6" s="235"/>
      <c r="N6" s="234" t="s">
        <v>5</v>
      </c>
      <c r="O6" s="235"/>
      <c r="P6" s="93"/>
      <c r="Q6" s="234" t="s">
        <v>3</v>
      </c>
      <c r="R6" s="235"/>
      <c r="S6" s="234" t="s">
        <v>4</v>
      </c>
      <c r="T6" s="235"/>
      <c r="U6" s="234" t="s">
        <v>15</v>
      </c>
      <c r="V6" s="235"/>
      <c r="W6" s="234" t="s">
        <v>5</v>
      </c>
      <c r="X6" s="235"/>
      <c r="Y6" s="93"/>
      <c r="Z6" s="234" t="s">
        <v>3</v>
      </c>
      <c r="AA6" s="235"/>
      <c r="AB6" s="234" t="s">
        <v>4</v>
      </c>
      <c r="AC6" s="235"/>
      <c r="AD6" s="234" t="s">
        <v>15</v>
      </c>
      <c r="AE6" s="235"/>
      <c r="AF6" s="234" t="s">
        <v>5</v>
      </c>
      <c r="AG6" s="235"/>
      <c r="AH6" s="93"/>
      <c r="AI6" s="234" t="s">
        <v>3</v>
      </c>
      <c r="AJ6" s="235"/>
      <c r="AK6" s="234" t="s">
        <v>4</v>
      </c>
      <c r="AL6" s="235"/>
      <c r="AM6" s="234" t="s">
        <v>15</v>
      </c>
      <c r="AN6" s="235"/>
      <c r="AO6" s="234" t="s">
        <v>5</v>
      </c>
      <c r="AP6" s="235"/>
      <c r="AQ6" s="93"/>
      <c r="AR6" s="234" t="s">
        <v>3</v>
      </c>
      <c r="AS6" s="235"/>
      <c r="AT6" s="234" t="s">
        <v>4</v>
      </c>
      <c r="AU6" s="235"/>
      <c r="AV6" s="234" t="s">
        <v>15</v>
      </c>
      <c r="AW6" s="235"/>
      <c r="AX6" s="234" t="s">
        <v>16</v>
      </c>
      <c r="AY6" s="235"/>
    </row>
    <row r="7" spans="1:51" s="33" customFormat="1">
      <c r="A7" s="95" t="s">
        <v>13</v>
      </c>
      <c r="B7" s="94" t="s">
        <v>11</v>
      </c>
      <c r="C7" s="95" t="s">
        <v>0</v>
      </c>
      <c r="D7" s="117" t="s">
        <v>6</v>
      </c>
      <c r="E7" s="95" t="s">
        <v>14</v>
      </c>
      <c r="F7" s="95" t="s">
        <v>1</v>
      </c>
      <c r="G7" s="95" t="s">
        <v>7</v>
      </c>
      <c r="H7" s="96" t="s">
        <v>2</v>
      </c>
      <c r="I7" s="96" t="s">
        <v>8</v>
      </c>
      <c r="J7" s="96" t="s">
        <v>2</v>
      </c>
      <c r="K7" s="96" t="s">
        <v>8</v>
      </c>
      <c r="L7" s="96" t="s">
        <v>2</v>
      </c>
      <c r="M7" s="96" t="s">
        <v>8</v>
      </c>
      <c r="N7" s="96" t="s">
        <v>2</v>
      </c>
      <c r="O7" s="96" t="s">
        <v>8</v>
      </c>
      <c r="P7" s="93"/>
      <c r="Q7" s="96" t="s">
        <v>2</v>
      </c>
      <c r="R7" s="96" t="s">
        <v>8</v>
      </c>
      <c r="S7" s="96" t="s">
        <v>2</v>
      </c>
      <c r="T7" s="96" t="s">
        <v>8</v>
      </c>
      <c r="U7" s="96" t="s">
        <v>2</v>
      </c>
      <c r="V7" s="96" t="s">
        <v>8</v>
      </c>
      <c r="W7" s="96" t="s">
        <v>2</v>
      </c>
      <c r="X7" s="96" t="s">
        <v>8</v>
      </c>
      <c r="Y7" s="93"/>
      <c r="Z7" s="96" t="s">
        <v>2</v>
      </c>
      <c r="AA7" s="96" t="s">
        <v>8</v>
      </c>
      <c r="AB7" s="96" t="s">
        <v>2</v>
      </c>
      <c r="AC7" s="96" t="s">
        <v>8</v>
      </c>
      <c r="AD7" s="96" t="s">
        <v>2</v>
      </c>
      <c r="AE7" s="96" t="s">
        <v>8</v>
      </c>
      <c r="AF7" s="96" t="s">
        <v>2</v>
      </c>
      <c r="AG7" s="96" t="s">
        <v>8</v>
      </c>
      <c r="AH7" s="93"/>
      <c r="AI7" s="96" t="s">
        <v>2</v>
      </c>
      <c r="AJ7" s="96" t="s">
        <v>8</v>
      </c>
      <c r="AK7" s="96" t="s">
        <v>2</v>
      </c>
      <c r="AL7" s="96" t="s">
        <v>8</v>
      </c>
      <c r="AM7" s="96" t="s">
        <v>2</v>
      </c>
      <c r="AN7" s="96" t="s">
        <v>8</v>
      </c>
      <c r="AO7" s="96" t="s">
        <v>2</v>
      </c>
      <c r="AP7" s="96" t="s">
        <v>8</v>
      </c>
      <c r="AQ7" s="93"/>
      <c r="AR7" s="96" t="s">
        <v>2</v>
      </c>
      <c r="AS7" s="96" t="s">
        <v>8</v>
      </c>
      <c r="AT7" s="96" t="s">
        <v>2</v>
      </c>
      <c r="AU7" s="96" t="s">
        <v>8</v>
      </c>
      <c r="AV7" s="96" t="s">
        <v>2</v>
      </c>
      <c r="AW7" s="96" t="s">
        <v>8</v>
      </c>
      <c r="AX7" s="96" t="s">
        <v>2</v>
      </c>
      <c r="AY7" s="96" t="s">
        <v>8</v>
      </c>
    </row>
    <row r="8" spans="1:51" s="33" customFormat="1">
      <c r="A8" s="118"/>
      <c r="B8" s="90"/>
      <c r="C8" s="141"/>
      <c r="D8" s="131"/>
      <c r="E8" s="140"/>
      <c r="F8" s="133"/>
      <c r="G8" s="188"/>
      <c r="H8" s="87"/>
      <c r="I8" s="90"/>
      <c r="J8" s="87"/>
      <c r="K8" s="90"/>
      <c r="L8" s="87"/>
      <c r="M8" s="90"/>
      <c r="N8" s="87"/>
      <c r="O8" s="90"/>
      <c r="P8" s="93"/>
      <c r="Q8" s="87"/>
      <c r="R8" s="89"/>
      <c r="S8" s="87"/>
      <c r="T8" s="90"/>
      <c r="U8" s="87"/>
      <c r="V8" s="90"/>
      <c r="W8" s="87"/>
      <c r="X8" s="90"/>
      <c r="Y8" s="93"/>
      <c r="Z8" s="87"/>
      <c r="AA8" s="90"/>
      <c r="AB8" s="87"/>
      <c r="AC8" s="90"/>
      <c r="AD8" s="87"/>
      <c r="AE8" s="90"/>
      <c r="AF8" s="87"/>
      <c r="AG8" s="90"/>
      <c r="AH8" s="93"/>
      <c r="AI8" s="87"/>
      <c r="AJ8" s="90"/>
      <c r="AK8" s="87"/>
      <c r="AL8" s="90"/>
      <c r="AM8" s="87"/>
      <c r="AN8" s="90"/>
      <c r="AO8" s="87"/>
      <c r="AP8" s="90"/>
      <c r="AQ8" s="93"/>
      <c r="AR8" s="87"/>
      <c r="AS8" s="90"/>
      <c r="AT8" s="87"/>
      <c r="AU8" s="90"/>
      <c r="AV8" s="87"/>
      <c r="AW8" s="90"/>
      <c r="AX8" s="87"/>
      <c r="AY8" s="90"/>
    </row>
    <row r="9" spans="1:51" s="134" customFormat="1">
      <c r="A9" s="129"/>
      <c r="B9" s="129"/>
      <c r="C9" s="130"/>
      <c r="D9" s="131"/>
      <c r="E9" s="132"/>
      <c r="F9" s="133"/>
      <c r="H9" s="135"/>
      <c r="I9" s="136"/>
      <c r="J9" s="135"/>
      <c r="K9" s="136"/>
      <c r="L9" s="135"/>
      <c r="M9" s="136"/>
      <c r="N9" s="135"/>
      <c r="O9" s="136"/>
      <c r="P9" s="50"/>
      <c r="Q9" s="135"/>
      <c r="R9" s="50"/>
      <c r="S9" s="135"/>
      <c r="T9" s="136"/>
      <c r="U9" s="135"/>
      <c r="V9" s="136"/>
      <c r="W9" s="135"/>
      <c r="X9" s="136"/>
      <c r="Y9" s="50"/>
      <c r="Z9" s="135"/>
      <c r="AA9" s="136"/>
      <c r="AB9" s="135"/>
      <c r="AC9" s="136"/>
      <c r="AD9" s="135"/>
      <c r="AE9" s="136"/>
      <c r="AF9" s="135"/>
      <c r="AG9" s="136"/>
      <c r="AH9" s="50"/>
      <c r="AI9" s="135"/>
      <c r="AJ9" s="136"/>
      <c r="AK9" s="135"/>
      <c r="AL9" s="136"/>
      <c r="AM9" s="135"/>
      <c r="AN9" s="136"/>
      <c r="AO9" s="135"/>
      <c r="AP9" s="136"/>
      <c r="AQ9" s="50"/>
      <c r="AR9" s="135"/>
      <c r="AS9" s="136"/>
      <c r="AT9" s="135"/>
      <c r="AU9" s="50"/>
      <c r="AV9" s="135"/>
      <c r="AW9" s="136"/>
      <c r="AX9" s="135"/>
      <c r="AY9" s="136"/>
    </row>
    <row r="10" spans="1:51" s="134" customFormat="1" ht="25.5">
      <c r="A10" s="129" t="s">
        <v>56</v>
      </c>
      <c r="B10" s="129">
        <v>655</v>
      </c>
      <c r="C10" s="130">
        <v>44712</v>
      </c>
      <c r="D10" s="131">
        <v>1</v>
      </c>
      <c r="E10" s="132" t="s">
        <v>165</v>
      </c>
      <c r="F10" s="133" t="s">
        <v>97</v>
      </c>
      <c r="G10" s="134" t="s">
        <v>49</v>
      </c>
      <c r="H10" s="135">
        <v>0</v>
      </c>
      <c r="I10" s="136">
        <v>0</v>
      </c>
      <c r="J10" s="135">
        <v>0</v>
      </c>
      <c r="K10" s="136">
        <v>0</v>
      </c>
      <c r="L10" s="135">
        <v>0</v>
      </c>
      <c r="M10" s="136">
        <v>0</v>
      </c>
      <c r="N10" s="135">
        <v>0</v>
      </c>
      <c r="O10" s="136">
        <v>0</v>
      </c>
      <c r="P10" s="50"/>
      <c r="Q10" s="135">
        <v>0</v>
      </c>
      <c r="R10" s="50">
        <v>0</v>
      </c>
      <c r="S10" s="135">
        <v>0</v>
      </c>
      <c r="T10" s="136">
        <v>0</v>
      </c>
      <c r="U10" s="135">
        <v>0</v>
      </c>
      <c r="V10" s="136">
        <v>0</v>
      </c>
      <c r="W10" s="135">
        <v>0</v>
      </c>
      <c r="X10" s="136">
        <v>0</v>
      </c>
      <c r="Y10" s="50"/>
      <c r="Z10" s="135">
        <v>0</v>
      </c>
      <c r="AA10" s="136">
        <v>0</v>
      </c>
      <c r="AB10" s="135">
        <v>0</v>
      </c>
      <c r="AC10" s="136">
        <v>0</v>
      </c>
      <c r="AD10" s="135">
        <v>0</v>
      </c>
      <c r="AE10" s="136">
        <v>0</v>
      </c>
      <c r="AF10" s="135">
        <v>0</v>
      </c>
      <c r="AG10" s="136">
        <v>0</v>
      </c>
      <c r="AH10" s="50"/>
      <c r="AI10" s="135">
        <v>0</v>
      </c>
      <c r="AJ10" s="136">
        <v>0</v>
      </c>
      <c r="AK10" s="135">
        <v>0</v>
      </c>
      <c r="AL10" s="136">
        <v>0</v>
      </c>
      <c r="AM10" s="135">
        <v>0</v>
      </c>
      <c r="AN10" s="136">
        <v>0</v>
      </c>
      <c r="AO10" s="135">
        <v>0</v>
      </c>
      <c r="AP10" s="136">
        <v>0</v>
      </c>
      <c r="AQ10" s="50"/>
      <c r="AR10" s="135">
        <v>0</v>
      </c>
      <c r="AS10" s="136">
        <v>0</v>
      </c>
      <c r="AT10" s="135">
        <v>0</v>
      </c>
      <c r="AU10" s="50">
        <v>0</v>
      </c>
      <c r="AV10" s="135">
        <v>0</v>
      </c>
      <c r="AW10" s="136">
        <v>0</v>
      </c>
      <c r="AX10" s="135">
        <v>0</v>
      </c>
      <c r="AY10" s="136">
        <v>0</v>
      </c>
    </row>
    <row r="11" spans="1:51" s="134" customFormat="1">
      <c r="A11" s="129"/>
      <c r="B11" s="129"/>
      <c r="C11" s="130"/>
      <c r="D11" s="131"/>
      <c r="E11" s="132"/>
      <c r="F11" s="133"/>
      <c r="H11" s="135"/>
      <c r="I11" s="136"/>
      <c r="J11" s="135"/>
      <c r="K11" s="136"/>
      <c r="L11" s="135"/>
      <c r="M11" s="136"/>
      <c r="N11" s="135"/>
      <c r="O11" s="136"/>
      <c r="P11" s="50"/>
      <c r="Q11" s="135"/>
      <c r="R11" s="50"/>
      <c r="S11" s="135"/>
      <c r="T11" s="136"/>
      <c r="U11" s="135"/>
      <c r="V11" s="136"/>
      <c r="W11" s="135"/>
      <c r="X11" s="136"/>
      <c r="Y11" s="50"/>
      <c r="Z11" s="135"/>
      <c r="AA11" s="136"/>
      <c r="AB11" s="135"/>
      <c r="AC11" s="136"/>
      <c r="AD11" s="135"/>
      <c r="AE11" s="136"/>
      <c r="AF11" s="135"/>
      <c r="AG11" s="136"/>
      <c r="AH11" s="50"/>
      <c r="AI11" s="135"/>
      <c r="AJ11" s="136"/>
      <c r="AK11" s="135"/>
      <c r="AL11" s="136"/>
      <c r="AM11" s="135"/>
      <c r="AN11" s="136"/>
      <c r="AO11" s="135"/>
      <c r="AP11" s="136"/>
      <c r="AQ11" s="50"/>
      <c r="AR11" s="135"/>
      <c r="AS11" s="136"/>
      <c r="AT11" s="135"/>
      <c r="AU11" s="50"/>
      <c r="AV11" s="135"/>
      <c r="AW11" s="136"/>
      <c r="AX11" s="135"/>
      <c r="AY11" s="136"/>
    </row>
    <row r="12" spans="1:51">
      <c r="A12" s="129" t="s">
        <v>185</v>
      </c>
      <c r="B12" s="129">
        <v>734</v>
      </c>
      <c r="C12" s="130">
        <v>44715</v>
      </c>
      <c r="D12" s="131">
        <v>45</v>
      </c>
      <c r="E12" s="133" t="s">
        <v>126</v>
      </c>
      <c r="F12" s="133" t="s">
        <v>126</v>
      </c>
      <c r="G12" s="134" t="s">
        <v>127</v>
      </c>
      <c r="H12" s="135">
        <v>0</v>
      </c>
      <c r="I12" s="136">
        <v>0</v>
      </c>
      <c r="J12" s="135">
        <v>0</v>
      </c>
      <c r="K12" s="136">
        <v>0</v>
      </c>
      <c r="L12" s="135">
        <v>-0.1</v>
      </c>
      <c r="M12" s="136">
        <v>-0.1</v>
      </c>
      <c r="N12" s="135">
        <v>-0.1</v>
      </c>
      <c r="O12" s="136">
        <v>-0.1</v>
      </c>
      <c r="P12" s="50"/>
      <c r="Q12" s="135">
        <v>0</v>
      </c>
      <c r="R12" s="50">
        <v>0</v>
      </c>
      <c r="S12" s="135">
        <v>0</v>
      </c>
      <c r="T12" s="136">
        <v>0</v>
      </c>
      <c r="U12" s="135">
        <v>-0.1</v>
      </c>
      <c r="V12" s="136">
        <v>-0.1</v>
      </c>
      <c r="W12" s="135">
        <v>-0.1</v>
      </c>
      <c r="X12" s="136">
        <v>-0.1</v>
      </c>
      <c r="Y12" s="50"/>
      <c r="Z12" s="135">
        <v>0</v>
      </c>
      <c r="AA12" s="136">
        <v>0</v>
      </c>
      <c r="AB12" s="135">
        <v>0</v>
      </c>
      <c r="AC12" s="136">
        <v>0</v>
      </c>
      <c r="AD12" s="135">
        <v>-0.1</v>
      </c>
      <c r="AE12" s="136">
        <v>-0.1</v>
      </c>
      <c r="AF12" s="135">
        <v>-0.1</v>
      </c>
      <c r="AG12" s="136">
        <v>-0.1</v>
      </c>
      <c r="AH12" s="50"/>
      <c r="AI12" s="135">
        <v>0</v>
      </c>
      <c r="AJ12" s="136">
        <v>0</v>
      </c>
      <c r="AK12" s="135">
        <v>0</v>
      </c>
      <c r="AL12" s="136">
        <v>0</v>
      </c>
      <c r="AM12" s="135">
        <v>-0.1</v>
      </c>
      <c r="AN12" s="136">
        <v>-0.1</v>
      </c>
      <c r="AO12" s="135">
        <v>-0.1</v>
      </c>
      <c r="AP12" s="136">
        <v>-0.1</v>
      </c>
      <c r="AQ12" s="50"/>
      <c r="AR12" s="135">
        <v>0</v>
      </c>
      <c r="AS12" s="136">
        <v>0</v>
      </c>
      <c r="AT12" s="135">
        <v>0</v>
      </c>
      <c r="AU12" s="50">
        <v>0</v>
      </c>
      <c r="AV12" s="135">
        <v>-0.1</v>
      </c>
      <c r="AW12" s="136">
        <v>-0.1</v>
      </c>
      <c r="AX12" s="135">
        <v>-0.1</v>
      </c>
      <c r="AY12" s="136">
        <v>-0.1</v>
      </c>
    </row>
    <row r="13" spans="1:51">
      <c r="A13" s="129"/>
      <c r="B13" s="129"/>
      <c r="C13" s="130"/>
      <c r="D13" s="131"/>
      <c r="E13" s="132"/>
      <c r="F13" s="133"/>
      <c r="G13" s="134"/>
      <c r="H13" s="135"/>
      <c r="I13" s="136"/>
      <c r="J13" s="135"/>
      <c r="K13" s="136"/>
      <c r="L13" s="135"/>
      <c r="M13" s="136"/>
      <c r="N13" s="135"/>
      <c r="O13" s="136"/>
      <c r="P13" s="50"/>
      <c r="Q13" s="135"/>
      <c r="R13" s="50"/>
      <c r="S13" s="135"/>
      <c r="T13" s="136"/>
      <c r="U13" s="135"/>
      <c r="V13" s="136"/>
      <c r="W13" s="135"/>
      <c r="X13" s="136"/>
      <c r="Y13" s="50"/>
      <c r="Z13" s="135"/>
      <c r="AA13" s="136"/>
      <c r="AB13" s="135"/>
      <c r="AC13" s="136"/>
      <c r="AD13" s="135"/>
      <c r="AE13" s="136"/>
      <c r="AF13" s="135"/>
      <c r="AG13" s="136"/>
      <c r="AH13" s="50"/>
      <c r="AI13" s="135"/>
      <c r="AJ13" s="136"/>
      <c r="AK13" s="135"/>
      <c r="AL13" s="136"/>
      <c r="AM13" s="135"/>
      <c r="AN13" s="136"/>
      <c r="AO13" s="135"/>
      <c r="AP13" s="136"/>
      <c r="AQ13" s="50"/>
      <c r="AR13" s="135"/>
      <c r="AS13" s="136"/>
      <c r="AT13" s="135"/>
      <c r="AU13" s="50"/>
      <c r="AV13" s="135"/>
      <c r="AW13" s="136"/>
      <c r="AX13" s="135"/>
      <c r="AY13" s="136"/>
    </row>
    <row r="14" spans="1:51" s="134" customFormat="1">
      <c r="A14" s="129" t="s">
        <v>197</v>
      </c>
      <c r="B14" s="129">
        <v>664</v>
      </c>
      <c r="C14" s="130">
        <v>44712</v>
      </c>
      <c r="D14" s="131">
        <v>144</v>
      </c>
      <c r="E14" s="133" t="s">
        <v>98</v>
      </c>
      <c r="F14" s="133" t="s">
        <v>98</v>
      </c>
      <c r="G14" s="134" t="s">
        <v>59</v>
      </c>
      <c r="H14" s="135">
        <v>-0.6</v>
      </c>
      <c r="I14" s="136">
        <v>-0.6</v>
      </c>
      <c r="J14" s="135">
        <v>-0.1</v>
      </c>
      <c r="K14" s="136">
        <v>-0.1</v>
      </c>
      <c r="L14" s="135">
        <v>-0.2</v>
      </c>
      <c r="M14" s="136">
        <v>-0.2</v>
      </c>
      <c r="N14" s="135">
        <v>-0.9</v>
      </c>
      <c r="O14" s="136">
        <v>-0.9</v>
      </c>
      <c r="P14" s="50"/>
      <c r="Q14" s="135">
        <v>-0.6</v>
      </c>
      <c r="R14" s="50">
        <v>-0.6</v>
      </c>
      <c r="S14" s="135">
        <v>-0.1</v>
      </c>
      <c r="T14" s="136">
        <v>-0.1</v>
      </c>
      <c r="U14" s="135">
        <v>-0.2</v>
      </c>
      <c r="V14" s="136">
        <v>-0.2</v>
      </c>
      <c r="W14" s="135">
        <v>-0.9</v>
      </c>
      <c r="X14" s="136">
        <v>-0.9</v>
      </c>
      <c r="Y14" s="50"/>
      <c r="Z14" s="135">
        <v>-0.6</v>
      </c>
      <c r="AA14" s="136">
        <v>-0.6</v>
      </c>
      <c r="AB14" s="135">
        <v>-0.1</v>
      </c>
      <c r="AC14" s="136">
        <v>-0.1</v>
      </c>
      <c r="AD14" s="135">
        <v>-0.2</v>
      </c>
      <c r="AE14" s="136">
        <v>-0.2</v>
      </c>
      <c r="AF14" s="135">
        <v>-0.9</v>
      </c>
      <c r="AG14" s="136">
        <v>-0.9</v>
      </c>
      <c r="AH14" s="50"/>
      <c r="AI14" s="135">
        <v>-0.6</v>
      </c>
      <c r="AJ14" s="136">
        <v>-0.6</v>
      </c>
      <c r="AK14" s="135">
        <v>-0.1</v>
      </c>
      <c r="AL14" s="136">
        <v>-0.1</v>
      </c>
      <c r="AM14" s="135">
        <v>-0.2</v>
      </c>
      <c r="AN14" s="136">
        <v>-0.2</v>
      </c>
      <c r="AO14" s="135">
        <v>-0.9</v>
      </c>
      <c r="AP14" s="136">
        <v>-0.9</v>
      </c>
      <c r="AQ14" s="50"/>
      <c r="AR14" s="135">
        <v>-0.6</v>
      </c>
      <c r="AS14" s="136">
        <v>-0.6</v>
      </c>
      <c r="AT14" s="135">
        <v>-0.1</v>
      </c>
      <c r="AU14" s="50">
        <v>-0.1</v>
      </c>
      <c r="AV14" s="135">
        <v>-0.2</v>
      </c>
      <c r="AW14" s="136">
        <v>-0.2</v>
      </c>
      <c r="AX14" s="135">
        <v>-0.9</v>
      </c>
      <c r="AY14" s="136">
        <v>-0.9</v>
      </c>
    </row>
    <row r="15" spans="1:51" s="134" customFormat="1">
      <c r="A15" s="129"/>
      <c r="B15" s="129"/>
      <c r="C15" s="130"/>
      <c r="D15" s="131"/>
      <c r="E15" s="132"/>
      <c r="F15" s="133"/>
      <c r="H15" s="135"/>
      <c r="I15" s="136"/>
      <c r="J15" s="135"/>
      <c r="K15" s="136"/>
      <c r="L15" s="135"/>
      <c r="M15" s="136"/>
      <c r="N15" s="135"/>
      <c r="O15" s="136"/>
      <c r="P15" s="50"/>
      <c r="Q15" s="135"/>
      <c r="R15" s="50"/>
      <c r="S15" s="135"/>
      <c r="T15" s="136"/>
      <c r="U15" s="135"/>
      <c r="V15" s="136"/>
      <c r="W15" s="135"/>
      <c r="X15" s="136"/>
      <c r="Y15" s="50"/>
      <c r="Z15" s="135"/>
      <c r="AA15" s="136"/>
      <c r="AB15" s="135"/>
      <c r="AC15" s="136"/>
      <c r="AD15" s="135"/>
      <c r="AE15" s="136"/>
      <c r="AF15" s="135"/>
      <c r="AG15" s="136"/>
      <c r="AH15" s="50"/>
      <c r="AI15" s="135"/>
      <c r="AJ15" s="136"/>
      <c r="AK15" s="135"/>
      <c r="AL15" s="136"/>
      <c r="AM15" s="135"/>
      <c r="AN15" s="136"/>
      <c r="AO15" s="135"/>
      <c r="AP15" s="136"/>
      <c r="AQ15" s="50"/>
      <c r="AR15" s="135"/>
      <c r="AS15" s="136"/>
      <c r="AT15" s="135"/>
      <c r="AU15" s="50"/>
      <c r="AV15" s="135"/>
      <c r="AW15" s="136"/>
      <c r="AX15" s="135"/>
      <c r="AY15" s="136"/>
    </row>
    <row r="16" spans="1:51">
      <c r="A16" s="129" t="s">
        <v>108</v>
      </c>
      <c r="B16" s="129">
        <v>716</v>
      </c>
      <c r="C16" s="130">
        <v>44715</v>
      </c>
      <c r="D16" s="131">
        <v>273</v>
      </c>
      <c r="E16" s="132" t="s">
        <v>166</v>
      </c>
      <c r="F16" s="133" t="s">
        <v>109</v>
      </c>
      <c r="G16" s="134" t="s">
        <v>50</v>
      </c>
      <c r="H16" s="135" t="s">
        <v>110</v>
      </c>
      <c r="I16" s="136" t="s">
        <v>110</v>
      </c>
      <c r="J16" s="135" t="s">
        <v>110</v>
      </c>
      <c r="K16" s="136" t="s">
        <v>110</v>
      </c>
      <c r="L16" s="135">
        <v>0</v>
      </c>
      <c r="M16" s="136">
        <v>0</v>
      </c>
      <c r="N16" s="135" t="s">
        <v>110</v>
      </c>
      <c r="O16" s="136" t="s">
        <v>110</v>
      </c>
      <c r="P16" s="50"/>
      <c r="Q16" s="135" t="s">
        <v>110</v>
      </c>
      <c r="R16" s="50" t="s">
        <v>110</v>
      </c>
      <c r="S16" s="135" t="s">
        <v>110</v>
      </c>
      <c r="T16" s="136" t="s">
        <v>110</v>
      </c>
      <c r="U16" s="135">
        <v>0</v>
      </c>
      <c r="V16" s="136">
        <v>0</v>
      </c>
      <c r="W16" s="135" t="s">
        <v>110</v>
      </c>
      <c r="X16" s="136" t="s">
        <v>110</v>
      </c>
      <c r="Y16" s="50"/>
      <c r="Z16" s="135" t="s">
        <v>110</v>
      </c>
      <c r="AA16" s="136" t="s">
        <v>110</v>
      </c>
      <c r="AB16" s="135" t="s">
        <v>110</v>
      </c>
      <c r="AC16" s="136" t="s">
        <v>110</v>
      </c>
      <c r="AD16" s="135">
        <v>0</v>
      </c>
      <c r="AE16" s="136">
        <v>0</v>
      </c>
      <c r="AF16" s="135" t="s">
        <v>110</v>
      </c>
      <c r="AG16" s="136" t="s">
        <v>110</v>
      </c>
      <c r="AH16" s="50"/>
      <c r="AI16" s="135" t="s">
        <v>110</v>
      </c>
      <c r="AJ16" s="136" t="s">
        <v>110</v>
      </c>
      <c r="AK16" s="135" t="s">
        <v>110</v>
      </c>
      <c r="AL16" s="136" t="s">
        <v>110</v>
      </c>
      <c r="AM16" s="135">
        <v>0</v>
      </c>
      <c r="AN16" s="136">
        <v>0</v>
      </c>
      <c r="AO16" s="135" t="s">
        <v>110</v>
      </c>
      <c r="AP16" s="136" t="s">
        <v>110</v>
      </c>
      <c r="AQ16" s="50"/>
      <c r="AR16" s="135" t="s">
        <v>110</v>
      </c>
      <c r="AS16" s="136" t="s">
        <v>110</v>
      </c>
      <c r="AT16" s="135" t="s">
        <v>110</v>
      </c>
      <c r="AU16" s="50" t="s">
        <v>110</v>
      </c>
      <c r="AV16" s="135">
        <v>0</v>
      </c>
      <c r="AW16" s="136">
        <v>0</v>
      </c>
      <c r="AX16" s="135" t="s">
        <v>110</v>
      </c>
      <c r="AY16" s="136" t="s">
        <v>110</v>
      </c>
    </row>
    <row r="17" spans="1:51">
      <c r="A17" s="129"/>
      <c r="B17" s="129"/>
      <c r="C17" s="130"/>
      <c r="D17" s="131"/>
      <c r="E17" s="132"/>
      <c r="F17" s="133"/>
      <c r="G17" s="134"/>
      <c r="H17" s="135"/>
      <c r="I17" s="136"/>
      <c r="J17" s="135"/>
      <c r="K17" s="136"/>
      <c r="L17" s="135"/>
      <c r="M17" s="136"/>
      <c r="N17" s="135"/>
      <c r="O17" s="136"/>
      <c r="P17" s="50"/>
      <c r="Q17" s="135"/>
      <c r="R17" s="50"/>
      <c r="S17" s="135"/>
      <c r="T17" s="136"/>
      <c r="U17" s="135"/>
      <c r="V17" s="136"/>
      <c r="W17" s="135"/>
      <c r="X17" s="136"/>
      <c r="Y17" s="50"/>
      <c r="Z17" s="135"/>
      <c r="AA17" s="136"/>
      <c r="AB17" s="135"/>
      <c r="AC17" s="136"/>
      <c r="AD17" s="135"/>
      <c r="AE17" s="136"/>
      <c r="AF17" s="135"/>
      <c r="AG17" s="136"/>
      <c r="AH17" s="50"/>
      <c r="AI17" s="135"/>
      <c r="AJ17" s="136"/>
      <c r="AK17" s="135"/>
      <c r="AL17" s="136"/>
      <c r="AM17" s="135"/>
      <c r="AN17" s="136"/>
      <c r="AO17" s="135"/>
      <c r="AP17" s="136"/>
      <c r="AQ17" s="50"/>
      <c r="AR17" s="135"/>
      <c r="AS17" s="136"/>
      <c r="AT17" s="135"/>
      <c r="AU17" s="50"/>
      <c r="AV17" s="135"/>
      <c r="AW17" s="136"/>
      <c r="AX17" s="135"/>
      <c r="AY17" s="136"/>
    </row>
    <row r="18" spans="1:51" s="134" customFormat="1">
      <c r="A18" s="129" t="s">
        <v>113</v>
      </c>
      <c r="B18" s="129">
        <v>714</v>
      </c>
      <c r="C18" s="130">
        <v>44715</v>
      </c>
      <c r="D18" s="131">
        <v>282</v>
      </c>
      <c r="E18" s="133" t="s">
        <v>114</v>
      </c>
      <c r="F18" s="133" t="s">
        <v>114</v>
      </c>
      <c r="G18" s="134" t="s">
        <v>50</v>
      </c>
      <c r="H18" s="135" t="s">
        <v>21</v>
      </c>
      <c r="I18" s="136" t="s">
        <v>21</v>
      </c>
      <c r="J18" s="135" t="s">
        <v>21</v>
      </c>
      <c r="K18" s="136" t="s">
        <v>21</v>
      </c>
      <c r="L18" s="135">
        <v>0</v>
      </c>
      <c r="M18" s="136">
        <v>0</v>
      </c>
      <c r="N18" s="135" t="s">
        <v>21</v>
      </c>
      <c r="O18" s="136" t="s">
        <v>21</v>
      </c>
      <c r="P18" s="50"/>
      <c r="Q18" s="135" t="s">
        <v>21</v>
      </c>
      <c r="R18" s="50" t="s">
        <v>21</v>
      </c>
      <c r="S18" s="135" t="s">
        <v>21</v>
      </c>
      <c r="T18" s="136" t="s">
        <v>21</v>
      </c>
      <c r="U18" s="135">
        <v>0</v>
      </c>
      <c r="V18" s="136">
        <v>0</v>
      </c>
      <c r="W18" s="135" t="s">
        <v>21</v>
      </c>
      <c r="X18" s="136" t="s">
        <v>21</v>
      </c>
      <c r="Y18" s="50"/>
      <c r="Z18" s="135" t="s">
        <v>21</v>
      </c>
      <c r="AA18" s="136" t="s">
        <v>21</v>
      </c>
      <c r="AB18" s="135" t="s">
        <v>21</v>
      </c>
      <c r="AC18" s="136" t="s">
        <v>21</v>
      </c>
      <c r="AD18" s="135">
        <v>0</v>
      </c>
      <c r="AE18" s="136">
        <v>0</v>
      </c>
      <c r="AF18" s="135" t="s">
        <v>21</v>
      </c>
      <c r="AG18" s="136" t="s">
        <v>21</v>
      </c>
      <c r="AH18" s="50"/>
      <c r="AI18" s="135" t="s">
        <v>21</v>
      </c>
      <c r="AJ18" s="136" t="s">
        <v>21</v>
      </c>
      <c r="AK18" s="135" t="s">
        <v>21</v>
      </c>
      <c r="AL18" s="136" t="s">
        <v>21</v>
      </c>
      <c r="AM18" s="135">
        <v>0</v>
      </c>
      <c r="AN18" s="136">
        <v>0</v>
      </c>
      <c r="AO18" s="135" t="s">
        <v>21</v>
      </c>
      <c r="AP18" s="136" t="s">
        <v>21</v>
      </c>
      <c r="AQ18" s="50"/>
      <c r="AR18" s="135" t="s">
        <v>21</v>
      </c>
      <c r="AS18" s="136" t="s">
        <v>21</v>
      </c>
      <c r="AT18" s="135" t="s">
        <v>21</v>
      </c>
      <c r="AU18" s="50" t="s">
        <v>21</v>
      </c>
      <c r="AV18" s="135">
        <v>0</v>
      </c>
      <c r="AW18" s="136">
        <v>0</v>
      </c>
      <c r="AX18" s="135" t="s">
        <v>21</v>
      </c>
      <c r="AY18" s="136" t="s">
        <v>21</v>
      </c>
    </row>
    <row r="19" spans="1:51" s="134" customFormat="1">
      <c r="A19" s="129"/>
      <c r="B19" s="129"/>
      <c r="C19" s="130"/>
      <c r="D19" s="131"/>
      <c r="E19" s="132"/>
      <c r="F19" s="133"/>
      <c r="H19" s="135"/>
      <c r="I19" s="136"/>
      <c r="J19" s="135"/>
      <c r="K19" s="136"/>
      <c r="L19" s="135"/>
      <c r="M19" s="136"/>
      <c r="N19" s="135"/>
      <c r="O19" s="136"/>
      <c r="P19" s="50"/>
      <c r="Q19" s="135"/>
      <c r="R19" s="50"/>
      <c r="S19" s="135"/>
      <c r="T19" s="136"/>
      <c r="U19" s="135"/>
      <c r="V19" s="136"/>
      <c r="W19" s="135"/>
      <c r="X19" s="136"/>
      <c r="Y19" s="50"/>
      <c r="Z19" s="135"/>
      <c r="AA19" s="136"/>
      <c r="AB19" s="135"/>
      <c r="AC19" s="136"/>
      <c r="AD19" s="135"/>
      <c r="AE19" s="136"/>
      <c r="AF19" s="135"/>
      <c r="AG19" s="136"/>
      <c r="AH19" s="50"/>
      <c r="AI19" s="135"/>
      <c r="AJ19" s="136"/>
      <c r="AK19" s="135"/>
      <c r="AL19" s="136"/>
      <c r="AM19" s="135"/>
      <c r="AN19" s="136"/>
      <c r="AO19" s="135"/>
      <c r="AP19" s="136"/>
      <c r="AQ19" s="50"/>
      <c r="AR19" s="135"/>
      <c r="AS19" s="136"/>
      <c r="AT19" s="135"/>
      <c r="AU19" s="50"/>
      <c r="AV19" s="135"/>
      <c r="AW19" s="136"/>
      <c r="AX19" s="135"/>
      <c r="AY19" s="136"/>
    </row>
    <row r="20" spans="1:51">
      <c r="A20" s="129" t="s">
        <v>191</v>
      </c>
      <c r="B20" s="129">
        <v>673</v>
      </c>
      <c r="C20" s="130">
        <v>44712</v>
      </c>
      <c r="D20" s="131">
        <v>364</v>
      </c>
      <c r="E20" s="133" t="s">
        <v>100</v>
      </c>
      <c r="F20" s="133" t="s">
        <v>100</v>
      </c>
      <c r="G20" s="134" t="s">
        <v>59</v>
      </c>
      <c r="H20" s="135">
        <v>0</v>
      </c>
      <c r="I20" s="136">
        <v>0</v>
      </c>
      <c r="J20" s="135" t="s">
        <v>23</v>
      </c>
      <c r="K20" s="136" t="s">
        <v>23</v>
      </c>
      <c r="L20" s="135" t="s">
        <v>23</v>
      </c>
      <c r="M20" s="136" t="s">
        <v>23</v>
      </c>
      <c r="N20" s="135" t="s">
        <v>23</v>
      </c>
      <c r="O20" s="136" t="s">
        <v>23</v>
      </c>
      <c r="P20" s="50"/>
      <c r="Q20" s="135">
        <v>0</v>
      </c>
      <c r="R20" s="50">
        <v>0</v>
      </c>
      <c r="S20" s="135" t="s">
        <v>23</v>
      </c>
      <c r="T20" s="136" t="s">
        <v>23</v>
      </c>
      <c r="U20" s="135" t="s">
        <v>23</v>
      </c>
      <c r="V20" s="136" t="s">
        <v>23</v>
      </c>
      <c r="W20" s="135" t="s">
        <v>23</v>
      </c>
      <c r="X20" s="136" t="s">
        <v>23</v>
      </c>
      <c r="Y20" s="50"/>
      <c r="Z20" s="135">
        <v>0</v>
      </c>
      <c r="AA20" s="136">
        <v>0</v>
      </c>
      <c r="AB20" s="135" t="s">
        <v>23</v>
      </c>
      <c r="AC20" s="136" t="s">
        <v>23</v>
      </c>
      <c r="AD20" s="135" t="s">
        <v>23</v>
      </c>
      <c r="AE20" s="136" t="s">
        <v>23</v>
      </c>
      <c r="AF20" s="135" t="s">
        <v>23</v>
      </c>
      <c r="AG20" s="136" t="s">
        <v>23</v>
      </c>
      <c r="AH20" s="50"/>
      <c r="AI20" s="135">
        <v>0</v>
      </c>
      <c r="AJ20" s="136">
        <v>0</v>
      </c>
      <c r="AK20" s="135" t="s">
        <v>23</v>
      </c>
      <c r="AL20" s="136" t="s">
        <v>23</v>
      </c>
      <c r="AM20" s="135" t="s">
        <v>23</v>
      </c>
      <c r="AN20" s="136" t="s">
        <v>23</v>
      </c>
      <c r="AO20" s="135" t="s">
        <v>23</v>
      </c>
      <c r="AP20" s="136" t="s">
        <v>23</v>
      </c>
      <c r="AQ20" s="50"/>
      <c r="AR20" s="135">
        <v>0</v>
      </c>
      <c r="AS20" s="136">
        <v>0</v>
      </c>
      <c r="AT20" s="135" t="s">
        <v>23</v>
      </c>
      <c r="AU20" s="50" t="s">
        <v>23</v>
      </c>
      <c r="AV20" s="135" t="s">
        <v>23</v>
      </c>
      <c r="AW20" s="136" t="s">
        <v>23</v>
      </c>
      <c r="AX20" s="135" t="s">
        <v>23</v>
      </c>
      <c r="AY20" s="136" t="s">
        <v>23</v>
      </c>
    </row>
    <row r="21" spans="1:51">
      <c r="A21" s="129"/>
      <c r="B21" s="129"/>
      <c r="C21" s="130"/>
      <c r="D21" s="131"/>
      <c r="E21" s="132"/>
      <c r="F21" s="133"/>
      <c r="G21" s="134"/>
      <c r="H21" s="135"/>
      <c r="I21" s="136"/>
      <c r="J21" s="135"/>
      <c r="K21" s="136"/>
      <c r="L21" s="135"/>
      <c r="M21" s="136"/>
      <c r="N21" s="135"/>
      <c r="O21" s="136"/>
      <c r="P21" s="50"/>
      <c r="Q21" s="135"/>
      <c r="R21" s="50"/>
      <c r="S21" s="135"/>
      <c r="T21" s="136"/>
      <c r="U21" s="135"/>
      <c r="V21" s="136"/>
      <c r="W21" s="135"/>
      <c r="X21" s="136"/>
      <c r="Y21" s="50"/>
      <c r="Z21" s="135"/>
      <c r="AA21" s="136"/>
      <c r="AB21" s="135"/>
      <c r="AC21" s="136"/>
      <c r="AD21" s="135"/>
      <c r="AE21" s="136"/>
      <c r="AF21" s="135"/>
      <c r="AG21" s="136"/>
      <c r="AH21" s="50"/>
      <c r="AI21" s="135"/>
      <c r="AJ21" s="136"/>
      <c r="AK21" s="135"/>
      <c r="AL21" s="136"/>
      <c r="AM21" s="135"/>
      <c r="AN21" s="136"/>
      <c r="AO21" s="135"/>
      <c r="AP21" s="136"/>
      <c r="AQ21" s="50"/>
      <c r="AR21" s="135"/>
      <c r="AS21" s="136"/>
      <c r="AT21" s="135"/>
      <c r="AU21" s="50"/>
      <c r="AV21" s="135"/>
      <c r="AW21" s="136"/>
      <c r="AX21" s="135"/>
      <c r="AY21" s="136"/>
    </row>
    <row r="22" spans="1:51" s="134" customFormat="1">
      <c r="A22" s="129" t="s">
        <v>192</v>
      </c>
      <c r="B22" s="129">
        <v>663</v>
      </c>
      <c r="C22" s="130">
        <v>44712</v>
      </c>
      <c r="D22" s="131">
        <v>397</v>
      </c>
      <c r="E22" s="132" t="s">
        <v>167</v>
      </c>
      <c r="F22" s="133" t="s">
        <v>91</v>
      </c>
      <c r="G22" s="134" t="s">
        <v>48</v>
      </c>
      <c r="H22" s="135" t="s">
        <v>23</v>
      </c>
      <c r="I22" s="136" t="s">
        <v>23</v>
      </c>
      <c r="J22" s="135" t="s">
        <v>23</v>
      </c>
      <c r="K22" s="136" t="s">
        <v>23</v>
      </c>
      <c r="L22" s="135" t="s">
        <v>23</v>
      </c>
      <c r="M22" s="136" t="s">
        <v>23</v>
      </c>
      <c r="N22" s="135" t="s">
        <v>23</v>
      </c>
      <c r="O22" s="136" t="s">
        <v>23</v>
      </c>
      <c r="P22" s="50"/>
      <c r="Q22" s="135" t="s">
        <v>23</v>
      </c>
      <c r="R22" s="50" t="s">
        <v>23</v>
      </c>
      <c r="S22" s="135" t="s">
        <v>23</v>
      </c>
      <c r="T22" s="136" t="s">
        <v>23</v>
      </c>
      <c r="U22" s="135" t="s">
        <v>23</v>
      </c>
      <c r="V22" s="136" t="s">
        <v>23</v>
      </c>
      <c r="W22" s="135" t="s">
        <v>23</v>
      </c>
      <c r="X22" s="136" t="s">
        <v>23</v>
      </c>
      <c r="Y22" s="50"/>
      <c r="Z22" s="135" t="s">
        <v>23</v>
      </c>
      <c r="AA22" s="136" t="s">
        <v>23</v>
      </c>
      <c r="AB22" s="135" t="s">
        <v>23</v>
      </c>
      <c r="AC22" s="136" t="s">
        <v>23</v>
      </c>
      <c r="AD22" s="135" t="s">
        <v>23</v>
      </c>
      <c r="AE22" s="136" t="s">
        <v>23</v>
      </c>
      <c r="AF22" s="135" t="s">
        <v>23</v>
      </c>
      <c r="AG22" s="136" t="s">
        <v>23</v>
      </c>
      <c r="AH22" s="50"/>
      <c r="AI22" s="135" t="s">
        <v>23</v>
      </c>
      <c r="AJ22" s="136" t="s">
        <v>23</v>
      </c>
      <c r="AK22" s="135" t="s">
        <v>23</v>
      </c>
      <c r="AL22" s="136" t="s">
        <v>23</v>
      </c>
      <c r="AM22" s="135" t="s">
        <v>23</v>
      </c>
      <c r="AN22" s="136" t="s">
        <v>23</v>
      </c>
      <c r="AO22" s="135" t="s">
        <v>23</v>
      </c>
      <c r="AP22" s="136" t="s">
        <v>23</v>
      </c>
      <c r="AQ22" s="50"/>
      <c r="AR22" s="135" t="s">
        <v>23</v>
      </c>
      <c r="AS22" s="136" t="s">
        <v>23</v>
      </c>
      <c r="AT22" s="135" t="s">
        <v>23</v>
      </c>
      <c r="AU22" s="50" t="s">
        <v>23</v>
      </c>
      <c r="AV22" s="135" t="s">
        <v>23</v>
      </c>
      <c r="AW22" s="136" t="s">
        <v>23</v>
      </c>
      <c r="AX22" s="135" t="s">
        <v>23</v>
      </c>
      <c r="AY22" s="136" t="s">
        <v>23</v>
      </c>
    </row>
    <row r="23" spans="1:51" s="134" customFormat="1">
      <c r="A23" s="129"/>
      <c r="B23" s="129"/>
      <c r="C23" s="130"/>
      <c r="D23" s="131"/>
      <c r="E23" s="132"/>
      <c r="F23" s="133"/>
      <c r="H23" s="135"/>
      <c r="I23" s="136"/>
      <c r="J23" s="135"/>
      <c r="K23" s="136"/>
      <c r="L23" s="135"/>
      <c r="M23" s="136"/>
      <c r="N23" s="135"/>
      <c r="O23" s="136"/>
      <c r="P23" s="50"/>
      <c r="Q23" s="135"/>
      <c r="R23" s="50"/>
      <c r="S23" s="135"/>
      <c r="T23" s="136"/>
      <c r="U23" s="135"/>
      <c r="V23" s="136"/>
      <c r="W23" s="135"/>
      <c r="X23" s="136"/>
      <c r="Y23" s="50"/>
      <c r="Z23" s="135"/>
      <c r="AA23" s="136"/>
      <c r="AB23" s="135"/>
      <c r="AC23" s="136"/>
      <c r="AD23" s="135"/>
      <c r="AE23" s="136"/>
      <c r="AF23" s="135"/>
      <c r="AG23" s="136"/>
      <c r="AH23" s="50"/>
      <c r="AI23" s="135"/>
      <c r="AJ23" s="136"/>
      <c r="AK23" s="135"/>
      <c r="AL23" s="136"/>
      <c r="AM23" s="135"/>
      <c r="AN23" s="136"/>
      <c r="AO23" s="135"/>
      <c r="AP23" s="136"/>
      <c r="AQ23" s="50"/>
      <c r="AR23" s="135"/>
      <c r="AS23" s="136"/>
      <c r="AT23" s="135"/>
      <c r="AU23" s="50"/>
      <c r="AV23" s="135"/>
      <c r="AW23" s="136"/>
      <c r="AX23" s="135"/>
      <c r="AY23" s="136"/>
    </row>
    <row r="24" spans="1:51">
      <c r="A24" s="129" t="s">
        <v>115</v>
      </c>
      <c r="B24" s="129">
        <v>703</v>
      </c>
      <c r="C24" s="130">
        <v>44715</v>
      </c>
      <c r="D24" s="131">
        <v>423</v>
      </c>
      <c r="E24" s="132" t="s">
        <v>116</v>
      </c>
      <c r="F24" s="133" t="s">
        <v>133</v>
      </c>
      <c r="G24" s="134" t="s">
        <v>117</v>
      </c>
      <c r="H24" s="135">
        <v>0</v>
      </c>
      <c r="I24" s="136">
        <v>0</v>
      </c>
      <c r="J24" s="135">
        <v>0</v>
      </c>
      <c r="K24" s="136">
        <v>0</v>
      </c>
      <c r="L24" s="135" t="s">
        <v>26</v>
      </c>
      <c r="M24" s="136" t="s">
        <v>26</v>
      </c>
      <c r="N24" s="135" t="s">
        <v>26</v>
      </c>
      <c r="O24" s="136" t="s">
        <v>26</v>
      </c>
      <c r="P24" s="50"/>
      <c r="Q24" s="135">
        <v>0</v>
      </c>
      <c r="R24" s="50">
        <v>0</v>
      </c>
      <c r="S24" s="135">
        <v>0</v>
      </c>
      <c r="T24" s="136">
        <v>0</v>
      </c>
      <c r="U24" s="135" t="s">
        <v>26</v>
      </c>
      <c r="V24" s="136" t="s">
        <v>26</v>
      </c>
      <c r="W24" s="135" t="s">
        <v>26</v>
      </c>
      <c r="X24" s="136" t="s">
        <v>26</v>
      </c>
      <c r="Y24" s="50"/>
      <c r="Z24" s="135">
        <v>0</v>
      </c>
      <c r="AA24" s="136">
        <v>0</v>
      </c>
      <c r="AB24" s="135">
        <v>0</v>
      </c>
      <c r="AC24" s="136">
        <v>0</v>
      </c>
      <c r="AD24" s="135" t="s">
        <v>26</v>
      </c>
      <c r="AE24" s="136" t="s">
        <v>26</v>
      </c>
      <c r="AF24" s="135" t="s">
        <v>26</v>
      </c>
      <c r="AG24" s="136" t="s">
        <v>26</v>
      </c>
      <c r="AH24" s="50"/>
      <c r="AI24" s="135">
        <v>0</v>
      </c>
      <c r="AJ24" s="136">
        <v>0</v>
      </c>
      <c r="AK24" s="135">
        <v>0</v>
      </c>
      <c r="AL24" s="136">
        <v>0</v>
      </c>
      <c r="AM24" s="135" t="s">
        <v>26</v>
      </c>
      <c r="AN24" s="136" t="s">
        <v>26</v>
      </c>
      <c r="AO24" s="135" t="s">
        <v>26</v>
      </c>
      <c r="AP24" s="136" t="s">
        <v>26</v>
      </c>
      <c r="AQ24" s="50"/>
      <c r="AR24" s="135">
        <v>0</v>
      </c>
      <c r="AS24" s="136">
        <v>0</v>
      </c>
      <c r="AT24" s="135">
        <v>0</v>
      </c>
      <c r="AU24" s="50">
        <v>0</v>
      </c>
      <c r="AV24" s="135" t="s">
        <v>26</v>
      </c>
      <c r="AW24" s="136" t="s">
        <v>26</v>
      </c>
      <c r="AX24" s="135" t="s">
        <v>26</v>
      </c>
      <c r="AY24" s="136" t="s">
        <v>26</v>
      </c>
    </row>
    <row r="25" spans="1:51">
      <c r="A25" s="129"/>
      <c r="B25" s="129"/>
      <c r="C25" s="130"/>
      <c r="D25" s="131"/>
      <c r="E25" s="132"/>
      <c r="F25" s="133"/>
      <c r="G25" s="134"/>
      <c r="H25" s="135"/>
      <c r="I25" s="136"/>
      <c r="J25" s="135"/>
      <c r="K25" s="136"/>
      <c r="L25" s="135"/>
      <c r="M25" s="136"/>
      <c r="N25" s="135"/>
      <c r="O25" s="136"/>
      <c r="P25" s="50"/>
      <c r="Q25" s="135"/>
      <c r="R25" s="50"/>
      <c r="S25" s="135"/>
      <c r="T25" s="136"/>
      <c r="U25" s="135"/>
      <c r="V25" s="136"/>
      <c r="W25" s="135"/>
      <c r="X25" s="136"/>
      <c r="Y25" s="50"/>
      <c r="Z25" s="135"/>
      <c r="AA25" s="136"/>
      <c r="AB25" s="135"/>
      <c r="AC25" s="136"/>
      <c r="AD25" s="135"/>
      <c r="AE25" s="136"/>
      <c r="AF25" s="135"/>
      <c r="AG25" s="136"/>
      <c r="AH25" s="50"/>
      <c r="AI25" s="135"/>
      <c r="AJ25" s="136"/>
      <c r="AK25" s="135"/>
      <c r="AL25" s="136"/>
      <c r="AM25" s="135"/>
      <c r="AN25" s="136"/>
      <c r="AO25" s="135"/>
      <c r="AP25" s="136"/>
      <c r="AQ25" s="50"/>
      <c r="AR25" s="135"/>
      <c r="AS25" s="136"/>
      <c r="AT25" s="135"/>
      <c r="AU25" s="50"/>
      <c r="AV25" s="135"/>
      <c r="AW25" s="136"/>
      <c r="AX25" s="135"/>
      <c r="AY25" s="136"/>
    </row>
    <row r="26" spans="1:51">
      <c r="A26" s="129" t="s">
        <v>193</v>
      </c>
      <c r="B26" s="129">
        <v>686</v>
      </c>
      <c r="C26" s="130">
        <v>44712</v>
      </c>
      <c r="D26" s="131">
        <v>596</v>
      </c>
      <c r="E26" s="132" t="s">
        <v>105</v>
      </c>
      <c r="F26" s="133" t="s">
        <v>162</v>
      </c>
      <c r="G26" s="134" t="s">
        <v>50</v>
      </c>
      <c r="H26" s="135" t="s">
        <v>20</v>
      </c>
      <c r="I26" s="136" t="s">
        <v>20</v>
      </c>
      <c r="J26" s="135" t="s">
        <v>20</v>
      </c>
      <c r="K26" s="136" t="s">
        <v>20</v>
      </c>
      <c r="L26" s="135">
        <v>0</v>
      </c>
      <c r="M26" s="136">
        <v>0</v>
      </c>
      <c r="N26" s="135" t="s">
        <v>20</v>
      </c>
      <c r="O26" s="136" t="s">
        <v>20</v>
      </c>
      <c r="P26" s="50"/>
      <c r="Q26" s="135" t="s">
        <v>20</v>
      </c>
      <c r="R26" s="50" t="s">
        <v>20</v>
      </c>
      <c r="S26" s="135" t="s">
        <v>20</v>
      </c>
      <c r="T26" s="136" t="s">
        <v>20</v>
      </c>
      <c r="U26" s="135">
        <v>0</v>
      </c>
      <c r="V26" s="136">
        <v>0</v>
      </c>
      <c r="W26" s="135" t="s">
        <v>20</v>
      </c>
      <c r="X26" s="136" t="s">
        <v>20</v>
      </c>
      <c r="Y26" s="50"/>
      <c r="Z26" s="135" t="s">
        <v>20</v>
      </c>
      <c r="AA26" s="136" t="s">
        <v>20</v>
      </c>
      <c r="AB26" s="135" t="s">
        <v>20</v>
      </c>
      <c r="AC26" s="136" t="s">
        <v>20</v>
      </c>
      <c r="AD26" s="135">
        <v>0</v>
      </c>
      <c r="AE26" s="136">
        <v>0</v>
      </c>
      <c r="AF26" s="135" t="s">
        <v>20</v>
      </c>
      <c r="AG26" s="136" t="s">
        <v>20</v>
      </c>
      <c r="AH26" s="50"/>
      <c r="AI26" s="135" t="s">
        <v>20</v>
      </c>
      <c r="AJ26" s="136" t="s">
        <v>20</v>
      </c>
      <c r="AK26" s="135" t="s">
        <v>20</v>
      </c>
      <c r="AL26" s="136" t="s">
        <v>20</v>
      </c>
      <c r="AM26" s="135">
        <v>0</v>
      </c>
      <c r="AN26" s="136">
        <v>0</v>
      </c>
      <c r="AO26" s="135" t="s">
        <v>20</v>
      </c>
      <c r="AP26" s="136" t="s">
        <v>20</v>
      </c>
      <c r="AQ26" s="50"/>
      <c r="AR26" s="135" t="s">
        <v>20</v>
      </c>
      <c r="AS26" s="136" t="s">
        <v>20</v>
      </c>
      <c r="AT26" s="135" t="s">
        <v>20</v>
      </c>
      <c r="AU26" s="50" t="s">
        <v>20</v>
      </c>
      <c r="AV26" s="135">
        <v>0</v>
      </c>
      <c r="AW26" s="136">
        <v>0</v>
      </c>
      <c r="AX26" s="135" t="s">
        <v>20</v>
      </c>
      <c r="AY26" s="136" t="s">
        <v>20</v>
      </c>
    </row>
    <row r="27" spans="1:51">
      <c r="A27" s="129"/>
      <c r="B27" s="129"/>
      <c r="C27" s="130"/>
      <c r="D27" s="131"/>
      <c r="E27" s="132"/>
      <c r="F27" s="133"/>
      <c r="G27" s="134"/>
      <c r="H27" s="135"/>
      <c r="I27" s="136"/>
      <c r="J27" s="135"/>
      <c r="K27" s="136"/>
      <c r="L27" s="135"/>
      <c r="M27" s="136"/>
      <c r="N27" s="135"/>
      <c r="O27" s="136"/>
      <c r="P27" s="50"/>
      <c r="Q27" s="135"/>
      <c r="R27" s="50"/>
      <c r="S27" s="135"/>
      <c r="T27" s="136"/>
      <c r="U27" s="135"/>
      <c r="V27" s="136"/>
      <c r="W27" s="135"/>
      <c r="X27" s="136"/>
      <c r="Y27" s="50"/>
      <c r="Z27" s="135"/>
      <c r="AA27" s="136"/>
      <c r="AB27" s="135"/>
      <c r="AC27" s="136"/>
      <c r="AD27" s="135"/>
      <c r="AE27" s="136"/>
      <c r="AF27" s="135"/>
      <c r="AG27" s="136"/>
      <c r="AH27" s="50"/>
      <c r="AI27" s="135"/>
      <c r="AJ27" s="136"/>
      <c r="AK27" s="135"/>
      <c r="AL27" s="136"/>
      <c r="AM27" s="135"/>
      <c r="AN27" s="136"/>
      <c r="AO27" s="135"/>
      <c r="AP27" s="136"/>
      <c r="AQ27" s="50"/>
      <c r="AR27" s="135"/>
      <c r="AS27" s="136"/>
      <c r="AT27" s="135"/>
      <c r="AU27" s="50"/>
      <c r="AV27" s="135"/>
      <c r="AW27" s="136"/>
      <c r="AX27" s="135"/>
      <c r="AY27" s="136"/>
    </row>
    <row r="28" spans="1:51">
      <c r="A28" s="129" t="s">
        <v>111</v>
      </c>
      <c r="B28" s="129">
        <v>71</v>
      </c>
      <c r="C28" s="130">
        <v>44533</v>
      </c>
      <c r="D28" s="131">
        <v>754</v>
      </c>
      <c r="E28" s="132" t="s">
        <v>112</v>
      </c>
      <c r="F28" s="133" t="s">
        <v>112</v>
      </c>
      <c r="G28" s="134" t="s">
        <v>59</v>
      </c>
      <c r="H28" s="135">
        <v>0</v>
      </c>
      <c r="I28" s="136">
        <v>0</v>
      </c>
      <c r="J28" s="135">
        <v>0</v>
      </c>
      <c r="K28" s="136">
        <v>0</v>
      </c>
      <c r="L28" s="135">
        <v>0</v>
      </c>
      <c r="M28" s="136">
        <v>0</v>
      </c>
      <c r="N28" s="135">
        <v>0</v>
      </c>
      <c r="O28" s="136">
        <v>0</v>
      </c>
      <c r="P28" s="50"/>
      <c r="Q28" s="135" t="s">
        <v>21</v>
      </c>
      <c r="R28" s="50">
        <v>0</v>
      </c>
      <c r="S28" s="135" t="s">
        <v>21</v>
      </c>
      <c r="T28" s="136">
        <v>0</v>
      </c>
      <c r="U28" s="135">
        <v>0.3</v>
      </c>
      <c r="V28" s="136">
        <v>0</v>
      </c>
      <c r="W28" s="135">
        <v>0.3</v>
      </c>
      <c r="X28" s="136">
        <v>0</v>
      </c>
      <c r="Y28" s="50"/>
      <c r="Z28" s="135">
        <v>0</v>
      </c>
      <c r="AA28" s="136">
        <v>0</v>
      </c>
      <c r="AB28" s="135">
        <v>0</v>
      </c>
      <c r="AC28" s="136">
        <v>0</v>
      </c>
      <c r="AD28" s="135">
        <v>0</v>
      </c>
      <c r="AE28" s="136">
        <v>0</v>
      </c>
      <c r="AF28" s="135">
        <v>0</v>
      </c>
      <c r="AG28" s="136">
        <v>0</v>
      </c>
      <c r="AH28" s="50"/>
      <c r="AI28" s="135">
        <v>0</v>
      </c>
      <c r="AJ28" s="136">
        <v>0</v>
      </c>
      <c r="AK28" s="135">
        <v>0</v>
      </c>
      <c r="AL28" s="136">
        <v>0</v>
      </c>
      <c r="AM28" s="135">
        <v>0</v>
      </c>
      <c r="AN28" s="136">
        <v>0</v>
      </c>
      <c r="AO28" s="135">
        <v>0</v>
      </c>
      <c r="AP28" s="136">
        <v>0</v>
      </c>
      <c r="AQ28" s="50"/>
      <c r="AR28" s="135">
        <v>0</v>
      </c>
      <c r="AS28" s="136">
        <v>0</v>
      </c>
      <c r="AT28" s="135">
        <v>0</v>
      </c>
      <c r="AU28" s="50">
        <v>0</v>
      </c>
      <c r="AV28" s="135">
        <v>0</v>
      </c>
      <c r="AW28" s="136">
        <v>0</v>
      </c>
      <c r="AX28" s="135">
        <v>0</v>
      </c>
      <c r="AY28" s="136">
        <v>0</v>
      </c>
    </row>
    <row r="29" spans="1:51">
      <c r="A29" s="129"/>
      <c r="B29" s="129"/>
      <c r="C29" s="130"/>
      <c r="D29" s="131"/>
      <c r="E29" s="132"/>
      <c r="F29" s="133"/>
      <c r="G29" s="134"/>
      <c r="H29" s="135"/>
      <c r="I29" s="136"/>
      <c r="J29" s="135"/>
      <c r="K29" s="136"/>
      <c r="L29" s="135"/>
      <c r="M29" s="136"/>
      <c r="N29" s="135"/>
      <c r="O29" s="136"/>
      <c r="P29" s="50"/>
      <c r="Q29" s="135"/>
      <c r="R29" s="50"/>
      <c r="S29" s="135"/>
      <c r="T29" s="136"/>
      <c r="U29" s="135"/>
      <c r="V29" s="136"/>
      <c r="W29" s="135"/>
      <c r="X29" s="136"/>
      <c r="Y29" s="50"/>
      <c r="Z29" s="135"/>
      <c r="AA29" s="136"/>
      <c r="AB29" s="135"/>
      <c r="AC29" s="136"/>
      <c r="AD29" s="135"/>
      <c r="AE29" s="136"/>
      <c r="AF29" s="135"/>
      <c r="AG29" s="136"/>
      <c r="AH29" s="50"/>
      <c r="AI29" s="135"/>
      <c r="AJ29" s="136"/>
      <c r="AK29" s="135"/>
      <c r="AL29" s="136"/>
      <c r="AM29" s="135"/>
      <c r="AN29" s="136"/>
      <c r="AO29" s="135"/>
      <c r="AP29" s="136"/>
      <c r="AQ29" s="50"/>
      <c r="AR29" s="135"/>
      <c r="AS29" s="136"/>
      <c r="AT29" s="135"/>
      <c r="AU29" s="50"/>
      <c r="AV29" s="135"/>
      <c r="AW29" s="136"/>
      <c r="AX29" s="135"/>
      <c r="AY29" s="136"/>
    </row>
    <row r="30" spans="1:51">
      <c r="A30" s="129" t="s">
        <v>121</v>
      </c>
      <c r="B30" s="129">
        <v>709</v>
      </c>
      <c r="C30" s="130">
        <v>44715</v>
      </c>
      <c r="D30" s="131">
        <v>768</v>
      </c>
      <c r="E30" s="132" t="s">
        <v>122</v>
      </c>
      <c r="F30" s="133" t="s">
        <v>122</v>
      </c>
      <c r="G30" s="134" t="s">
        <v>50</v>
      </c>
      <c r="H30" s="135">
        <v>0</v>
      </c>
      <c r="I30" s="136">
        <v>0</v>
      </c>
      <c r="J30" s="135">
        <v>0</v>
      </c>
      <c r="K30" s="136">
        <v>0</v>
      </c>
      <c r="L30" s="135">
        <v>0</v>
      </c>
      <c r="M30" s="136">
        <v>0</v>
      </c>
      <c r="N30" s="135">
        <v>0</v>
      </c>
      <c r="O30" s="136">
        <v>0</v>
      </c>
      <c r="P30" s="50"/>
      <c r="Q30" s="135">
        <v>0</v>
      </c>
      <c r="R30" s="50">
        <v>0</v>
      </c>
      <c r="S30" s="135">
        <v>0</v>
      </c>
      <c r="T30" s="136">
        <v>0</v>
      </c>
      <c r="U30" s="135">
        <v>0</v>
      </c>
      <c r="V30" s="136">
        <v>0</v>
      </c>
      <c r="W30" s="135">
        <v>0</v>
      </c>
      <c r="X30" s="136">
        <v>0</v>
      </c>
      <c r="Y30" s="50"/>
      <c r="Z30" s="135">
        <v>0</v>
      </c>
      <c r="AA30" s="136">
        <v>0</v>
      </c>
      <c r="AB30" s="135">
        <v>0</v>
      </c>
      <c r="AC30" s="136">
        <v>0</v>
      </c>
      <c r="AD30" s="135">
        <v>0</v>
      </c>
      <c r="AE30" s="136">
        <v>0</v>
      </c>
      <c r="AF30" s="135">
        <v>0</v>
      </c>
      <c r="AG30" s="136">
        <v>0</v>
      </c>
      <c r="AH30" s="50"/>
      <c r="AI30" s="135">
        <v>0</v>
      </c>
      <c r="AJ30" s="136">
        <v>0</v>
      </c>
      <c r="AK30" s="135">
        <v>0</v>
      </c>
      <c r="AL30" s="136">
        <v>0</v>
      </c>
      <c r="AM30" s="135">
        <v>0</v>
      </c>
      <c r="AN30" s="136">
        <v>0</v>
      </c>
      <c r="AO30" s="135">
        <v>0</v>
      </c>
      <c r="AP30" s="136">
        <v>0</v>
      </c>
      <c r="AQ30" s="50"/>
      <c r="AR30" s="135">
        <v>0</v>
      </c>
      <c r="AS30" s="136">
        <v>0</v>
      </c>
      <c r="AT30" s="135">
        <v>0</v>
      </c>
      <c r="AU30" s="50">
        <v>0</v>
      </c>
      <c r="AV30" s="135">
        <v>0</v>
      </c>
      <c r="AW30" s="136">
        <v>0</v>
      </c>
      <c r="AX30" s="135">
        <v>0</v>
      </c>
      <c r="AY30" s="136">
        <v>0</v>
      </c>
    </row>
    <row r="31" spans="1:51">
      <c r="A31" s="129"/>
      <c r="B31" s="129"/>
      <c r="C31" s="130"/>
      <c r="D31" s="131"/>
      <c r="E31" s="132"/>
      <c r="F31" s="133"/>
      <c r="G31" s="134"/>
      <c r="H31" s="135"/>
      <c r="I31" s="136"/>
      <c r="J31" s="135"/>
      <c r="K31" s="136"/>
      <c r="L31" s="135"/>
      <c r="M31" s="136"/>
      <c r="N31" s="135"/>
      <c r="O31" s="136"/>
      <c r="P31" s="50"/>
      <c r="Q31" s="135"/>
      <c r="R31" s="50"/>
      <c r="S31" s="135"/>
      <c r="T31" s="136"/>
      <c r="U31" s="135"/>
      <c r="V31" s="136"/>
      <c r="W31" s="135"/>
      <c r="X31" s="136"/>
      <c r="Y31" s="50"/>
      <c r="Z31" s="135"/>
      <c r="AA31" s="136"/>
      <c r="AB31" s="135"/>
      <c r="AC31" s="136"/>
      <c r="AD31" s="135"/>
      <c r="AE31" s="136"/>
      <c r="AF31" s="135"/>
      <c r="AG31" s="136"/>
      <c r="AH31" s="50"/>
      <c r="AI31" s="135"/>
      <c r="AJ31" s="136"/>
      <c r="AK31" s="135"/>
      <c r="AL31" s="136"/>
      <c r="AM31" s="135"/>
      <c r="AN31" s="136"/>
      <c r="AO31" s="135"/>
      <c r="AP31" s="136"/>
      <c r="AQ31" s="50"/>
      <c r="AR31" s="135"/>
      <c r="AS31" s="136"/>
      <c r="AT31" s="135"/>
      <c r="AU31" s="50"/>
      <c r="AV31" s="135"/>
      <c r="AW31" s="136"/>
      <c r="AX31" s="135"/>
      <c r="AY31" s="136"/>
    </row>
    <row r="32" spans="1:51">
      <c r="A32" s="129" t="s">
        <v>189</v>
      </c>
      <c r="B32" s="129">
        <v>705</v>
      </c>
      <c r="C32" s="130">
        <v>44715</v>
      </c>
      <c r="D32" s="131">
        <v>777</v>
      </c>
      <c r="E32" s="140" t="s">
        <v>129</v>
      </c>
      <c r="F32" s="133" t="s">
        <v>129</v>
      </c>
      <c r="G32" s="134" t="s">
        <v>117</v>
      </c>
      <c r="H32" s="135">
        <v>0</v>
      </c>
      <c r="I32" s="136">
        <v>0</v>
      </c>
      <c r="J32" s="135">
        <v>0</v>
      </c>
      <c r="K32" s="136">
        <v>0</v>
      </c>
      <c r="L32" s="135">
        <v>0</v>
      </c>
      <c r="M32" s="136">
        <v>0</v>
      </c>
      <c r="N32" s="135">
        <v>0</v>
      </c>
      <c r="O32" s="136">
        <v>0</v>
      </c>
      <c r="P32" s="50"/>
      <c r="Q32" s="135">
        <v>0</v>
      </c>
      <c r="R32" s="50">
        <v>0</v>
      </c>
      <c r="S32" s="135">
        <v>0</v>
      </c>
      <c r="T32" s="136">
        <v>0</v>
      </c>
      <c r="U32" s="135">
        <v>0</v>
      </c>
      <c r="V32" s="136">
        <v>0</v>
      </c>
      <c r="W32" s="135">
        <v>0</v>
      </c>
      <c r="X32" s="136">
        <v>0</v>
      </c>
      <c r="Y32" s="50"/>
      <c r="Z32" s="135">
        <v>0</v>
      </c>
      <c r="AA32" s="136">
        <v>0</v>
      </c>
      <c r="AB32" s="135">
        <v>0</v>
      </c>
      <c r="AC32" s="136">
        <v>0</v>
      </c>
      <c r="AD32" s="135">
        <v>0</v>
      </c>
      <c r="AE32" s="136">
        <v>0</v>
      </c>
      <c r="AF32" s="135">
        <v>0</v>
      </c>
      <c r="AG32" s="136">
        <v>0</v>
      </c>
      <c r="AH32" s="50"/>
      <c r="AI32" s="135">
        <v>0</v>
      </c>
      <c r="AJ32" s="136">
        <v>0</v>
      </c>
      <c r="AK32" s="135">
        <v>0</v>
      </c>
      <c r="AL32" s="136">
        <v>0</v>
      </c>
      <c r="AM32" s="135">
        <v>0</v>
      </c>
      <c r="AN32" s="136">
        <v>0</v>
      </c>
      <c r="AO32" s="135">
        <v>0</v>
      </c>
      <c r="AP32" s="136">
        <v>0</v>
      </c>
      <c r="AQ32" s="50"/>
      <c r="AR32" s="135">
        <v>0</v>
      </c>
      <c r="AS32" s="136">
        <v>0</v>
      </c>
      <c r="AT32" s="135">
        <v>0</v>
      </c>
      <c r="AU32" s="136">
        <v>0</v>
      </c>
      <c r="AV32" s="135">
        <v>0</v>
      </c>
      <c r="AW32" s="136">
        <v>0</v>
      </c>
      <c r="AX32" s="135">
        <v>0</v>
      </c>
      <c r="AY32" s="136">
        <v>0</v>
      </c>
    </row>
    <row r="33" spans="1:51">
      <c r="A33" s="129"/>
      <c r="B33" s="129"/>
      <c r="C33" s="130"/>
      <c r="D33" s="131"/>
      <c r="E33" s="132"/>
      <c r="F33" s="133"/>
      <c r="G33" s="134"/>
      <c r="H33" s="135"/>
      <c r="I33" s="136"/>
      <c r="J33" s="135"/>
      <c r="K33" s="136"/>
      <c r="L33" s="135"/>
      <c r="M33" s="136"/>
      <c r="N33" s="135"/>
      <c r="O33" s="136"/>
      <c r="P33" s="50"/>
      <c r="Q33" s="135"/>
      <c r="R33" s="50"/>
      <c r="S33" s="135"/>
      <c r="T33" s="136"/>
      <c r="U33" s="135"/>
      <c r="V33" s="136"/>
      <c r="W33" s="135"/>
      <c r="X33" s="136"/>
      <c r="Y33" s="50"/>
      <c r="Z33" s="135"/>
      <c r="AA33" s="136"/>
      <c r="AB33" s="135"/>
      <c r="AC33" s="136"/>
      <c r="AD33" s="135"/>
      <c r="AE33" s="136"/>
      <c r="AF33" s="135"/>
      <c r="AG33" s="136"/>
      <c r="AH33" s="50"/>
      <c r="AI33" s="135"/>
      <c r="AJ33" s="136"/>
      <c r="AK33" s="135"/>
      <c r="AL33" s="136"/>
      <c r="AM33" s="135"/>
      <c r="AN33" s="136"/>
      <c r="AO33" s="135"/>
      <c r="AP33" s="136"/>
      <c r="AQ33" s="50"/>
      <c r="AR33" s="135"/>
      <c r="AS33" s="136"/>
      <c r="AT33" s="135"/>
      <c r="AU33" s="50"/>
      <c r="AV33" s="135"/>
      <c r="AW33" s="136"/>
      <c r="AX33" s="135"/>
      <c r="AY33" s="136"/>
    </row>
    <row r="34" spans="1:51">
      <c r="A34" s="129" t="s">
        <v>186</v>
      </c>
      <c r="B34" s="129">
        <v>741</v>
      </c>
      <c r="C34" s="130">
        <v>44715</v>
      </c>
      <c r="D34" s="131">
        <v>896</v>
      </c>
      <c r="E34" s="132" t="s">
        <v>131</v>
      </c>
      <c r="F34" s="133" t="s">
        <v>131</v>
      </c>
      <c r="G34" s="134" t="s">
        <v>127</v>
      </c>
      <c r="H34" s="135">
        <v>0</v>
      </c>
      <c r="I34" s="136">
        <v>0</v>
      </c>
      <c r="J34" s="135" t="s">
        <v>20</v>
      </c>
      <c r="K34" s="136" t="s">
        <v>20</v>
      </c>
      <c r="L34" s="135">
        <v>0</v>
      </c>
      <c r="M34" s="136">
        <v>0</v>
      </c>
      <c r="N34" s="135">
        <v>0</v>
      </c>
      <c r="O34" s="136">
        <v>0</v>
      </c>
      <c r="P34" s="50"/>
      <c r="Q34" s="135">
        <v>0</v>
      </c>
      <c r="R34" s="50">
        <v>0</v>
      </c>
      <c r="S34" s="135" t="s">
        <v>20</v>
      </c>
      <c r="T34" s="136" t="s">
        <v>20</v>
      </c>
      <c r="U34" s="135">
        <v>0</v>
      </c>
      <c r="V34" s="136">
        <v>0</v>
      </c>
      <c r="W34" s="135">
        <v>0</v>
      </c>
      <c r="X34" s="136">
        <v>0</v>
      </c>
      <c r="Y34" s="50"/>
      <c r="Z34" s="135">
        <v>0</v>
      </c>
      <c r="AA34" s="136">
        <v>0</v>
      </c>
      <c r="AB34" s="135" t="s">
        <v>20</v>
      </c>
      <c r="AC34" s="136" t="s">
        <v>20</v>
      </c>
      <c r="AD34" s="135">
        <v>0</v>
      </c>
      <c r="AE34" s="136">
        <v>0</v>
      </c>
      <c r="AF34" s="135">
        <v>0</v>
      </c>
      <c r="AG34" s="136">
        <v>0</v>
      </c>
      <c r="AH34" s="50"/>
      <c r="AI34" s="135">
        <v>0</v>
      </c>
      <c r="AJ34" s="136">
        <v>0</v>
      </c>
      <c r="AK34" s="135" t="s">
        <v>20</v>
      </c>
      <c r="AL34" s="136" t="s">
        <v>20</v>
      </c>
      <c r="AM34" s="135">
        <v>0</v>
      </c>
      <c r="AN34" s="136">
        <v>0</v>
      </c>
      <c r="AO34" s="135">
        <v>0</v>
      </c>
      <c r="AP34" s="136">
        <v>0</v>
      </c>
      <c r="AQ34" s="50"/>
      <c r="AR34" s="135">
        <v>0</v>
      </c>
      <c r="AS34" s="136">
        <v>0</v>
      </c>
      <c r="AT34" s="135" t="s">
        <v>20</v>
      </c>
      <c r="AU34" s="50" t="s">
        <v>20</v>
      </c>
      <c r="AV34" s="135">
        <v>0</v>
      </c>
      <c r="AW34" s="136">
        <v>0</v>
      </c>
      <c r="AX34" s="135">
        <v>0</v>
      </c>
      <c r="AY34" s="136">
        <v>0</v>
      </c>
    </row>
    <row r="35" spans="1:51">
      <c r="A35" s="129"/>
      <c r="B35" s="129"/>
      <c r="C35" s="130"/>
      <c r="D35" s="131"/>
      <c r="E35" s="132"/>
      <c r="F35" s="133"/>
      <c r="G35" s="134"/>
      <c r="H35" s="135"/>
      <c r="I35" s="136"/>
      <c r="J35" s="135"/>
      <c r="K35" s="136"/>
      <c r="L35" s="135"/>
      <c r="M35" s="136"/>
      <c r="N35" s="135"/>
      <c r="O35" s="136"/>
      <c r="P35" s="50"/>
      <c r="Q35" s="135"/>
      <c r="R35" s="50"/>
      <c r="S35" s="135"/>
      <c r="T35" s="136"/>
      <c r="U35" s="135"/>
      <c r="V35" s="136"/>
      <c r="W35" s="135"/>
      <c r="X35" s="136"/>
      <c r="Y35" s="50"/>
      <c r="Z35" s="135"/>
      <c r="AA35" s="136"/>
      <c r="AB35" s="135"/>
      <c r="AC35" s="136"/>
      <c r="AD35" s="135"/>
      <c r="AE35" s="136"/>
      <c r="AF35" s="135"/>
      <c r="AG35" s="136"/>
      <c r="AH35" s="50"/>
      <c r="AI35" s="135"/>
      <c r="AJ35" s="136"/>
      <c r="AK35" s="135"/>
      <c r="AL35" s="136"/>
      <c r="AM35" s="135"/>
      <c r="AN35" s="136"/>
      <c r="AO35" s="135"/>
      <c r="AP35" s="136"/>
      <c r="AQ35" s="50"/>
      <c r="AR35" s="135"/>
      <c r="AS35" s="136"/>
      <c r="AT35" s="135"/>
      <c r="AU35" s="50"/>
      <c r="AV35" s="135"/>
      <c r="AW35" s="136"/>
      <c r="AX35" s="135"/>
      <c r="AY35" s="136"/>
    </row>
    <row r="36" spans="1:51">
      <c r="A36" s="129" t="s">
        <v>187</v>
      </c>
      <c r="B36" s="129">
        <v>670</v>
      </c>
      <c r="C36" s="130">
        <v>44712</v>
      </c>
      <c r="D36" s="131">
        <v>914</v>
      </c>
      <c r="E36" s="132" t="s">
        <v>168</v>
      </c>
      <c r="F36" s="133" t="s">
        <v>161</v>
      </c>
      <c r="G36" s="134" t="s">
        <v>59</v>
      </c>
      <c r="H36" s="135">
        <v>-1.7</v>
      </c>
      <c r="I36" s="136">
        <v>-1.8</v>
      </c>
      <c r="J36" s="135">
        <v>-0.8</v>
      </c>
      <c r="K36" s="136">
        <v>-0.8</v>
      </c>
      <c r="L36" s="135">
        <v>-0.2</v>
      </c>
      <c r="M36" s="136">
        <v>-0.2</v>
      </c>
      <c r="N36" s="135">
        <v>-2.7</v>
      </c>
      <c r="O36" s="136">
        <v>-2.8</v>
      </c>
      <c r="P36" s="50"/>
      <c r="Q36" s="135">
        <v>-1.9</v>
      </c>
      <c r="R36" s="50">
        <v>-1.9</v>
      </c>
      <c r="S36" s="135">
        <v>-0.9</v>
      </c>
      <c r="T36" s="136">
        <v>-0.9</v>
      </c>
      <c r="U36" s="135">
        <v>-0.2</v>
      </c>
      <c r="V36" s="136">
        <v>-0.2</v>
      </c>
      <c r="W36" s="135">
        <v>-3</v>
      </c>
      <c r="X36" s="136">
        <v>-3</v>
      </c>
      <c r="Y36" s="50"/>
      <c r="Z36" s="135">
        <v>-1.9</v>
      </c>
      <c r="AA36" s="136">
        <v>-1.9</v>
      </c>
      <c r="AB36" s="135">
        <v>-0.9</v>
      </c>
      <c r="AC36" s="136">
        <v>-0.9</v>
      </c>
      <c r="AD36" s="135">
        <v>-0.2</v>
      </c>
      <c r="AE36" s="136">
        <v>-0.2</v>
      </c>
      <c r="AF36" s="135">
        <v>-3</v>
      </c>
      <c r="AG36" s="136">
        <v>-3</v>
      </c>
      <c r="AH36" s="50"/>
      <c r="AI36" s="135">
        <v>-2</v>
      </c>
      <c r="AJ36" s="136">
        <v>-2</v>
      </c>
      <c r="AK36" s="135">
        <v>-0.9</v>
      </c>
      <c r="AL36" s="136">
        <v>-0.9</v>
      </c>
      <c r="AM36" s="135">
        <v>-0.2</v>
      </c>
      <c r="AN36" s="136">
        <v>-0.2</v>
      </c>
      <c r="AO36" s="135">
        <v>-3.1</v>
      </c>
      <c r="AP36" s="136">
        <v>-3.1</v>
      </c>
      <c r="AQ36" s="50"/>
      <c r="AR36" s="135">
        <v>-2</v>
      </c>
      <c r="AS36" s="136">
        <v>-2</v>
      </c>
      <c r="AT36" s="135">
        <v>-1</v>
      </c>
      <c r="AU36" s="50">
        <v>-1</v>
      </c>
      <c r="AV36" s="135">
        <v>-0.2</v>
      </c>
      <c r="AW36" s="136">
        <v>-0.2</v>
      </c>
      <c r="AX36" s="135">
        <v>-3.2</v>
      </c>
      <c r="AY36" s="136">
        <v>-3.2</v>
      </c>
    </row>
    <row r="37" spans="1:51">
      <c r="A37" s="129"/>
      <c r="B37" s="129"/>
      <c r="C37" s="130"/>
      <c r="D37" s="131"/>
      <c r="E37" s="132"/>
      <c r="F37" s="133"/>
      <c r="G37" s="134"/>
      <c r="H37" s="135"/>
      <c r="I37" s="136"/>
      <c r="J37" s="135"/>
      <c r="K37" s="136"/>
      <c r="L37" s="135"/>
      <c r="M37" s="136"/>
      <c r="N37" s="135"/>
      <c r="O37" s="136"/>
      <c r="P37" s="50"/>
      <c r="Q37" s="135"/>
      <c r="R37" s="50"/>
      <c r="S37" s="135"/>
      <c r="T37" s="136"/>
      <c r="U37" s="135"/>
      <c r="V37" s="136"/>
      <c r="W37" s="135"/>
      <c r="X37" s="136"/>
      <c r="Y37" s="50"/>
      <c r="Z37" s="135"/>
      <c r="AA37" s="136"/>
      <c r="AB37" s="135"/>
      <c r="AC37" s="136"/>
      <c r="AD37" s="135"/>
      <c r="AE37" s="136"/>
      <c r="AF37" s="135"/>
      <c r="AG37" s="136"/>
      <c r="AH37" s="50"/>
      <c r="AI37" s="135"/>
      <c r="AJ37" s="136"/>
      <c r="AK37" s="135"/>
      <c r="AL37" s="136"/>
      <c r="AM37" s="135"/>
      <c r="AN37" s="136"/>
      <c r="AO37" s="135"/>
      <c r="AP37" s="136"/>
      <c r="AQ37" s="50"/>
      <c r="AR37" s="135"/>
      <c r="AS37" s="136"/>
      <c r="AT37" s="135"/>
      <c r="AU37" s="50"/>
      <c r="AV37" s="135"/>
      <c r="AW37" s="136"/>
      <c r="AX37" s="135"/>
      <c r="AY37" s="136"/>
    </row>
    <row r="38" spans="1:51" ht="25.5">
      <c r="A38" s="129" t="s">
        <v>189</v>
      </c>
      <c r="B38" s="129">
        <v>688</v>
      </c>
      <c r="C38" s="130">
        <v>44712</v>
      </c>
      <c r="D38" s="131">
        <v>927</v>
      </c>
      <c r="E38" s="132" t="s">
        <v>106</v>
      </c>
      <c r="F38" s="133" t="s">
        <v>106</v>
      </c>
      <c r="G38" s="134" t="s">
        <v>50</v>
      </c>
      <c r="H38" s="135" t="s">
        <v>33</v>
      </c>
      <c r="I38" s="136" t="s">
        <v>33</v>
      </c>
      <c r="J38" s="135" t="s">
        <v>33</v>
      </c>
      <c r="K38" s="136" t="s">
        <v>33</v>
      </c>
      <c r="L38" s="135">
        <v>0</v>
      </c>
      <c r="M38" s="136">
        <v>0</v>
      </c>
      <c r="N38" s="135" t="s">
        <v>33</v>
      </c>
      <c r="O38" s="136" t="s">
        <v>33</v>
      </c>
      <c r="P38" s="50"/>
      <c r="Q38" s="135" t="s">
        <v>33</v>
      </c>
      <c r="R38" s="50" t="s">
        <v>33</v>
      </c>
      <c r="S38" s="135" t="s">
        <v>33</v>
      </c>
      <c r="T38" s="136" t="s">
        <v>33</v>
      </c>
      <c r="U38" s="135">
        <v>0</v>
      </c>
      <c r="V38" s="136">
        <v>0</v>
      </c>
      <c r="W38" s="135" t="s">
        <v>33</v>
      </c>
      <c r="X38" s="136" t="s">
        <v>33</v>
      </c>
      <c r="Y38" s="50"/>
      <c r="Z38" s="135" t="s">
        <v>33</v>
      </c>
      <c r="AA38" s="136" t="s">
        <v>33</v>
      </c>
      <c r="AB38" s="135" t="s">
        <v>33</v>
      </c>
      <c r="AC38" s="136" t="s">
        <v>33</v>
      </c>
      <c r="AD38" s="135">
        <v>0</v>
      </c>
      <c r="AE38" s="136">
        <v>0</v>
      </c>
      <c r="AF38" s="135" t="s">
        <v>33</v>
      </c>
      <c r="AG38" s="136" t="s">
        <v>33</v>
      </c>
      <c r="AH38" s="50"/>
      <c r="AI38" s="135" t="s">
        <v>33</v>
      </c>
      <c r="AJ38" s="136" t="s">
        <v>33</v>
      </c>
      <c r="AK38" s="135" t="s">
        <v>33</v>
      </c>
      <c r="AL38" s="136" t="s">
        <v>33</v>
      </c>
      <c r="AM38" s="135">
        <v>0</v>
      </c>
      <c r="AN38" s="136">
        <v>0</v>
      </c>
      <c r="AO38" s="135" t="s">
        <v>33</v>
      </c>
      <c r="AP38" s="136" t="s">
        <v>33</v>
      </c>
      <c r="AQ38" s="50"/>
      <c r="AR38" s="135" t="s">
        <v>33</v>
      </c>
      <c r="AS38" s="136" t="s">
        <v>33</v>
      </c>
      <c r="AT38" s="135" t="s">
        <v>33</v>
      </c>
      <c r="AU38" s="50" t="s">
        <v>33</v>
      </c>
      <c r="AV38" s="135">
        <v>0</v>
      </c>
      <c r="AW38" s="136">
        <v>0</v>
      </c>
      <c r="AX38" s="135" t="s">
        <v>33</v>
      </c>
      <c r="AY38" s="136" t="s">
        <v>33</v>
      </c>
    </row>
    <row r="39" spans="1:51">
      <c r="A39" s="129"/>
      <c r="B39" s="129"/>
      <c r="C39" s="130"/>
      <c r="D39" s="131"/>
      <c r="E39" s="132"/>
      <c r="F39" s="133"/>
      <c r="G39" s="134"/>
      <c r="H39" s="135"/>
      <c r="I39" s="136"/>
      <c r="J39" s="135"/>
      <c r="K39" s="136"/>
      <c r="L39" s="135"/>
      <c r="M39" s="136"/>
      <c r="N39" s="135"/>
      <c r="O39" s="136"/>
      <c r="P39" s="50"/>
      <c r="Q39" s="135"/>
      <c r="R39" s="50"/>
      <c r="S39" s="135"/>
      <c r="T39" s="136"/>
      <c r="U39" s="135"/>
      <c r="V39" s="136"/>
      <c r="W39" s="135"/>
      <c r="X39" s="136"/>
      <c r="Y39" s="50"/>
      <c r="Z39" s="135"/>
      <c r="AA39" s="136"/>
      <c r="AB39" s="135"/>
      <c r="AC39" s="136"/>
      <c r="AD39" s="135"/>
      <c r="AE39" s="136"/>
      <c r="AF39" s="135"/>
      <c r="AG39" s="136"/>
      <c r="AH39" s="50"/>
      <c r="AI39" s="135"/>
      <c r="AJ39" s="136"/>
      <c r="AK39" s="135"/>
      <c r="AL39" s="136"/>
      <c r="AM39" s="135"/>
      <c r="AN39" s="136"/>
      <c r="AO39" s="135"/>
      <c r="AP39" s="136"/>
      <c r="AQ39" s="50"/>
      <c r="AR39" s="135"/>
      <c r="AS39" s="136"/>
      <c r="AT39" s="135"/>
      <c r="AU39" s="50"/>
      <c r="AV39" s="135"/>
      <c r="AW39" s="136"/>
      <c r="AX39" s="135"/>
      <c r="AY39" s="136"/>
    </row>
    <row r="40" spans="1:51">
      <c r="A40" s="129" t="s">
        <v>190</v>
      </c>
      <c r="B40" s="129">
        <v>702</v>
      </c>
      <c r="C40" s="130">
        <v>44715</v>
      </c>
      <c r="D40" s="131">
        <v>1062</v>
      </c>
      <c r="E40" s="132" t="s">
        <v>169</v>
      </c>
      <c r="F40" s="133" t="s">
        <v>163</v>
      </c>
      <c r="G40" s="134" t="s">
        <v>128</v>
      </c>
      <c r="H40" s="135" t="s">
        <v>20</v>
      </c>
      <c r="I40" s="136">
        <v>-0.1</v>
      </c>
      <c r="J40" s="135">
        <v>0</v>
      </c>
      <c r="K40" s="136">
        <v>0</v>
      </c>
      <c r="L40" s="135">
        <v>0</v>
      </c>
      <c r="M40" s="136">
        <v>0</v>
      </c>
      <c r="N40" s="135" t="s">
        <v>20</v>
      </c>
      <c r="O40" s="136">
        <v>-0.1</v>
      </c>
      <c r="P40" s="50"/>
      <c r="Q40" s="135">
        <v>-0.1</v>
      </c>
      <c r="R40" s="50">
        <v>-0.1</v>
      </c>
      <c r="S40" s="135">
        <v>0</v>
      </c>
      <c r="T40" s="136">
        <v>0</v>
      </c>
      <c r="U40" s="135">
        <v>0</v>
      </c>
      <c r="V40" s="136">
        <v>0</v>
      </c>
      <c r="W40" s="135">
        <v>-0.1</v>
      </c>
      <c r="X40" s="136">
        <v>-0.1</v>
      </c>
      <c r="Y40" s="50"/>
      <c r="Z40" s="135">
        <v>-0.1</v>
      </c>
      <c r="AA40" s="136">
        <v>-0.1</v>
      </c>
      <c r="AB40" s="135">
        <v>0</v>
      </c>
      <c r="AC40" s="136">
        <v>0</v>
      </c>
      <c r="AD40" s="135">
        <v>0</v>
      </c>
      <c r="AE40" s="136">
        <v>0</v>
      </c>
      <c r="AF40" s="135">
        <v>-0.1</v>
      </c>
      <c r="AG40" s="136">
        <v>-0.1</v>
      </c>
      <c r="AH40" s="50"/>
      <c r="AI40" s="135">
        <v>-0.1</v>
      </c>
      <c r="AJ40" s="136">
        <v>-0.1</v>
      </c>
      <c r="AK40" s="135">
        <v>0</v>
      </c>
      <c r="AL40" s="136">
        <v>0</v>
      </c>
      <c r="AM40" s="135">
        <v>0</v>
      </c>
      <c r="AN40" s="136">
        <v>0</v>
      </c>
      <c r="AO40" s="135">
        <v>-0.1</v>
      </c>
      <c r="AP40" s="136">
        <v>-0.1</v>
      </c>
      <c r="AQ40" s="50"/>
      <c r="AR40" s="135">
        <v>-0.1</v>
      </c>
      <c r="AS40" s="136">
        <v>-0.1</v>
      </c>
      <c r="AT40" s="135">
        <v>0</v>
      </c>
      <c r="AU40" s="50">
        <v>0</v>
      </c>
      <c r="AV40" s="135">
        <v>0</v>
      </c>
      <c r="AW40" s="136">
        <v>0</v>
      </c>
      <c r="AX40" s="135">
        <v>-0.1</v>
      </c>
      <c r="AY40" s="136">
        <v>-0.1</v>
      </c>
    </row>
    <row r="41" spans="1:51">
      <c r="A41" s="129"/>
      <c r="B41" s="129"/>
      <c r="C41" s="130"/>
      <c r="D41" s="131"/>
      <c r="E41" s="132"/>
      <c r="F41" s="133"/>
      <c r="G41" s="134"/>
      <c r="H41" s="135"/>
      <c r="I41" s="136"/>
      <c r="J41" s="135"/>
      <c r="K41" s="136"/>
      <c r="L41" s="135"/>
      <c r="M41" s="136"/>
      <c r="N41" s="135"/>
      <c r="O41" s="136"/>
      <c r="P41" s="50"/>
      <c r="Q41" s="135"/>
      <c r="R41" s="50"/>
      <c r="S41" s="135"/>
      <c r="T41" s="136"/>
      <c r="U41" s="135"/>
      <c r="V41" s="136"/>
      <c r="W41" s="135"/>
      <c r="X41" s="136"/>
      <c r="Y41" s="50"/>
      <c r="Z41" s="135"/>
      <c r="AA41" s="136"/>
      <c r="AB41" s="135"/>
      <c r="AC41" s="136"/>
      <c r="AD41" s="135"/>
      <c r="AE41" s="136"/>
      <c r="AF41" s="135"/>
      <c r="AG41" s="136"/>
      <c r="AH41" s="50"/>
      <c r="AI41" s="135"/>
      <c r="AJ41" s="136"/>
      <c r="AK41" s="135"/>
      <c r="AL41" s="136"/>
      <c r="AM41" s="135"/>
      <c r="AN41" s="136"/>
      <c r="AO41" s="135"/>
      <c r="AP41" s="136"/>
      <c r="AQ41" s="50"/>
      <c r="AR41" s="135"/>
      <c r="AS41" s="136"/>
      <c r="AT41" s="135"/>
      <c r="AU41" s="50"/>
      <c r="AV41" s="135"/>
      <c r="AW41" s="136"/>
      <c r="AX41" s="135"/>
      <c r="AY41" s="136"/>
    </row>
    <row r="42" spans="1:51">
      <c r="A42" s="129" t="s">
        <v>93</v>
      </c>
      <c r="B42" s="129">
        <v>146</v>
      </c>
      <c r="C42" s="130">
        <v>44568</v>
      </c>
      <c r="D42" s="131">
        <v>1186</v>
      </c>
      <c r="E42" s="132" t="s">
        <v>94</v>
      </c>
      <c r="F42" s="133" t="s">
        <v>94</v>
      </c>
      <c r="G42" s="134" t="s">
        <v>49</v>
      </c>
      <c r="H42" s="135">
        <v>0</v>
      </c>
      <c r="I42" s="136">
        <v>0</v>
      </c>
      <c r="J42" s="135">
        <v>0</v>
      </c>
      <c r="K42" s="136">
        <v>0</v>
      </c>
      <c r="L42" s="135">
        <v>0</v>
      </c>
      <c r="M42" s="136" t="s">
        <v>40</v>
      </c>
      <c r="N42" s="135">
        <v>0</v>
      </c>
      <c r="O42" s="136" t="s">
        <v>40</v>
      </c>
      <c r="P42" s="50"/>
      <c r="Q42" s="135">
        <v>0</v>
      </c>
      <c r="R42" s="50">
        <v>0</v>
      </c>
      <c r="S42" s="135">
        <v>0</v>
      </c>
      <c r="T42" s="136">
        <v>0</v>
      </c>
      <c r="U42" s="135" t="s">
        <v>40</v>
      </c>
      <c r="V42" s="136" t="s">
        <v>40</v>
      </c>
      <c r="W42" s="135" t="s">
        <v>40</v>
      </c>
      <c r="X42" s="136" t="s">
        <v>40</v>
      </c>
      <c r="Y42" s="50"/>
      <c r="Z42" s="135">
        <v>0</v>
      </c>
      <c r="AA42" s="136">
        <v>0</v>
      </c>
      <c r="AB42" s="135">
        <v>0</v>
      </c>
      <c r="AC42" s="136">
        <v>0</v>
      </c>
      <c r="AD42" s="135" t="s">
        <v>40</v>
      </c>
      <c r="AE42" s="136" t="s">
        <v>40</v>
      </c>
      <c r="AF42" s="135" t="s">
        <v>40</v>
      </c>
      <c r="AG42" s="136" t="s">
        <v>40</v>
      </c>
      <c r="AH42" s="50"/>
      <c r="AI42" s="135">
        <v>0</v>
      </c>
      <c r="AJ42" s="136">
        <v>0</v>
      </c>
      <c r="AK42" s="135">
        <v>0</v>
      </c>
      <c r="AL42" s="136">
        <v>0</v>
      </c>
      <c r="AM42" s="135" t="s">
        <v>40</v>
      </c>
      <c r="AN42" s="136" t="s">
        <v>40</v>
      </c>
      <c r="AO42" s="135" t="s">
        <v>40</v>
      </c>
      <c r="AP42" s="136" t="s">
        <v>40</v>
      </c>
      <c r="AQ42" s="50"/>
      <c r="AR42" s="135">
        <v>0</v>
      </c>
      <c r="AS42" s="136">
        <v>0</v>
      </c>
      <c r="AT42" s="135">
        <v>0</v>
      </c>
      <c r="AU42" s="50">
        <v>0</v>
      </c>
      <c r="AV42" s="135" t="s">
        <v>40</v>
      </c>
      <c r="AW42" s="136" t="s">
        <v>40</v>
      </c>
      <c r="AX42" s="135" t="s">
        <v>40</v>
      </c>
      <c r="AY42" s="136" t="s">
        <v>40</v>
      </c>
    </row>
    <row r="43" spans="1:51">
      <c r="A43" s="129"/>
      <c r="B43" s="129"/>
      <c r="C43" s="130"/>
      <c r="D43" s="131"/>
      <c r="E43" s="132"/>
      <c r="F43" s="133"/>
      <c r="G43" s="134"/>
      <c r="H43" s="135"/>
      <c r="I43" s="136"/>
      <c r="J43" s="135"/>
      <c r="K43" s="136"/>
      <c r="L43" s="135"/>
      <c r="M43" s="136"/>
      <c r="N43" s="135"/>
      <c r="O43" s="136"/>
      <c r="P43" s="50"/>
      <c r="Q43" s="135"/>
      <c r="R43" s="50"/>
      <c r="S43" s="135"/>
      <c r="T43" s="136"/>
      <c r="U43" s="135"/>
      <c r="V43" s="136"/>
      <c r="W43" s="135"/>
      <c r="X43" s="136"/>
      <c r="Y43" s="50"/>
      <c r="Z43" s="135"/>
      <c r="AA43" s="136"/>
      <c r="AB43" s="135"/>
      <c r="AC43" s="136"/>
      <c r="AD43" s="135"/>
      <c r="AE43" s="136"/>
      <c r="AF43" s="135"/>
      <c r="AG43" s="136"/>
      <c r="AH43" s="50"/>
      <c r="AI43" s="135"/>
      <c r="AJ43" s="136"/>
      <c r="AK43" s="135"/>
      <c r="AL43" s="136"/>
      <c r="AM43" s="135"/>
      <c r="AN43" s="136"/>
      <c r="AO43" s="135"/>
      <c r="AP43" s="136"/>
      <c r="AQ43" s="50"/>
      <c r="AR43" s="135"/>
      <c r="AS43" s="136"/>
      <c r="AT43" s="135"/>
      <c r="AU43" s="50"/>
      <c r="AV43" s="135"/>
      <c r="AW43" s="136"/>
      <c r="AX43" s="135"/>
      <c r="AY43" s="136"/>
    </row>
    <row r="44" spans="1:51">
      <c r="A44" s="129" t="s">
        <v>194</v>
      </c>
      <c r="B44" s="129">
        <v>745</v>
      </c>
      <c r="C44" s="130">
        <v>44715</v>
      </c>
      <c r="D44" s="131">
        <v>1382</v>
      </c>
      <c r="E44" s="132" t="s">
        <v>170</v>
      </c>
      <c r="F44" s="133" t="s">
        <v>132</v>
      </c>
      <c r="G44" s="134" t="s">
        <v>124</v>
      </c>
      <c r="H44" s="135" t="s">
        <v>23</v>
      </c>
      <c r="I44" s="136" t="s">
        <v>23</v>
      </c>
      <c r="J44" s="135" t="s">
        <v>23</v>
      </c>
      <c r="K44" s="136" t="s">
        <v>23</v>
      </c>
      <c r="L44" s="135" t="s">
        <v>23</v>
      </c>
      <c r="M44" s="136" t="s">
        <v>23</v>
      </c>
      <c r="N44" s="135" t="s">
        <v>23</v>
      </c>
      <c r="O44" s="136" t="s">
        <v>23</v>
      </c>
      <c r="P44" s="50"/>
      <c r="Q44" s="135" t="s">
        <v>23</v>
      </c>
      <c r="R44" s="50" t="s">
        <v>23</v>
      </c>
      <c r="S44" s="135" t="s">
        <v>23</v>
      </c>
      <c r="T44" s="136" t="s">
        <v>23</v>
      </c>
      <c r="U44" s="135" t="s">
        <v>23</v>
      </c>
      <c r="V44" s="136" t="s">
        <v>23</v>
      </c>
      <c r="W44" s="135" t="s">
        <v>23</v>
      </c>
      <c r="X44" s="136" t="s">
        <v>23</v>
      </c>
      <c r="Y44" s="50"/>
      <c r="Z44" s="135" t="s">
        <v>23</v>
      </c>
      <c r="AA44" s="136" t="s">
        <v>23</v>
      </c>
      <c r="AB44" s="135" t="s">
        <v>23</v>
      </c>
      <c r="AC44" s="136" t="s">
        <v>23</v>
      </c>
      <c r="AD44" s="135" t="s">
        <v>23</v>
      </c>
      <c r="AE44" s="136" t="s">
        <v>23</v>
      </c>
      <c r="AF44" s="135" t="s">
        <v>23</v>
      </c>
      <c r="AG44" s="136" t="s">
        <v>23</v>
      </c>
      <c r="AH44" s="50"/>
      <c r="AI44" s="135" t="s">
        <v>23</v>
      </c>
      <c r="AJ44" s="136" t="s">
        <v>23</v>
      </c>
      <c r="AK44" s="135" t="s">
        <v>23</v>
      </c>
      <c r="AL44" s="136" t="s">
        <v>23</v>
      </c>
      <c r="AM44" s="135" t="s">
        <v>23</v>
      </c>
      <c r="AN44" s="136" t="s">
        <v>23</v>
      </c>
      <c r="AO44" s="135" t="s">
        <v>23</v>
      </c>
      <c r="AP44" s="136" t="s">
        <v>23</v>
      </c>
      <c r="AQ44" s="50"/>
      <c r="AR44" s="135" t="s">
        <v>23</v>
      </c>
      <c r="AS44" s="136" t="s">
        <v>23</v>
      </c>
      <c r="AT44" s="135" t="s">
        <v>23</v>
      </c>
      <c r="AU44" s="50" t="s">
        <v>23</v>
      </c>
      <c r="AV44" s="135" t="s">
        <v>23</v>
      </c>
      <c r="AW44" s="136" t="s">
        <v>23</v>
      </c>
      <c r="AX44" s="135" t="s">
        <v>23</v>
      </c>
      <c r="AY44" s="136" t="s">
        <v>23</v>
      </c>
    </row>
    <row r="45" spans="1:51">
      <c r="A45" s="129"/>
      <c r="B45" s="129"/>
      <c r="C45" s="130"/>
      <c r="D45" s="131"/>
      <c r="E45" s="132"/>
      <c r="F45" s="133"/>
      <c r="G45" s="134"/>
      <c r="H45" s="135"/>
      <c r="I45" s="136"/>
      <c r="J45" s="135"/>
      <c r="K45" s="136"/>
      <c r="L45" s="135"/>
      <c r="M45" s="136"/>
      <c r="N45" s="135"/>
      <c r="O45" s="136"/>
      <c r="P45" s="50"/>
      <c r="Q45" s="135"/>
      <c r="R45" s="50"/>
      <c r="S45" s="135"/>
      <c r="T45" s="136"/>
      <c r="U45" s="135"/>
      <c r="V45" s="136"/>
      <c r="W45" s="135"/>
      <c r="X45" s="136"/>
      <c r="Y45" s="50"/>
      <c r="Z45" s="135"/>
      <c r="AA45" s="136"/>
      <c r="AB45" s="135"/>
      <c r="AC45" s="136"/>
      <c r="AD45" s="135"/>
      <c r="AE45" s="136"/>
      <c r="AF45" s="135"/>
      <c r="AG45" s="136"/>
      <c r="AH45" s="50"/>
      <c r="AI45" s="135"/>
      <c r="AJ45" s="136"/>
      <c r="AK45" s="135"/>
      <c r="AL45" s="136"/>
      <c r="AM45" s="135"/>
      <c r="AN45" s="136"/>
      <c r="AO45" s="135"/>
      <c r="AP45" s="136"/>
      <c r="AQ45" s="50"/>
      <c r="AR45" s="135"/>
      <c r="AS45" s="136"/>
      <c r="AT45" s="135"/>
      <c r="AU45" s="50"/>
      <c r="AV45" s="135"/>
      <c r="AW45" s="136"/>
      <c r="AX45" s="135"/>
      <c r="AY45" s="136"/>
    </row>
    <row r="46" spans="1:51">
      <c r="A46" s="129" t="s">
        <v>196</v>
      </c>
      <c r="B46" s="129">
        <v>680</v>
      </c>
      <c r="C46" s="130">
        <v>44712</v>
      </c>
      <c r="D46" s="131">
        <v>1423</v>
      </c>
      <c r="E46" s="132" t="s">
        <v>102</v>
      </c>
      <c r="F46" s="133" t="s">
        <v>102</v>
      </c>
      <c r="G46" s="134" t="s">
        <v>50</v>
      </c>
      <c r="H46" s="135" t="s">
        <v>33</v>
      </c>
      <c r="I46" s="136" t="s">
        <v>33</v>
      </c>
      <c r="J46" s="135" t="s">
        <v>33</v>
      </c>
      <c r="K46" s="136" t="s">
        <v>33</v>
      </c>
      <c r="L46" s="135">
        <v>0</v>
      </c>
      <c r="M46" s="136">
        <v>0</v>
      </c>
      <c r="N46" s="135" t="s">
        <v>33</v>
      </c>
      <c r="O46" s="136" t="s">
        <v>33</v>
      </c>
      <c r="P46" s="50"/>
      <c r="Q46" s="135" t="s">
        <v>33</v>
      </c>
      <c r="R46" s="50" t="s">
        <v>33</v>
      </c>
      <c r="S46" s="135" t="s">
        <v>33</v>
      </c>
      <c r="T46" s="136" t="s">
        <v>33</v>
      </c>
      <c r="U46" s="135">
        <v>0</v>
      </c>
      <c r="V46" s="136">
        <v>0</v>
      </c>
      <c r="W46" s="135" t="s">
        <v>33</v>
      </c>
      <c r="X46" s="136" t="s">
        <v>33</v>
      </c>
      <c r="Y46" s="50"/>
      <c r="Z46" s="135" t="s">
        <v>33</v>
      </c>
      <c r="AA46" s="136" t="s">
        <v>33</v>
      </c>
      <c r="AB46" s="135" t="s">
        <v>33</v>
      </c>
      <c r="AC46" s="136" t="s">
        <v>33</v>
      </c>
      <c r="AD46" s="135">
        <v>0</v>
      </c>
      <c r="AE46" s="136">
        <v>0</v>
      </c>
      <c r="AF46" s="135" t="s">
        <v>33</v>
      </c>
      <c r="AG46" s="136" t="s">
        <v>33</v>
      </c>
      <c r="AH46" s="50"/>
      <c r="AI46" s="135" t="s">
        <v>33</v>
      </c>
      <c r="AJ46" s="136" t="s">
        <v>33</v>
      </c>
      <c r="AK46" s="135" t="s">
        <v>33</v>
      </c>
      <c r="AL46" s="136" t="s">
        <v>33</v>
      </c>
      <c r="AM46" s="135">
        <v>0</v>
      </c>
      <c r="AN46" s="136">
        <v>0</v>
      </c>
      <c r="AO46" s="135" t="s">
        <v>33</v>
      </c>
      <c r="AP46" s="136" t="s">
        <v>33</v>
      </c>
      <c r="AQ46" s="50"/>
      <c r="AR46" s="135" t="s">
        <v>33</v>
      </c>
      <c r="AS46" s="136" t="s">
        <v>33</v>
      </c>
      <c r="AT46" s="135" t="s">
        <v>33</v>
      </c>
      <c r="AU46" s="50" t="s">
        <v>33</v>
      </c>
      <c r="AV46" s="135">
        <v>0</v>
      </c>
      <c r="AW46" s="136">
        <v>0</v>
      </c>
      <c r="AX46" s="135" t="s">
        <v>33</v>
      </c>
      <c r="AY46" s="136" t="s">
        <v>33</v>
      </c>
    </row>
    <row r="47" spans="1:51">
      <c r="A47" s="129"/>
      <c r="B47" s="129"/>
      <c r="C47" s="130"/>
      <c r="D47" s="131"/>
      <c r="E47" s="132"/>
      <c r="F47" s="133"/>
      <c r="G47" s="134"/>
      <c r="H47" s="135"/>
      <c r="I47" s="136"/>
      <c r="J47" s="135"/>
      <c r="K47" s="136"/>
      <c r="L47" s="135"/>
      <c r="M47" s="136"/>
      <c r="N47" s="135"/>
      <c r="O47" s="136"/>
      <c r="P47" s="50"/>
      <c r="Q47" s="135"/>
      <c r="R47" s="50"/>
      <c r="S47" s="135"/>
      <c r="T47" s="136"/>
      <c r="U47" s="135"/>
      <c r="V47" s="136"/>
      <c r="W47" s="135"/>
      <c r="X47" s="136"/>
      <c r="Y47" s="50"/>
      <c r="Z47" s="135"/>
      <c r="AA47" s="136"/>
      <c r="AB47" s="135"/>
      <c r="AC47" s="136"/>
      <c r="AD47" s="135"/>
      <c r="AE47" s="136"/>
      <c r="AF47" s="135"/>
      <c r="AG47" s="136"/>
      <c r="AH47" s="50"/>
      <c r="AI47" s="135"/>
      <c r="AJ47" s="136"/>
      <c r="AK47" s="135"/>
      <c r="AL47" s="136"/>
      <c r="AM47" s="135"/>
      <c r="AN47" s="136"/>
      <c r="AO47" s="135"/>
      <c r="AP47" s="136"/>
      <c r="AQ47" s="50"/>
      <c r="AR47" s="135"/>
      <c r="AS47" s="136"/>
      <c r="AT47" s="135"/>
      <c r="AU47" s="50"/>
      <c r="AV47" s="135"/>
      <c r="AW47" s="136"/>
      <c r="AX47" s="135"/>
      <c r="AY47" s="136"/>
    </row>
    <row r="48" spans="1:51">
      <c r="A48" s="129" t="s">
        <v>189</v>
      </c>
      <c r="B48" s="129">
        <v>684</v>
      </c>
      <c r="C48" s="130">
        <v>44712</v>
      </c>
      <c r="D48" s="131">
        <v>1429</v>
      </c>
      <c r="E48" s="132" t="s">
        <v>104</v>
      </c>
      <c r="F48" s="133" t="s">
        <v>104</v>
      </c>
      <c r="G48" s="134" t="s">
        <v>50</v>
      </c>
      <c r="H48" s="135" t="s">
        <v>33</v>
      </c>
      <c r="I48" s="136" t="s">
        <v>33</v>
      </c>
      <c r="J48" s="135" t="s">
        <v>33</v>
      </c>
      <c r="K48" s="136" t="s">
        <v>33</v>
      </c>
      <c r="L48" s="135">
        <v>0</v>
      </c>
      <c r="M48" s="136">
        <v>0</v>
      </c>
      <c r="N48" s="135" t="s">
        <v>33</v>
      </c>
      <c r="O48" s="136" t="s">
        <v>33</v>
      </c>
      <c r="P48" s="50"/>
      <c r="Q48" s="135" t="s">
        <v>33</v>
      </c>
      <c r="R48" s="50" t="s">
        <v>33</v>
      </c>
      <c r="S48" s="135" t="s">
        <v>33</v>
      </c>
      <c r="T48" s="136" t="s">
        <v>33</v>
      </c>
      <c r="U48" s="135">
        <v>0</v>
      </c>
      <c r="V48" s="136">
        <v>0</v>
      </c>
      <c r="W48" s="135" t="s">
        <v>33</v>
      </c>
      <c r="X48" s="136" t="s">
        <v>33</v>
      </c>
      <c r="Y48" s="50"/>
      <c r="Z48" s="135" t="s">
        <v>33</v>
      </c>
      <c r="AA48" s="136" t="s">
        <v>33</v>
      </c>
      <c r="AB48" s="135" t="s">
        <v>33</v>
      </c>
      <c r="AC48" s="136" t="s">
        <v>33</v>
      </c>
      <c r="AD48" s="135">
        <v>0</v>
      </c>
      <c r="AE48" s="136">
        <v>0</v>
      </c>
      <c r="AF48" s="135" t="s">
        <v>33</v>
      </c>
      <c r="AG48" s="136" t="s">
        <v>33</v>
      </c>
      <c r="AH48" s="50"/>
      <c r="AI48" s="135" t="s">
        <v>33</v>
      </c>
      <c r="AJ48" s="136" t="s">
        <v>33</v>
      </c>
      <c r="AK48" s="135" t="s">
        <v>33</v>
      </c>
      <c r="AL48" s="136" t="s">
        <v>33</v>
      </c>
      <c r="AM48" s="135">
        <v>0</v>
      </c>
      <c r="AN48" s="136">
        <v>0</v>
      </c>
      <c r="AO48" s="135" t="s">
        <v>33</v>
      </c>
      <c r="AP48" s="136" t="s">
        <v>33</v>
      </c>
      <c r="AQ48" s="50"/>
      <c r="AR48" s="135" t="s">
        <v>33</v>
      </c>
      <c r="AS48" s="136" t="s">
        <v>33</v>
      </c>
      <c r="AT48" s="135" t="s">
        <v>33</v>
      </c>
      <c r="AU48" s="50" t="s">
        <v>33</v>
      </c>
      <c r="AV48" s="135">
        <v>0</v>
      </c>
      <c r="AW48" s="136">
        <v>0</v>
      </c>
      <c r="AX48" s="135" t="s">
        <v>33</v>
      </c>
      <c r="AY48" s="136" t="s">
        <v>33</v>
      </c>
    </row>
    <row r="49" spans="1:51">
      <c r="A49" s="129"/>
      <c r="B49" s="129"/>
      <c r="C49" s="130"/>
      <c r="D49" s="131"/>
      <c r="E49" s="132"/>
      <c r="F49" s="133"/>
      <c r="G49" s="134"/>
      <c r="H49" s="135"/>
      <c r="I49" s="136"/>
      <c r="J49" s="135"/>
      <c r="K49" s="136"/>
      <c r="L49" s="135"/>
      <c r="M49" s="136"/>
      <c r="N49" s="135"/>
      <c r="O49" s="136"/>
      <c r="P49" s="50"/>
      <c r="Q49" s="135"/>
      <c r="R49" s="50"/>
      <c r="S49" s="135"/>
      <c r="T49" s="136"/>
      <c r="U49" s="135"/>
      <c r="V49" s="136"/>
      <c r="W49" s="135"/>
      <c r="X49" s="136"/>
      <c r="Y49" s="50"/>
      <c r="Z49" s="135"/>
      <c r="AA49" s="136"/>
      <c r="AB49" s="135"/>
      <c r="AC49" s="136"/>
      <c r="AD49" s="135"/>
      <c r="AE49" s="136"/>
      <c r="AF49" s="135"/>
      <c r="AG49" s="136"/>
      <c r="AH49" s="50"/>
      <c r="AI49" s="135"/>
      <c r="AJ49" s="136"/>
      <c r="AK49" s="135"/>
      <c r="AL49" s="136"/>
      <c r="AM49" s="135"/>
      <c r="AN49" s="136"/>
      <c r="AO49" s="135"/>
      <c r="AP49" s="136"/>
      <c r="AQ49" s="50"/>
      <c r="AR49" s="135"/>
      <c r="AS49" s="136"/>
      <c r="AT49" s="135"/>
      <c r="AU49" s="50"/>
      <c r="AV49" s="135"/>
      <c r="AW49" s="136"/>
      <c r="AX49" s="135"/>
      <c r="AY49" s="136"/>
    </row>
    <row r="50" spans="1:51">
      <c r="A50" s="129" t="s">
        <v>189</v>
      </c>
      <c r="B50" s="129">
        <v>678</v>
      </c>
      <c r="C50" s="130">
        <v>44712</v>
      </c>
      <c r="D50" s="131">
        <v>1431</v>
      </c>
      <c r="E50" s="132" t="s">
        <v>101</v>
      </c>
      <c r="F50" s="133" t="s">
        <v>101</v>
      </c>
      <c r="G50" s="134" t="s">
        <v>50</v>
      </c>
      <c r="H50" s="135" t="s">
        <v>33</v>
      </c>
      <c r="I50" s="136" t="s">
        <v>33</v>
      </c>
      <c r="J50" s="135" t="s">
        <v>33</v>
      </c>
      <c r="K50" s="136" t="s">
        <v>33</v>
      </c>
      <c r="L50" s="135">
        <v>0</v>
      </c>
      <c r="M50" s="136">
        <v>0</v>
      </c>
      <c r="N50" s="135" t="s">
        <v>33</v>
      </c>
      <c r="O50" s="136" t="s">
        <v>33</v>
      </c>
      <c r="P50" s="50"/>
      <c r="Q50" s="135" t="s">
        <v>33</v>
      </c>
      <c r="R50" s="50" t="s">
        <v>33</v>
      </c>
      <c r="S50" s="135" t="s">
        <v>33</v>
      </c>
      <c r="T50" s="136" t="s">
        <v>33</v>
      </c>
      <c r="U50" s="135">
        <v>0</v>
      </c>
      <c r="V50" s="136">
        <v>0</v>
      </c>
      <c r="W50" s="135" t="s">
        <v>33</v>
      </c>
      <c r="X50" s="136" t="s">
        <v>33</v>
      </c>
      <c r="Y50" s="50"/>
      <c r="Z50" s="135" t="s">
        <v>33</v>
      </c>
      <c r="AA50" s="136" t="s">
        <v>33</v>
      </c>
      <c r="AB50" s="135" t="s">
        <v>33</v>
      </c>
      <c r="AC50" s="136" t="s">
        <v>33</v>
      </c>
      <c r="AD50" s="135">
        <v>0</v>
      </c>
      <c r="AE50" s="136">
        <v>0</v>
      </c>
      <c r="AF50" s="135" t="s">
        <v>33</v>
      </c>
      <c r="AG50" s="136" t="s">
        <v>33</v>
      </c>
      <c r="AH50" s="50"/>
      <c r="AI50" s="135" t="s">
        <v>33</v>
      </c>
      <c r="AJ50" s="136" t="s">
        <v>33</v>
      </c>
      <c r="AK50" s="135" t="s">
        <v>33</v>
      </c>
      <c r="AL50" s="136" t="s">
        <v>33</v>
      </c>
      <c r="AM50" s="135">
        <v>0</v>
      </c>
      <c r="AN50" s="136">
        <v>0</v>
      </c>
      <c r="AO50" s="135" t="s">
        <v>33</v>
      </c>
      <c r="AP50" s="136" t="s">
        <v>33</v>
      </c>
      <c r="AQ50" s="50"/>
      <c r="AR50" s="135" t="s">
        <v>33</v>
      </c>
      <c r="AS50" s="136" t="s">
        <v>33</v>
      </c>
      <c r="AT50" s="135" t="s">
        <v>33</v>
      </c>
      <c r="AU50" s="50" t="s">
        <v>33</v>
      </c>
      <c r="AV50" s="135">
        <v>0</v>
      </c>
      <c r="AW50" s="136">
        <v>0</v>
      </c>
      <c r="AX50" s="135" t="s">
        <v>33</v>
      </c>
      <c r="AY50" s="136" t="s">
        <v>33</v>
      </c>
    </row>
    <row r="51" spans="1:51">
      <c r="A51" s="129"/>
      <c r="B51" s="129"/>
      <c r="C51" s="130"/>
      <c r="D51" s="131"/>
      <c r="E51" s="132"/>
      <c r="F51" s="133"/>
      <c r="G51" s="134"/>
      <c r="H51" s="135"/>
      <c r="I51" s="136"/>
      <c r="J51" s="135"/>
      <c r="K51" s="136"/>
      <c r="L51" s="135"/>
      <c r="M51" s="136"/>
      <c r="N51" s="135"/>
      <c r="O51" s="136"/>
      <c r="P51" s="50"/>
      <c r="Q51" s="135"/>
      <c r="R51" s="50"/>
      <c r="S51" s="135"/>
      <c r="T51" s="136"/>
      <c r="U51" s="135"/>
      <c r="V51" s="136"/>
      <c r="W51" s="135"/>
      <c r="X51" s="136"/>
      <c r="Y51" s="50"/>
      <c r="Z51" s="135"/>
      <c r="AA51" s="136"/>
      <c r="AB51" s="135"/>
      <c r="AC51" s="136"/>
      <c r="AD51" s="135"/>
      <c r="AE51" s="136"/>
      <c r="AF51" s="135"/>
      <c r="AG51" s="136"/>
      <c r="AH51" s="50"/>
      <c r="AI51" s="135"/>
      <c r="AJ51" s="136"/>
      <c r="AK51" s="135"/>
      <c r="AL51" s="136"/>
      <c r="AM51" s="135"/>
      <c r="AN51" s="136"/>
      <c r="AO51" s="135"/>
      <c r="AP51" s="136"/>
      <c r="AQ51" s="50"/>
      <c r="AR51" s="135"/>
      <c r="AS51" s="136"/>
      <c r="AT51" s="135"/>
      <c r="AU51" s="50"/>
      <c r="AV51" s="135"/>
      <c r="AW51" s="136"/>
      <c r="AX51" s="135"/>
      <c r="AY51" s="136"/>
    </row>
    <row r="52" spans="1:51">
      <c r="A52" s="129" t="s">
        <v>189</v>
      </c>
      <c r="B52" s="129">
        <v>690</v>
      </c>
      <c r="C52" s="130">
        <v>44712</v>
      </c>
      <c r="D52" s="131">
        <v>1433</v>
      </c>
      <c r="E52" s="132" t="s">
        <v>171</v>
      </c>
      <c r="F52" s="133" t="s">
        <v>107</v>
      </c>
      <c r="G52" s="134" t="s">
        <v>50</v>
      </c>
      <c r="H52" s="135" t="s">
        <v>33</v>
      </c>
      <c r="I52" s="136" t="s">
        <v>33</v>
      </c>
      <c r="J52" s="135" t="s">
        <v>33</v>
      </c>
      <c r="K52" s="136" t="s">
        <v>33</v>
      </c>
      <c r="L52" s="135">
        <v>0</v>
      </c>
      <c r="M52" s="136">
        <v>0</v>
      </c>
      <c r="N52" s="135" t="s">
        <v>33</v>
      </c>
      <c r="O52" s="136" t="s">
        <v>33</v>
      </c>
      <c r="P52" s="50"/>
      <c r="Q52" s="135" t="s">
        <v>33</v>
      </c>
      <c r="R52" s="50" t="s">
        <v>33</v>
      </c>
      <c r="S52" s="135" t="s">
        <v>33</v>
      </c>
      <c r="T52" s="136" t="s">
        <v>33</v>
      </c>
      <c r="U52" s="135">
        <v>0</v>
      </c>
      <c r="V52" s="136">
        <v>0</v>
      </c>
      <c r="W52" s="135" t="s">
        <v>33</v>
      </c>
      <c r="X52" s="136" t="s">
        <v>33</v>
      </c>
      <c r="Y52" s="50"/>
      <c r="Z52" s="135" t="s">
        <v>33</v>
      </c>
      <c r="AA52" s="136" t="s">
        <v>33</v>
      </c>
      <c r="AB52" s="135" t="s">
        <v>33</v>
      </c>
      <c r="AC52" s="136" t="s">
        <v>33</v>
      </c>
      <c r="AD52" s="135">
        <v>0</v>
      </c>
      <c r="AE52" s="136">
        <v>0</v>
      </c>
      <c r="AF52" s="135" t="s">
        <v>33</v>
      </c>
      <c r="AG52" s="136" t="s">
        <v>33</v>
      </c>
      <c r="AH52" s="50"/>
      <c r="AI52" s="135" t="s">
        <v>33</v>
      </c>
      <c r="AJ52" s="136" t="s">
        <v>33</v>
      </c>
      <c r="AK52" s="135" t="s">
        <v>33</v>
      </c>
      <c r="AL52" s="136" t="s">
        <v>33</v>
      </c>
      <c r="AM52" s="135">
        <v>0</v>
      </c>
      <c r="AN52" s="136">
        <v>0</v>
      </c>
      <c r="AO52" s="135" t="s">
        <v>33</v>
      </c>
      <c r="AP52" s="136" t="s">
        <v>33</v>
      </c>
      <c r="AQ52" s="50"/>
      <c r="AR52" s="135" t="s">
        <v>33</v>
      </c>
      <c r="AS52" s="136" t="s">
        <v>33</v>
      </c>
      <c r="AT52" s="135" t="s">
        <v>33</v>
      </c>
      <c r="AU52" s="50" t="s">
        <v>33</v>
      </c>
      <c r="AV52" s="135">
        <v>0</v>
      </c>
      <c r="AW52" s="136">
        <v>0</v>
      </c>
      <c r="AX52" s="135" t="s">
        <v>33</v>
      </c>
      <c r="AY52" s="136" t="s">
        <v>33</v>
      </c>
    </row>
    <row r="53" spans="1:51">
      <c r="A53" s="129"/>
      <c r="B53" s="129"/>
      <c r="C53" s="130"/>
      <c r="D53" s="131"/>
      <c r="E53" s="132"/>
      <c r="F53" s="133"/>
      <c r="G53" s="134"/>
      <c r="H53" s="135"/>
      <c r="I53" s="136"/>
      <c r="J53" s="135"/>
      <c r="K53" s="136"/>
      <c r="L53" s="135"/>
      <c r="M53" s="136"/>
      <c r="N53" s="135"/>
      <c r="O53" s="136"/>
      <c r="P53" s="50"/>
      <c r="Q53" s="135"/>
      <c r="R53" s="50"/>
      <c r="S53" s="135"/>
      <c r="T53" s="136"/>
      <c r="U53" s="135"/>
      <c r="V53" s="136"/>
      <c r="W53" s="135"/>
      <c r="X53" s="136"/>
      <c r="Y53" s="50"/>
      <c r="Z53" s="135"/>
      <c r="AA53" s="136"/>
      <c r="AB53" s="135"/>
      <c r="AC53" s="136"/>
      <c r="AD53" s="135"/>
      <c r="AE53" s="136"/>
      <c r="AF53" s="135"/>
      <c r="AG53" s="136"/>
      <c r="AH53" s="50"/>
      <c r="AI53" s="135"/>
      <c r="AJ53" s="136"/>
      <c r="AK53" s="135"/>
      <c r="AL53" s="136"/>
      <c r="AM53" s="135"/>
      <c r="AN53" s="136"/>
      <c r="AO53" s="135"/>
      <c r="AP53" s="136"/>
      <c r="AQ53" s="50"/>
      <c r="AR53" s="135"/>
      <c r="AS53" s="136"/>
      <c r="AT53" s="135"/>
      <c r="AU53" s="50"/>
      <c r="AV53" s="135"/>
      <c r="AW53" s="136"/>
      <c r="AX53" s="135"/>
      <c r="AY53" s="136"/>
    </row>
    <row r="54" spans="1:51">
      <c r="A54" s="129" t="s">
        <v>189</v>
      </c>
      <c r="B54" s="129">
        <v>682</v>
      </c>
      <c r="C54" s="130">
        <v>44712</v>
      </c>
      <c r="D54" s="131">
        <v>1497</v>
      </c>
      <c r="E54" s="132" t="s">
        <v>103</v>
      </c>
      <c r="F54" s="133" t="s">
        <v>103</v>
      </c>
      <c r="G54" s="134" t="s">
        <v>50</v>
      </c>
      <c r="H54" s="135" t="s">
        <v>33</v>
      </c>
      <c r="I54" s="136" t="s">
        <v>33</v>
      </c>
      <c r="J54" s="135" t="s">
        <v>33</v>
      </c>
      <c r="K54" s="136" t="s">
        <v>33</v>
      </c>
      <c r="L54" s="135">
        <v>0</v>
      </c>
      <c r="M54" s="136">
        <v>0</v>
      </c>
      <c r="N54" s="135" t="s">
        <v>33</v>
      </c>
      <c r="O54" s="136" t="s">
        <v>33</v>
      </c>
      <c r="P54" s="50"/>
      <c r="Q54" s="135" t="s">
        <v>33</v>
      </c>
      <c r="R54" s="50" t="s">
        <v>33</v>
      </c>
      <c r="S54" s="135" t="s">
        <v>33</v>
      </c>
      <c r="T54" s="136" t="s">
        <v>33</v>
      </c>
      <c r="U54" s="135">
        <v>0</v>
      </c>
      <c r="V54" s="136">
        <v>0</v>
      </c>
      <c r="W54" s="135" t="s">
        <v>33</v>
      </c>
      <c r="X54" s="136" t="s">
        <v>33</v>
      </c>
      <c r="Y54" s="50"/>
      <c r="Z54" s="135" t="s">
        <v>33</v>
      </c>
      <c r="AA54" s="136" t="s">
        <v>33</v>
      </c>
      <c r="AB54" s="135" t="s">
        <v>33</v>
      </c>
      <c r="AC54" s="136" t="s">
        <v>33</v>
      </c>
      <c r="AD54" s="135">
        <v>0</v>
      </c>
      <c r="AE54" s="136">
        <v>0</v>
      </c>
      <c r="AF54" s="135" t="s">
        <v>33</v>
      </c>
      <c r="AG54" s="136" t="s">
        <v>33</v>
      </c>
      <c r="AH54" s="50"/>
      <c r="AI54" s="135" t="s">
        <v>33</v>
      </c>
      <c r="AJ54" s="136" t="s">
        <v>33</v>
      </c>
      <c r="AK54" s="135" t="s">
        <v>33</v>
      </c>
      <c r="AL54" s="136" t="s">
        <v>33</v>
      </c>
      <c r="AM54" s="135">
        <v>0</v>
      </c>
      <c r="AN54" s="136">
        <v>0</v>
      </c>
      <c r="AO54" s="135" t="s">
        <v>33</v>
      </c>
      <c r="AP54" s="136" t="s">
        <v>33</v>
      </c>
      <c r="AQ54" s="50"/>
      <c r="AR54" s="135" t="s">
        <v>33</v>
      </c>
      <c r="AS54" s="136" t="s">
        <v>33</v>
      </c>
      <c r="AT54" s="135" t="s">
        <v>33</v>
      </c>
      <c r="AU54" s="50" t="s">
        <v>33</v>
      </c>
      <c r="AV54" s="135">
        <v>0</v>
      </c>
      <c r="AW54" s="136">
        <v>0</v>
      </c>
      <c r="AX54" s="135" t="s">
        <v>33</v>
      </c>
      <c r="AY54" s="136" t="s">
        <v>33</v>
      </c>
    </row>
    <row r="55" spans="1:51">
      <c r="A55" s="129"/>
      <c r="B55" s="129"/>
      <c r="C55" s="130"/>
      <c r="D55" s="131"/>
      <c r="E55" s="132"/>
      <c r="F55" s="133"/>
      <c r="G55" s="134"/>
      <c r="H55" s="135"/>
      <c r="I55" s="136"/>
      <c r="J55" s="135"/>
      <c r="K55" s="136"/>
      <c r="L55" s="135"/>
      <c r="M55" s="136"/>
      <c r="N55" s="135"/>
      <c r="O55" s="136"/>
      <c r="P55" s="50"/>
      <c r="Q55" s="135"/>
      <c r="R55" s="50"/>
      <c r="S55" s="135"/>
      <c r="T55" s="136"/>
      <c r="U55" s="135"/>
      <c r="V55" s="136"/>
      <c r="W55" s="135"/>
      <c r="X55" s="136"/>
      <c r="Y55" s="50"/>
      <c r="Z55" s="135"/>
      <c r="AA55" s="136"/>
      <c r="AB55" s="135"/>
      <c r="AC55" s="136"/>
      <c r="AD55" s="135"/>
      <c r="AE55" s="136"/>
      <c r="AF55" s="135"/>
      <c r="AG55" s="136"/>
      <c r="AH55" s="50"/>
      <c r="AI55" s="135"/>
      <c r="AJ55" s="136"/>
      <c r="AK55" s="135"/>
      <c r="AL55" s="136"/>
      <c r="AM55" s="135"/>
      <c r="AN55" s="136"/>
      <c r="AO55" s="135"/>
      <c r="AP55" s="136"/>
      <c r="AQ55" s="50"/>
      <c r="AR55" s="135"/>
      <c r="AS55" s="136"/>
      <c r="AT55" s="135"/>
      <c r="AU55" s="50"/>
      <c r="AV55" s="135"/>
      <c r="AW55" s="136"/>
      <c r="AX55" s="135"/>
      <c r="AY55" s="136"/>
    </row>
    <row r="56" spans="1:51" ht="51">
      <c r="A56" s="227" t="s">
        <v>198</v>
      </c>
      <c r="B56" s="129">
        <v>503</v>
      </c>
      <c r="C56" s="130">
        <v>44615</v>
      </c>
      <c r="D56" s="131">
        <v>1563</v>
      </c>
      <c r="E56" s="152" t="s">
        <v>172</v>
      </c>
      <c r="F56" s="133" t="s">
        <v>179</v>
      </c>
      <c r="G56" s="138" t="s">
        <v>49</v>
      </c>
      <c r="H56" s="135">
        <v>0</v>
      </c>
      <c r="I56" s="136">
        <v>0</v>
      </c>
      <c r="J56" s="135">
        <v>0</v>
      </c>
      <c r="K56" s="136">
        <v>0</v>
      </c>
      <c r="L56" s="135">
        <v>0</v>
      </c>
      <c r="M56" s="136" t="s">
        <v>25</v>
      </c>
      <c r="N56" s="135">
        <v>0</v>
      </c>
      <c r="O56" s="136" t="s">
        <v>25</v>
      </c>
      <c r="P56" s="50"/>
      <c r="Q56" s="135">
        <v>0</v>
      </c>
      <c r="R56" s="50">
        <v>0</v>
      </c>
      <c r="S56" s="135">
        <v>0</v>
      </c>
      <c r="T56" s="136">
        <v>0</v>
      </c>
      <c r="U56" s="135" t="s">
        <v>25</v>
      </c>
      <c r="V56" s="136" t="s">
        <v>25</v>
      </c>
      <c r="W56" s="135" t="s">
        <v>25</v>
      </c>
      <c r="X56" s="136" t="s">
        <v>25</v>
      </c>
      <c r="Y56" s="50"/>
      <c r="Z56" s="135">
        <v>0</v>
      </c>
      <c r="AA56" s="136">
        <v>0</v>
      </c>
      <c r="AB56" s="135">
        <v>0</v>
      </c>
      <c r="AC56" s="136">
        <v>0</v>
      </c>
      <c r="AD56" s="135" t="s">
        <v>25</v>
      </c>
      <c r="AE56" s="136" t="s">
        <v>25</v>
      </c>
      <c r="AF56" s="135" t="s">
        <v>25</v>
      </c>
      <c r="AG56" s="136" t="s">
        <v>25</v>
      </c>
      <c r="AH56" s="50"/>
      <c r="AI56" s="135">
        <v>0</v>
      </c>
      <c r="AJ56" s="136">
        <v>0</v>
      </c>
      <c r="AK56" s="135">
        <v>0</v>
      </c>
      <c r="AL56" s="136">
        <v>0</v>
      </c>
      <c r="AM56" s="135" t="s">
        <v>25</v>
      </c>
      <c r="AN56" s="136" t="s">
        <v>25</v>
      </c>
      <c r="AO56" s="135" t="s">
        <v>25</v>
      </c>
      <c r="AP56" s="136" t="s">
        <v>25</v>
      </c>
      <c r="AQ56" s="50"/>
      <c r="AR56" s="135">
        <v>0</v>
      </c>
      <c r="AS56" s="136">
        <v>0</v>
      </c>
      <c r="AT56" s="135">
        <v>0</v>
      </c>
      <c r="AU56" s="50">
        <v>0</v>
      </c>
      <c r="AV56" s="135" t="s">
        <v>25</v>
      </c>
      <c r="AW56" s="136" t="s">
        <v>25</v>
      </c>
      <c r="AX56" s="135" t="s">
        <v>25</v>
      </c>
      <c r="AY56" s="136" t="s">
        <v>25</v>
      </c>
    </row>
    <row r="57" spans="1:51">
      <c r="A57" s="129"/>
      <c r="B57" s="129"/>
      <c r="C57" s="130"/>
      <c r="D57" s="131"/>
      <c r="E57" s="152"/>
      <c r="F57" s="133"/>
      <c r="G57" s="138"/>
      <c r="H57" s="135"/>
      <c r="I57" s="136"/>
      <c r="J57" s="135"/>
      <c r="K57" s="136"/>
      <c r="L57" s="135"/>
      <c r="M57" s="136"/>
      <c r="N57" s="135"/>
      <c r="O57" s="136"/>
      <c r="P57" s="50"/>
      <c r="Q57" s="135"/>
      <c r="R57" s="50"/>
      <c r="S57" s="135"/>
      <c r="T57" s="136"/>
      <c r="U57" s="135"/>
      <c r="V57" s="136"/>
      <c r="W57" s="135"/>
      <c r="X57" s="136"/>
      <c r="Y57" s="50"/>
      <c r="Z57" s="135"/>
      <c r="AA57" s="136"/>
      <c r="AB57" s="135"/>
      <c r="AC57" s="136"/>
      <c r="AD57" s="135"/>
      <c r="AE57" s="136"/>
      <c r="AF57" s="135"/>
      <c r="AG57" s="136"/>
      <c r="AH57" s="50"/>
      <c r="AI57" s="135"/>
      <c r="AJ57" s="136"/>
      <c r="AK57" s="135"/>
      <c r="AL57" s="136"/>
      <c r="AM57" s="135"/>
      <c r="AN57" s="136"/>
      <c r="AO57" s="135"/>
      <c r="AP57" s="136"/>
      <c r="AQ57" s="50"/>
      <c r="AR57" s="135"/>
      <c r="AS57" s="136"/>
      <c r="AT57" s="135"/>
      <c r="AU57" s="50"/>
      <c r="AV57" s="135"/>
      <c r="AW57" s="136"/>
      <c r="AX57" s="135"/>
      <c r="AY57" s="136"/>
    </row>
    <row r="58" spans="1:51">
      <c r="A58" s="129" t="s">
        <v>119</v>
      </c>
      <c r="B58" s="129">
        <v>711</v>
      </c>
      <c r="C58" s="130">
        <v>44715</v>
      </c>
      <c r="D58" s="131">
        <v>1577</v>
      </c>
      <c r="E58" s="132" t="s">
        <v>173</v>
      </c>
      <c r="F58" s="133" t="s">
        <v>120</v>
      </c>
      <c r="G58" s="134" t="s">
        <v>50</v>
      </c>
      <c r="H58" s="135" t="s">
        <v>20</v>
      </c>
      <c r="I58" s="136" t="s">
        <v>20</v>
      </c>
      <c r="J58" s="135" t="s">
        <v>20</v>
      </c>
      <c r="K58" s="136" t="s">
        <v>20</v>
      </c>
      <c r="L58" s="135">
        <v>0</v>
      </c>
      <c r="M58" s="136">
        <v>0</v>
      </c>
      <c r="N58" s="135" t="s">
        <v>20</v>
      </c>
      <c r="O58" s="136" t="s">
        <v>20</v>
      </c>
      <c r="P58" s="50"/>
      <c r="Q58" s="135" t="s">
        <v>20</v>
      </c>
      <c r="R58" s="50" t="s">
        <v>20</v>
      </c>
      <c r="S58" s="135" t="s">
        <v>20</v>
      </c>
      <c r="T58" s="136" t="s">
        <v>20</v>
      </c>
      <c r="U58" s="135">
        <v>0</v>
      </c>
      <c r="V58" s="136">
        <v>0</v>
      </c>
      <c r="W58" s="135" t="s">
        <v>20</v>
      </c>
      <c r="X58" s="136" t="s">
        <v>20</v>
      </c>
      <c r="Y58" s="50"/>
      <c r="Z58" s="135" t="s">
        <v>20</v>
      </c>
      <c r="AA58" s="136" t="s">
        <v>20</v>
      </c>
      <c r="AB58" s="135" t="s">
        <v>20</v>
      </c>
      <c r="AC58" s="136" t="s">
        <v>20</v>
      </c>
      <c r="AD58" s="135">
        <v>0</v>
      </c>
      <c r="AE58" s="136">
        <v>0</v>
      </c>
      <c r="AF58" s="135" t="s">
        <v>20</v>
      </c>
      <c r="AG58" s="136" t="s">
        <v>20</v>
      </c>
      <c r="AH58" s="50"/>
      <c r="AI58" s="135" t="s">
        <v>20</v>
      </c>
      <c r="AJ58" s="136" t="s">
        <v>20</v>
      </c>
      <c r="AK58" s="135" t="s">
        <v>20</v>
      </c>
      <c r="AL58" s="136" t="s">
        <v>20</v>
      </c>
      <c r="AM58" s="135">
        <v>0</v>
      </c>
      <c r="AN58" s="136">
        <v>0</v>
      </c>
      <c r="AO58" s="135" t="s">
        <v>20</v>
      </c>
      <c r="AP58" s="136" t="s">
        <v>20</v>
      </c>
      <c r="AQ58" s="50"/>
      <c r="AR58" s="135" t="s">
        <v>20</v>
      </c>
      <c r="AS58" s="136" t="s">
        <v>20</v>
      </c>
      <c r="AT58" s="135" t="s">
        <v>20</v>
      </c>
      <c r="AU58" s="50" t="s">
        <v>20</v>
      </c>
      <c r="AV58" s="135">
        <v>0</v>
      </c>
      <c r="AW58" s="136">
        <v>0</v>
      </c>
      <c r="AX58" s="135" t="s">
        <v>20</v>
      </c>
      <c r="AY58" s="136" t="s">
        <v>20</v>
      </c>
    </row>
    <row r="59" spans="1:51">
      <c r="A59" s="129"/>
      <c r="B59" s="129"/>
      <c r="C59" s="130"/>
      <c r="D59" s="131"/>
      <c r="E59" s="132"/>
      <c r="F59" s="133"/>
      <c r="G59" s="134"/>
      <c r="H59" s="135"/>
      <c r="I59" s="136"/>
      <c r="J59" s="135"/>
      <c r="K59" s="136"/>
      <c r="L59" s="135"/>
      <c r="M59" s="136"/>
      <c r="N59" s="135"/>
      <c r="O59" s="136"/>
      <c r="P59" s="50"/>
      <c r="Q59" s="135"/>
      <c r="R59" s="50"/>
      <c r="S59" s="135"/>
      <c r="T59" s="136"/>
      <c r="U59" s="135"/>
      <c r="V59" s="136"/>
      <c r="W59" s="135"/>
      <c r="X59" s="136"/>
      <c r="Y59" s="50"/>
      <c r="Z59" s="135"/>
      <c r="AA59" s="136"/>
      <c r="AB59" s="135"/>
      <c r="AC59" s="136"/>
      <c r="AD59" s="135"/>
      <c r="AE59" s="136"/>
      <c r="AF59" s="135"/>
      <c r="AG59" s="136"/>
      <c r="AH59" s="50"/>
      <c r="AI59" s="135"/>
      <c r="AJ59" s="136"/>
      <c r="AK59" s="135"/>
      <c r="AL59" s="136"/>
      <c r="AM59" s="135"/>
      <c r="AN59" s="136"/>
      <c r="AO59" s="135"/>
      <c r="AP59" s="136"/>
      <c r="AQ59" s="50"/>
      <c r="AR59" s="135"/>
      <c r="AS59" s="136"/>
      <c r="AT59" s="135"/>
      <c r="AU59" s="50"/>
      <c r="AV59" s="135"/>
      <c r="AW59" s="136"/>
      <c r="AX59" s="135"/>
      <c r="AY59" s="136"/>
    </row>
    <row r="60" spans="1:51">
      <c r="A60" s="129" t="s">
        <v>188</v>
      </c>
      <c r="B60" s="129">
        <v>719</v>
      </c>
      <c r="C60" s="130">
        <v>44715</v>
      </c>
      <c r="D60" s="131">
        <v>2510</v>
      </c>
      <c r="E60" s="132" t="s">
        <v>174</v>
      </c>
      <c r="F60" s="133" t="s">
        <v>164</v>
      </c>
      <c r="G60" s="134" t="s">
        <v>130</v>
      </c>
      <c r="H60" s="135">
        <v>0</v>
      </c>
      <c r="I60" s="136">
        <v>0</v>
      </c>
      <c r="J60" s="135">
        <v>0</v>
      </c>
      <c r="K60" s="136">
        <v>0</v>
      </c>
      <c r="L60" s="135">
        <v>0</v>
      </c>
      <c r="M60" s="136">
        <v>0</v>
      </c>
      <c r="N60" s="135">
        <v>0</v>
      </c>
      <c r="O60" s="136">
        <v>0</v>
      </c>
      <c r="P60" s="50"/>
      <c r="Q60" s="135">
        <v>0</v>
      </c>
      <c r="R60" s="50">
        <v>0</v>
      </c>
      <c r="S60" s="135">
        <v>0</v>
      </c>
      <c r="T60" s="136">
        <v>0</v>
      </c>
      <c r="U60" s="135">
        <v>0</v>
      </c>
      <c r="V60" s="136">
        <v>0</v>
      </c>
      <c r="W60" s="135">
        <v>0</v>
      </c>
      <c r="X60" s="136">
        <v>0</v>
      </c>
      <c r="Y60" s="50"/>
      <c r="Z60" s="135">
        <v>0</v>
      </c>
      <c r="AA60" s="136">
        <v>0</v>
      </c>
      <c r="AB60" s="135">
        <v>0</v>
      </c>
      <c r="AC60" s="136">
        <v>0</v>
      </c>
      <c r="AD60" s="135">
        <v>0</v>
      </c>
      <c r="AE60" s="136">
        <v>0</v>
      </c>
      <c r="AF60" s="135">
        <v>0</v>
      </c>
      <c r="AG60" s="136">
        <v>0</v>
      </c>
      <c r="AH60" s="50"/>
      <c r="AI60" s="135">
        <v>0</v>
      </c>
      <c r="AJ60" s="136">
        <v>0</v>
      </c>
      <c r="AK60" s="135">
        <v>0</v>
      </c>
      <c r="AL60" s="136">
        <v>0</v>
      </c>
      <c r="AM60" s="135">
        <v>0</v>
      </c>
      <c r="AN60" s="136">
        <v>0</v>
      </c>
      <c r="AO60" s="135">
        <v>0</v>
      </c>
      <c r="AP60" s="136">
        <v>0</v>
      </c>
      <c r="AQ60" s="50"/>
      <c r="AR60" s="135">
        <v>0</v>
      </c>
      <c r="AS60" s="136">
        <v>0</v>
      </c>
      <c r="AT60" s="135">
        <v>0</v>
      </c>
      <c r="AU60" s="50">
        <v>0</v>
      </c>
      <c r="AV60" s="135">
        <v>0</v>
      </c>
      <c r="AW60" s="136">
        <v>0</v>
      </c>
      <c r="AX60" s="135">
        <v>0</v>
      </c>
      <c r="AY60" s="136">
        <v>0</v>
      </c>
    </row>
    <row r="61" spans="1:51">
      <c r="A61" s="129"/>
      <c r="B61" s="129"/>
      <c r="C61" s="130"/>
      <c r="D61" s="131"/>
      <c r="E61" s="132"/>
      <c r="F61" s="133"/>
      <c r="G61" s="134"/>
      <c r="H61" s="135"/>
      <c r="I61" s="136"/>
      <c r="J61" s="135"/>
      <c r="K61" s="136"/>
      <c r="L61" s="135"/>
      <c r="M61" s="136"/>
      <c r="N61" s="135"/>
      <c r="O61" s="136"/>
      <c r="P61" s="50"/>
      <c r="Q61" s="135"/>
      <c r="R61" s="50"/>
      <c r="S61" s="135"/>
      <c r="T61" s="136"/>
      <c r="U61" s="135"/>
      <c r="V61" s="136"/>
      <c r="W61" s="135"/>
      <c r="X61" s="136"/>
      <c r="Y61" s="50"/>
      <c r="Z61" s="135"/>
      <c r="AA61" s="136"/>
      <c r="AB61" s="135"/>
      <c r="AC61" s="136"/>
      <c r="AD61" s="135"/>
      <c r="AE61" s="136"/>
      <c r="AF61" s="135"/>
      <c r="AG61" s="136"/>
      <c r="AH61" s="50"/>
      <c r="AI61" s="135"/>
      <c r="AJ61" s="136"/>
      <c r="AK61" s="135"/>
      <c r="AL61" s="136"/>
      <c r="AM61" s="135"/>
      <c r="AN61" s="136"/>
      <c r="AO61" s="135"/>
      <c r="AP61" s="136"/>
      <c r="AQ61" s="50"/>
      <c r="AR61" s="135"/>
      <c r="AS61" s="136"/>
      <c r="AT61" s="135"/>
      <c r="AU61" s="50"/>
      <c r="AV61" s="135"/>
      <c r="AW61" s="136"/>
      <c r="AX61" s="135"/>
      <c r="AY61" s="136"/>
    </row>
    <row r="62" spans="1:51">
      <c r="A62" s="129" t="s">
        <v>118</v>
      </c>
      <c r="B62" s="129">
        <v>667</v>
      </c>
      <c r="C62" s="130">
        <v>44712</v>
      </c>
      <c r="D62" s="131">
        <v>2530</v>
      </c>
      <c r="E62" s="132" t="s">
        <v>99</v>
      </c>
      <c r="F62" s="133" t="s">
        <v>99</v>
      </c>
      <c r="G62" s="134" t="s">
        <v>59</v>
      </c>
      <c r="H62" s="135">
        <v>-30</v>
      </c>
      <c r="I62" s="136">
        <v>-30</v>
      </c>
      <c r="J62" s="135">
        <v>30</v>
      </c>
      <c r="K62" s="136">
        <v>30</v>
      </c>
      <c r="L62" s="135">
        <v>0</v>
      </c>
      <c r="M62" s="136">
        <v>0</v>
      </c>
      <c r="N62" s="135">
        <v>0</v>
      </c>
      <c r="O62" s="136">
        <v>0</v>
      </c>
      <c r="P62" s="50"/>
      <c r="Q62" s="135">
        <v>-30</v>
      </c>
      <c r="R62" s="50">
        <v>-30</v>
      </c>
      <c r="S62" s="135">
        <v>30</v>
      </c>
      <c r="T62" s="136">
        <v>30</v>
      </c>
      <c r="U62" s="135">
        <v>0</v>
      </c>
      <c r="V62" s="136">
        <v>0</v>
      </c>
      <c r="W62" s="135">
        <v>0</v>
      </c>
      <c r="X62" s="136">
        <v>0</v>
      </c>
      <c r="Y62" s="50"/>
      <c r="Z62" s="135">
        <v>-30</v>
      </c>
      <c r="AA62" s="136">
        <v>-30</v>
      </c>
      <c r="AB62" s="135">
        <v>30</v>
      </c>
      <c r="AC62" s="136">
        <v>30</v>
      </c>
      <c r="AD62" s="135">
        <v>0</v>
      </c>
      <c r="AE62" s="136">
        <v>0</v>
      </c>
      <c r="AF62" s="135">
        <v>0</v>
      </c>
      <c r="AG62" s="136">
        <v>0</v>
      </c>
      <c r="AH62" s="50"/>
      <c r="AI62" s="135">
        <v>-30</v>
      </c>
      <c r="AJ62" s="136">
        <v>-30</v>
      </c>
      <c r="AK62" s="135">
        <v>30</v>
      </c>
      <c r="AL62" s="136">
        <v>30</v>
      </c>
      <c r="AM62" s="135">
        <v>0</v>
      </c>
      <c r="AN62" s="136">
        <v>0</v>
      </c>
      <c r="AO62" s="135">
        <v>0</v>
      </c>
      <c r="AP62" s="136">
        <v>0</v>
      </c>
      <c r="AQ62" s="50"/>
      <c r="AR62" s="135">
        <v>-30</v>
      </c>
      <c r="AS62" s="136">
        <v>-30</v>
      </c>
      <c r="AT62" s="135">
        <v>30</v>
      </c>
      <c r="AU62" s="50">
        <v>30</v>
      </c>
      <c r="AV62" s="135">
        <v>0</v>
      </c>
      <c r="AW62" s="136">
        <v>0</v>
      </c>
      <c r="AX62" s="135">
        <v>0</v>
      </c>
      <c r="AY62" s="136">
        <v>0</v>
      </c>
    </row>
    <row r="63" spans="1:51">
      <c r="A63" s="129"/>
      <c r="B63" s="129"/>
      <c r="C63" s="130"/>
      <c r="D63" s="131"/>
      <c r="E63" s="132"/>
      <c r="F63" s="133"/>
      <c r="G63" s="134"/>
      <c r="H63" s="135"/>
      <c r="I63" s="136"/>
      <c r="J63" s="135"/>
      <c r="K63" s="136"/>
      <c r="L63" s="135"/>
      <c r="M63" s="136"/>
      <c r="N63" s="135"/>
      <c r="O63" s="136"/>
      <c r="P63" s="50"/>
      <c r="Q63" s="135"/>
      <c r="R63" s="50"/>
      <c r="S63" s="135"/>
      <c r="T63" s="136"/>
      <c r="U63" s="135"/>
      <c r="V63" s="136"/>
      <c r="W63" s="135"/>
      <c r="X63" s="136"/>
      <c r="Y63" s="50"/>
      <c r="Z63" s="135"/>
      <c r="AA63" s="136"/>
      <c r="AB63" s="135"/>
      <c r="AC63" s="136"/>
      <c r="AD63" s="135"/>
      <c r="AE63" s="136"/>
      <c r="AF63" s="135"/>
      <c r="AG63" s="136"/>
      <c r="AH63" s="50"/>
      <c r="AI63" s="135"/>
      <c r="AJ63" s="136"/>
      <c r="AK63" s="135"/>
      <c r="AL63" s="136"/>
      <c r="AM63" s="135"/>
      <c r="AN63" s="136"/>
      <c r="AO63" s="135"/>
      <c r="AP63" s="136"/>
      <c r="AQ63" s="50"/>
      <c r="AR63" s="135"/>
      <c r="AS63" s="136"/>
      <c r="AT63" s="135"/>
      <c r="AU63" s="50"/>
      <c r="AV63" s="135"/>
      <c r="AW63" s="136"/>
      <c r="AX63" s="135"/>
      <c r="AY63" s="136"/>
    </row>
    <row r="64" spans="1:51">
      <c r="A64" s="129" t="s">
        <v>95</v>
      </c>
      <c r="B64" s="129">
        <v>456</v>
      </c>
      <c r="C64" s="130">
        <v>44610</v>
      </c>
      <c r="D64" s="131">
        <v>7071</v>
      </c>
      <c r="E64" s="132" t="s">
        <v>51</v>
      </c>
      <c r="F64" s="133" t="s">
        <v>137</v>
      </c>
      <c r="G64" s="79" t="s">
        <v>49</v>
      </c>
      <c r="H64" s="135">
        <v>0</v>
      </c>
      <c r="I64" s="136">
        <v>0</v>
      </c>
      <c r="J64" s="135">
        <v>0</v>
      </c>
      <c r="K64" s="136">
        <v>0</v>
      </c>
      <c r="L64" s="135">
        <v>-0.78135357936960004</v>
      </c>
      <c r="M64" s="136" t="s">
        <v>20</v>
      </c>
      <c r="N64" s="135">
        <v>-0.78135357936960004</v>
      </c>
      <c r="O64" s="136" t="s">
        <v>20</v>
      </c>
      <c r="P64" s="50"/>
      <c r="Q64" s="135">
        <v>0</v>
      </c>
      <c r="R64" s="50">
        <v>0</v>
      </c>
      <c r="S64" s="135">
        <v>0</v>
      </c>
      <c r="T64" s="136">
        <v>0</v>
      </c>
      <c r="U64" s="135" t="s">
        <v>20</v>
      </c>
      <c r="V64" s="136" t="s">
        <v>20</v>
      </c>
      <c r="W64" s="135" t="s">
        <v>20</v>
      </c>
      <c r="X64" s="136" t="s">
        <v>20</v>
      </c>
      <c r="Y64" s="50"/>
      <c r="Z64" s="135">
        <v>0</v>
      </c>
      <c r="AA64" s="136">
        <v>0</v>
      </c>
      <c r="AB64" s="135">
        <v>0</v>
      </c>
      <c r="AC64" s="136">
        <v>0</v>
      </c>
      <c r="AD64" s="135" t="s">
        <v>20</v>
      </c>
      <c r="AE64" s="136" t="s">
        <v>20</v>
      </c>
      <c r="AF64" s="135" t="s">
        <v>20</v>
      </c>
      <c r="AG64" s="136" t="s">
        <v>20</v>
      </c>
      <c r="AH64" s="50"/>
      <c r="AI64" s="135">
        <v>0</v>
      </c>
      <c r="AJ64" s="136">
        <v>0</v>
      </c>
      <c r="AK64" s="135">
        <v>0</v>
      </c>
      <c r="AL64" s="136">
        <v>0</v>
      </c>
      <c r="AM64" s="135" t="s">
        <v>20</v>
      </c>
      <c r="AN64" s="136" t="s">
        <v>20</v>
      </c>
      <c r="AO64" s="135" t="s">
        <v>20</v>
      </c>
      <c r="AP64" s="136" t="s">
        <v>20</v>
      </c>
      <c r="AQ64" s="50"/>
      <c r="AR64" s="135">
        <v>0</v>
      </c>
      <c r="AS64" s="136">
        <v>0</v>
      </c>
      <c r="AT64" s="135">
        <v>0</v>
      </c>
      <c r="AU64" s="50">
        <v>0</v>
      </c>
      <c r="AV64" s="135" t="s">
        <v>20</v>
      </c>
      <c r="AW64" s="136" t="s">
        <v>20</v>
      </c>
      <c r="AX64" s="135" t="s">
        <v>20</v>
      </c>
      <c r="AY64" s="136" t="s">
        <v>20</v>
      </c>
    </row>
    <row r="65" spans="1:51">
      <c r="A65" s="129" t="s">
        <v>95</v>
      </c>
      <c r="B65" s="129">
        <v>398</v>
      </c>
      <c r="C65" s="130">
        <v>44610</v>
      </c>
      <c r="D65" s="131">
        <v>7071</v>
      </c>
      <c r="E65" s="132" t="s">
        <v>51</v>
      </c>
      <c r="F65" s="133" t="s">
        <v>140</v>
      </c>
      <c r="G65" s="79" t="s">
        <v>60</v>
      </c>
      <c r="H65" s="135">
        <v>-4.5</v>
      </c>
      <c r="I65" s="136">
        <v>-4.5</v>
      </c>
      <c r="J65" s="135" t="s">
        <v>20</v>
      </c>
      <c r="K65" s="136" t="s">
        <v>20</v>
      </c>
      <c r="L65" s="135">
        <v>-1.3</v>
      </c>
      <c r="M65" s="136">
        <v>-1.3</v>
      </c>
      <c r="N65" s="135">
        <v>-5.8</v>
      </c>
      <c r="O65" s="136">
        <v>-5.8</v>
      </c>
      <c r="P65" s="50"/>
      <c r="Q65" s="135">
        <v>-4.5999999999999996</v>
      </c>
      <c r="R65" s="50">
        <v>-4.5999999999999996</v>
      </c>
      <c r="S65" s="135" t="s">
        <v>20</v>
      </c>
      <c r="T65" s="136" t="s">
        <v>20</v>
      </c>
      <c r="U65" s="135">
        <v>-1.4</v>
      </c>
      <c r="V65" s="136">
        <v>-1.4</v>
      </c>
      <c r="W65" s="135">
        <v>-6</v>
      </c>
      <c r="X65" s="136">
        <v>-6</v>
      </c>
      <c r="Y65" s="50"/>
      <c r="Z65" s="135">
        <v>-4.7</v>
      </c>
      <c r="AA65" s="136">
        <v>-4.7</v>
      </c>
      <c r="AB65" s="135" t="s">
        <v>20</v>
      </c>
      <c r="AC65" s="136" t="s">
        <v>20</v>
      </c>
      <c r="AD65" s="135">
        <v>-1.4</v>
      </c>
      <c r="AE65" s="136">
        <v>-1.4</v>
      </c>
      <c r="AF65" s="135">
        <v>-6.1</v>
      </c>
      <c r="AG65" s="136">
        <v>-6.1</v>
      </c>
      <c r="AH65" s="50"/>
      <c r="AI65" s="135">
        <v>-4.8</v>
      </c>
      <c r="AJ65" s="136">
        <v>-4.8</v>
      </c>
      <c r="AK65" s="135" t="s">
        <v>20</v>
      </c>
      <c r="AL65" s="136" t="s">
        <v>20</v>
      </c>
      <c r="AM65" s="135">
        <v>-1.4</v>
      </c>
      <c r="AN65" s="136">
        <v>-1.4</v>
      </c>
      <c r="AO65" s="135">
        <v>-6.2</v>
      </c>
      <c r="AP65" s="136">
        <v>-6.2</v>
      </c>
      <c r="AQ65" s="50"/>
      <c r="AR65" s="135">
        <v>-4.9000000000000004</v>
      </c>
      <c r="AS65" s="136">
        <v>-4.9000000000000004</v>
      </c>
      <c r="AT65" s="135" t="s">
        <v>20</v>
      </c>
      <c r="AU65" s="50" t="s">
        <v>20</v>
      </c>
      <c r="AV65" s="135">
        <v>-1.4</v>
      </c>
      <c r="AW65" s="136">
        <v>-1.4</v>
      </c>
      <c r="AX65" s="135">
        <v>-6.3</v>
      </c>
      <c r="AY65" s="136">
        <v>-6.3</v>
      </c>
    </row>
    <row r="66" spans="1:51">
      <c r="A66" s="129" t="s">
        <v>95</v>
      </c>
      <c r="B66" s="129">
        <v>611</v>
      </c>
      <c r="C66" s="130">
        <v>44617</v>
      </c>
      <c r="D66" s="131">
        <v>7071</v>
      </c>
      <c r="E66" s="132" t="s">
        <v>51</v>
      </c>
      <c r="F66" s="133" t="s">
        <v>149</v>
      </c>
      <c r="G66" s="79" t="s">
        <v>60</v>
      </c>
      <c r="H66" s="135">
        <v>-4.5999999999999996</v>
      </c>
      <c r="I66" s="136">
        <v>-4.5999999999999996</v>
      </c>
      <c r="J66" s="135" t="s">
        <v>20</v>
      </c>
      <c r="K66" s="136" t="s">
        <v>20</v>
      </c>
      <c r="L66" s="135">
        <v>-1.4</v>
      </c>
      <c r="M66" s="136">
        <v>-1.4</v>
      </c>
      <c r="N66" s="135">
        <v>-6</v>
      </c>
      <c r="O66" s="136">
        <v>-6</v>
      </c>
      <c r="P66" s="50"/>
      <c r="Q66" s="135">
        <v>-4.7</v>
      </c>
      <c r="R66" s="50">
        <v>-4.7</v>
      </c>
      <c r="S66" s="135" t="s">
        <v>20</v>
      </c>
      <c r="T66" s="136" t="s">
        <v>20</v>
      </c>
      <c r="U66" s="135">
        <v>-1.4</v>
      </c>
      <c r="V66" s="136">
        <v>-1.4</v>
      </c>
      <c r="W66" s="135">
        <v>-6.1</v>
      </c>
      <c r="X66" s="136">
        <v>-6.1</v>
      </c>
      <c r="Y66" s="50"/>
      <c r="Z66" s="135">
        <v>-4.8</v>
      </c>
      <c r="AA66" s="136">
        <v>-4.8</v>
      </c>
      <c r="AB66" s="135" t="s">
        <v>20</v>
      </c>
      <c r="AC66" s="136" t="s">
        <v>20</v>
      </c>
      <c r="AD66" s="135">
        <v>-1.4</v>
      </c>
      <c r="AE66" s="136">
        <v>-1.4</v>
      </c>
      <c r="AF66" s="135">
        <v>-6.2</v>
      </c>
      <c r="AG66" s="136">
        <v>-6.2</v>
      </c>
      <c r="AH66" s="50"/>
      <c r="AI66" s="135">
        <v>-4.9000000000000004</v>
      </c>
      <c r="AJ66" s="136">
        <v>-4.9000000000000004</v>
      </c>
      <c r="AK66" s="135" t="s">
        <v>20</v>
      </c>
      <c r="AL66" s="136" t="s">
        <v>20</v>
      </c>
      <c r="AM66" s="135">
        <v>-1.4</v>
      </c>
      <c r="AN66" s="136">
        <v>-1.4</v>
      </c>
      <c r="AO66" s="135">
        <v>-6.3</v>
      </c>
      <c r="AP66" s="136">
        <v>-6.3</v>
      </c>
      <c r="AQ66" s="50"/>
      <c r="AR66" s="135">
        <v>-5</v>
      </c>
      <c r="AS66" s="136">
        <v>-5</v>
      </c>
      <c r="AT66" s="135" t="s">
        <v>20</v>
      </c>
      <c r="AU66" s="50" t="s">
        <v>20</v>
      </c>
      <c r="AV66" s="135">
        <v>-1.5</v>
      </c>
      <c r="AW66" s="136">
        <v>-1.5</v>
      </c>
      <c r="AX66" s="135">
        <v>-6.5</v>
      </c>
      <c r="AY66" s="136">
        <v>-6.5</v>
      </c>
    </row>
    <row r="67" spans="1:51">
      <c r="A67" s="129" t="s">
        <v>95</v>
      </c>
      <c r="B67" s="129">
        <v>614</v>
      </c>
      <c r="C67" s="130">
        <v>44617</v>
      </c>
      <c r="D67" s="131">
        <v>7071</v>
      </c>
      <c r="E67" s="132" t="s">
        <v>51</v>
      </c>
      <c r="F67" s="133" t="s">
        <v>150</v>
      </c>
      <c r="G67" s="79" t="s">
        <v>60</v>
      </c>
      <c r="H67" s="135">
        <v>0</v>
      </c>
      <c r="I67" s="136" t="s">
        <v>25</v>
      </c>
      <c r="J67" s="135">
        <v>0</v>
      </c>
      <c r="K67" s="136" t="s">
        <v>25</v>
      </c>
      <c r="L67" s="135">
        <v>0</v>
      </c>
      <c r="M67" s="136" t="s">
        <v>25</v>
      </c>
      <c r="N67" s="135">
        <v>0</v>
      </c>
      <c r="O67" s="136" t="s">
        <v>25</v>
      </c>
      <c r="P67" s="50"/>
      <c r="Q67" s="135">
        <v>0</v>
      </c>
      <c r="R67" s="50" t="s">
        <v>25</v>
      </c>
      <c r="S67" s="135">
        <v>0</v>
      </c>
      <c r="T67" s="136" t="s">
        <v>25</v>
      </c>
      <c r="U67" s="135">
        <v>0</v>
      </c>
      <c r="V67" s="136" t="s">
        <v>25</v>
      </c>
      <c r="W67" s="135">
        <v>0</v>
      </c>
      <c r="X67" s="136" t="s">
        <v>25</v>
      </c>
      <c r="Y67" s="50"/>
      <c r="Z67" s="135">
        <v>0</v>
      </c>
      <c r="AA67" s="136" t="s">
        <v>25</v>
      </c>
      <c r="AB67" s="135">
        <v>0</v>
      </c>
      <c r="AC67" s="136" t="s">
        <v>25</v>
      </c>
      <c r="AD67" s="135">
        <v>0</v>
      </c>
      <c r="AE67" s="136" t="s">
        <v>25</v>
      </c>
      <c r="AF67" s="135">
        <v>0</v>
      </c>
      <c r="AG67" s="136" t="s">
        <v>25</v>
      </c>
      <c r="AH67" s="50"/>
      <c r="AI67" s="135" t="s">
        <v>25</v>
      </c>
      <c r="AJ67" s="136" t="s">
        <v>25</v>
      </c>
      <c r="AK67" s="135" t="s">
        <v>25</v>
      </c>
      <c r="AL67" s="136" t="s">
        <v>25</v>
      </c>
      <c r="AM67" s="135" t="s">
        <v>25</v>
      </c>
      <c r="AN67" s="136" t="s">
        <v>25</v>
      </c>
      <c r="AO67" s="135" t="s">
        <v>25</v>
      </c>
      <c r="AP67" s="136" t="s">
        <v>25</v>
      </c>
      <c r="AQ67" s="50"/>
      <c r="AR67" s="135" t="s">
        <v>25</v>
      </c>
      <c r="AS67" s="136" t="s">
        <v>25</v>
      </c>
      <c r="AT67" s="135" t="s">
        <v>25</v>
      </c>
      <c r="AU67" s="50" t="s">
        <v>25</v>
      </c>
      <c r="AV67" s="135" t="s">
        <v>25</v>
      </c>
      <c r="AW67" s="136" t="s">
        <v>25</v>
      </c>
      <c r="AX67" s="135" t="s">
        <v>25</v>
      </c>
      <c r="AY67" s="136" t="s">
        <v>25</v>
      </c>
    </row>
    <row r="68" spans="1:51">
      <c r="A68" s="129" t="s">
        <v>95</v>
      </c>
      <c r="B68" s="129">
        <v>658</v>
      </c>
      <c r="C68" s="130">
        <v>44712</v>
      </c>
      <c r="D68" s="131">
        <v>7071</v>
      </c>
      <c r="E68" s="132" t="s">
        <v>51</v>
      </c>
      <c r="F68" s="133" t="s">
        <v>155</v>
      </c>
      <c r="G68" s="79" t="s">
        <v>49</v>
      </c>
      <c r="H68" s="135">
        <v>0</v>
      </c>
      <c r="I68" s="136">
        <v>0</v>
      </c>
      <c r="J68" s="135">
        <v>0</v>
      </c>
      <c r="K68" s="136">
        <v>0</v>
      </c>
      <c r="L68" s="135">
        <v>0</v>
      </c>
      <c r="M68" s="136">
        <v>-2.8</v>
      </c>
      <c r="N68" s="135">
        <v>0</v>
      </c>
      <c r="O68" s="136">
        <v>-2.8</v>
      </c>
      <c r="P68" s="50"/>
      <c r="Q68" s="135">
        <v>0</v>
      </c>
      <c r="R68" s="50">
        <v>0</v>
      </c>
      <c r="S68" s="135">
        <v>0</v>
      </c>
      <c r="T68" s="136">
        <v>0</v>
      </c>
      <c r="U68" s="135">
        <v>-1.7</v>
      </c>
      <c r="V68" s="136">
        <v>-2.8</v>
      </c>
      <c r="W68" s="135">
        <v>-1.7</v>
      </c>
      <c r="X68" s="136">
        <v>-2.8</v>
      </c>
      <c r="Y68" s="50"/>
      <c r="Z68" s="135">
        <v>0</v>
      </c>
      <c r="AA68" s="136">
        <v>0</v>
      </c>
      <c r="AB68" s="135">
        <v>0</v>
      </c>
      <c r="AC68" s="136">
        <v>0</v>
      </c>
      <c r="AD68" s="135">
        <v>-1.7</v>
      </c>
      <c r="AE68" s="136">
        <v>-2.8</v>
      </c>
      <c r="AF68" s="135">
        <v>-1.7</v>
      </c>
      <c r="AG68" s="136">
        <v>-2.8</v>
      </c>
      <c r="AH68" s="50"/>
      <c r="AI68" s="135">
        <v>0</v>
      </c>
      <c r="AJ68" s="136">
        <v>0</v>
      </c>
      <c r="AK68" s="135">
        <v>0</v>
      </c>
      <c r="AL68" s="136">
        <v>0</v>
      </c>
      <c r="AM68" s="135">
        <v>-2.2000000000000002</v>
      </c>
      <c r="AN68" s="136">
        <v>-2.8</v>
      </c>
      <c r="AO68" s="135">
        <v>-2.2000000000000002</v>
      </c>
      <c r="AP68" s="136">
        <v>-2.8</v>
      </c>
      <c r="AQ68" s="50"/>
      <c r="AR68" s="135">
        <v>0</v>
      </c>
      <c r="AS68" s="136">
        <v>0</v>
      </c>
      <c r="AT68" s="135">
        <v>0</v>
      </c>
      <c r="AU68" s="50">
        <v>0</v>
      </c>
      <c r="AV68" s="135">
        <v>-2.8</v>
      </c>
      <c r="AW68" s="136">
        <v>-2.8</v>
      </c>
      <c r="AX68" s="135">
        <v>-2.8</v>
      </c>
      <c r="AY68" s="136">
        <v>-2.8</v>
      </c>
    </row>
    <row r="69" spans="1:51">
      <c r="A69" s="129" t="s">
        <v>95</v>
      </c>
      <c r="B69" s="129">
        <v>639</v>
      </c>
      <c r="C69" s="130">
        <v>44624</v>
      </c>
      <c r="D69" s="131">
        <v>7071</v>
      </c>
      <c r="E69" s="132" t="s">
        <v>51</v>
      </c>
      <c r="F69" s="133" t="s">
        <v>175</v>
      </c>
      <c r="G69" s="134" t="s">
        <v>60</v>
      </c>
      <c r="H69" s="135">
        <v>-10.5</v>
      </c>
      <c r="I69" s="136">
        <v>-11.5</v>
      </c>
      <c r="J69" s="135" t="s">
        <v>20</v>
      </c>
      <c r="K69" s="136" t="s">
        <v>20</v>
      </c>
      <c r="L69" s="135">
        <v>-3.1</v>
      </c>
      <c r="M69" s="136">
        <v>-3.4</v>
      </c>
      <c r="N69" s="135">
        <v>-13.6</v>
      </c>
      <c r="O69" s="136">
        <v>-14.9</v>
      </c>
      <c r="P69" s="50"/>
      <c r="Q69" s="135">
        <v>-11.7</v>
      </c>
      <c r="R69" s="50">
        <v>-11.7</v>
      </c>
      <c r="S69" s="135" t="s">
        <v>20</v>
      </c>
      <c r="T69" s="136" t="s">
        <v>20</v>
      </c>
      <c r="U69" s="135">
        <v>-3.5</v>
      </c>
      <c r="V69" s="136">
        <v>-3.5</v>
      </c>
      <c r="W69" s="135">
        <v>-15.2</v>
      </c>
      <c r="X69" s="136">
        <v>-15.2</v>
      </c>
      <c r="Y69" s="50"/>
      <c r="Z69" s="135">
        <v>-12</v>
      </c>
      <c r="AA69" s="136">
        <v>-12</v>
      </c>
      <c r="AB69" s="135" t="s">
        <v>20</v>
      </c>
      <c r="AC69" s="136" t="s">
        <v>20</v>
      </c>
      <c r="AD69" s="135">
        <v>-3.5</v>
      </c>
      <c r="AE69" s="136">
        <v>-3.5</v>
      </c>
      <c r="AF69" s="135">
        <v>-15.5</v>
      </c>
      <c r="AG69" s="136">
        <v>-15.5</v>
      </c>
      <c r="AH69" s="50"/>
      <c r="AI69" s="135">
        <v>-12.3</v>
      </c>
      <c r="AJ69" s="136">
        <v>-12.3</v>
      </c>
      <c r="AK69" s="135" t="s">
        <v>20</v>
      </c>
      <c r="AL69" s="136" t="s">
        <v>20</v>
      </c>
      <c r="AM69" s="135">
        <v>-3.6</v>
      </c>
      <c r="AN69" s="136">
        <v>-3.6</v>
      </c>
      <c r="AO69" s="135">
        <v>-15.9</v>
      </c>
      <c r="AP69" s="136">
        <v>-15.9</v>
      </c>
      <c r="AQ69" s="50"/>
      <c r="AR69" s="135">
        <v>-12.6</v>
      </c>
      <c r="AS69" s="136">
        <v>-12.6</v>
      </c>
      <c r="AT69" s="135" t="s">
        <v>20</v>
      </c>
      <c r="AU69" s="50" t="s">
        <v>20</v>
      </c>
      <c r="AV69" s="135">
        <v>-3.7</v>
      </c>
      <c r="AW69" s="136">
        <v>-3.7</v>
      </c>
      <c r="AX69" s="135">
        <v>-16.3</v>
      </c>
      <c r="AY69" s="136">
        <v>-16.3</v>
      </c>
    </row>
    <row r="70" spans="1:51">
      <c r="A70" s="129" t="s">
        <v>95</v>
      </c>
      <c r="B70" s="129">
        <v>639</v>
      </c>
      <c r="C70" s="130">
        <v>44624</v>
      </c>
      <c r="D70" s="131">
        <v>7071</v>
      </c>
      <c r="E70" s="132" t="s">
        <v>51</v>
      </c>
      <c r="F70" s="133" t="s">
        <v>176</v>
      </c>
      <c r="G70" s="134" t="s">
        <v>60</v>
      </c>
      <c r="H70" s="135">
        <v>-1</v>
      </c>
      <c r="I70" s="136">
        <v>-1.1000000000000001</v>
      </c>
      <c r="J70" s="135" t="s">
        <v>20</v>
      </c>
      <c r="K70" s="136" t="s">
        <v>20</v>
      </c>
      <c r="L70" s="135">
        <v>-0.3</v>
      </c>
      <c r="M70" s="136">
        <v>-0.3</v>
      </c>
      <c r="N70" s="135">
        <v>-1.3</v>
      </c>
      <c r="O70" s="136">
        <v>-1.4</v>
      </c>
      <c r="P70" s="50"/>
      <c r="Q70" s="135">
        <v>-1.1000000000000001</v>
      </c>
      <c r="R70" s="50">
        <v>-1.1000000000000001</v>
      </c>
      <c r="S70" s="135" t="s">
        <v>20</v>
      </c>
      <c r="T70" s="136" t="s">
        <v>20</v>
      </c>
      <c r="U70" s="135">
        <v>-0.3</v>
      </c>
      <c r="V70" s="136">
        <v>-0.3</v>
      </c>
      <c r="W70" s="135">
        <v>-1.4</v>
      </c>
      <c r="X70" s="136">
        <v>-1.4</v>
      </c>
      <c r="Y70" s="50"/>
      <c r="Z70" s="135">
        <v>-1.2</v>
      </c>
      <c r="AA70" s="136">
        <v>-1.2</v>
      </c>
      <c r="AB70" s="135" t="s">
        <v>20</v>
      </c>
      <c r="AC70" s="136" t="s">
        <v>20</v>
      </c>
      <c r="AD70" s="135">
        <v>-0.3</v>
      </c>
      <c r="AE70" s="136">
        <v>-0.3</v>
      </c>
      <c r="AF70" s="135">
        <v>-1.5</v>
      </c>
      <c r="AG70" s="136">
        <v>-1.5</v>
      </c>
      <c r="AH70" s="50"/>
      <c r="AI70" s="135">
        <v>-1.2</v>
      </c>
      <c r="AJ70" s="136">
        <v>-1.2</v>
      </c>
      <c r="AK70" s="135" t="s">
        <v>20</v>
      </c>
      <c r="AL70" s="136" t="s">
        <v>20</v>
      </c>
      <c r="AM70" s="135">
        <v>-0.4</v>
      </c>
      <c r="AN70" s="136">
        <v>-0.4</v>
      </c>
      <c r="AO70" s="135">
        <v>-1.6</v>
      </c>
      <c r="AP70" s="136">
        <v>-1.6</v>
      </c>
      <c r="AQ70" s="50"/>
      <c r="AR70" s="135">
        <v>-1.2</v>
      </c>
      <c r="AS70" s="136">
        <v>-1.2</v>
      </c>
      <c r="AT70" s="135" t="s">
        <v>20</v>
      </c>
      <c r="AU70" s="50" t="s">
        <v>20</v>
      </c>
      <c r="AV70" s="135">
        <v>-0.4</v>
      </c>
      <c r="AW70" s="136">
        <v>-0.4</v>
      </c>
      <c r="AX70" s="135">
        <v>-1.6</v>
      </c>
      <c r="AY70" s="136">
        <v>-1.6</v>
      </c>
    </row>
    <row r="71" spans="1:51">
      <c r="A71" s="129" t="s">
        <v>95</v>
      </c>
      <c r="B71" s="129">
        <v>693</v>
      </c>
      <c r="C71" s="130">
        <v>44715</v>
      </c>
      <c r="D71" s="131">
        <v>7071</v>
      </c>
      <c r="E71" s="132" t="s">
        <v>51</v>
      </c>
      <c r="F71" s="133" t="s">
        <v>157</v>
      </c>
      <c r="G71" s="79" t="s">
        <v>49</v>
      </c>
      <c r="H71" s="135">
        <v>0</v>
      </c>
      <c r="I71" s="136">
        <v>0</v>
      </c>
      <c r="J71" s="135">
        <v>0</v>
      </c>
      <c r="K71" s="136">
        <v>0</v>
      </c>
      <c r="L71" s="135">
        <v>0</v>
      </c>
      <c r="M71" s="136">
        <v>-7.5</v>
      </c>
      <c r="N71" s="135">
        <v>0</v>
      </c>
      <c r="O71" s="136">
        <v>-7.5</v>
      </c>
      <c r="P71" s="50"/>
      <c r="Q71" s="135">
        <v>0</v>
      </c>
      <c r="R71" s="50">
        <v>0</v>
      </c>
      <c r="S71" s="135">
        <v>0</v>
      </c>
      <c r="T71" s="136">
        <v>0</v>
      </c>
      <c r="U71" s="135">
        <v>-8.4</v>
      </c>
      <c r="V71" s="136">
        <v>-7.5</v>
      </c>
      <c r="W71" s="135">
        <v>-8.4</v>
      </c>
      <c r="X71" s="136">
        <v>-7.5</v>
      </c>
      <c r="Y71" s="50"/>
      <c r="Z71" s="135">
        <v>0</v>
      </c>
      <c r="AA71" s="136">
        <v>0</v>
      </c>
      <c r="AB71" s="135">
        <v>0</v>
      </c>
      <c r="AC71" s="136">
        <v>0</v>
      </c>
      <c r="AD71" s="135">
        <v>-8.1</v>
      </c>
      <c r="AE71" s="136">
        <v>-7.5</v>
      </c>
      <c r="AF71" s="135">
        <v>-8.1</v>
      </c>
      <c r="AG71" s="136">
        <v>-7.5</v>
      </c>
      <c r="AH71" s="50"/>
      <c r="AI71" s="135">
        <v>0</v>
      </c>
      <c r="AJ71" s="136">
        <v>0</v>
      </c>
      <c r="AK71" s="135">
        <v>0</v>
      </c>
      <c r="AL71" s="136">
        <v>0</v>
      </c>
      <c r="AM71" s="135">
        <v>-7.8000000000000007</v>
      </c>
      <c r="AN71" s="136">
        <v>-7.5</v>
      </c>
      <c r="AO71" s="135">
        <v>-7.8000000000000007</v>
      </c>
      <c r="AP71" s="136">
        <v>-7.5</v>
      </c>
      <c r="AQ71" s="50"/>
      <c r="AR71" s="135">
        <v>0</v>
      </c>
      <c r="AS71" s="136">
        <v>0</v>
      </c>
      <c r="AT71" s="135">
        <v>0</v>
      </c>
      <c r="AU71" s="136">
        <v>0</v>
      </c>
      <c r="AV71" s="135">
        <v>-7.5</v>
      </c>
      <c r="AW71" s="136">
        <v>-7.5</v>
      </c>
      <c r="AX71" s="135">
        <v>-7.5</v>
      </c>
      <c r="AY71" s="136">
        <v>-7.5</v>
      </c>
    </row>
    <row r="72" spans="1:51" ht="25.5">
      <c r="A72" s="129" t="s">
        <v>95</v>
      </c>
      <c r="B72" s="129">
        <v>726</v>
      </c>
      <c r="C72" s="130">
        <v>44715</v>
      </c>
      <c r="D72" s="131">
        <v>7071</v>
      </c>
      <c r="E72" s="132" t="s">
        <v>51</v>
      </c>
      <c r="F72" s="133" t="s">
        <v>159</v>
      </c>
      <c r="G72" s="134" t="s">
        <v>60</v>
      </c>
      <c r="H72" s="135">
        <v>-77.3</v>
      </c>
      <c r="I72" s="136">
        <v>0</v>
      </c>
      <c r="J72" s="135" t="s">
        <v>20</v>
      </c>
      <c r="K72" s="136">
        <v>0</v>
      </c>
      <c r="L72" s="135">
        <v>-22.8</v>
      </c>
      <c r="M72" s="136">
        <v>0</v>
      </c>
      <c r="N72" s="135">
        <v>-100.1</v>
      </c>
      <c r="O72" s="136">
        <v>0</v>
      </c>
      <c r="P72" s="50"/>
      <c r="Q72" s="135">
        <v>0</v>
      </c>
      <c r="R72" s="50">
        <v>0</v>
      </c>
      <c r="S72" s="135">
        <v>0</v>
      </c>
      <c r="T72" s="136">
        <v>0</v>
      </c>
      <c r="U72" s="135">
        <v>0</v>
      </c>
      <c r="V72" s="136">
        <v>0</v>
      </c>
      <c r="W72" s="135">
        <v>0</v>
      </c>
      <c r="X72" s="136">
        <v>0</v>
      </c>
      <c r="Y72" s="50"/>
      <c r="Z72" s="135">
        <v>0</v>
      </c>
      <c r="AA72" s="136">
        <v>0</v>
      </c>
      <c r="AB72" s="135">
        <v>0</v>
      </c>
      <c r="AC72" s="136">
        <v>0</v>
      </c>
      <c r="AD72" s="135">
        <v>0</v>
      </c>
      <c r="AE72" s="136">
        <v>0</v>
      </c>
      <c r="AF72" s="135">
        <v>0</v>
      </c>
      <c r="AG72" s="136">
        <v>0</v>
      </c>
      <c r="AH72" s="50"/>
      <c r="AI72" s="135">
        <v>0</v>
      </c>
      <c r="AJ72" s="136">
        <v>0</v>
      </c>
      <c r="AK72" s="135">
        <v>0</v>
      </c>
      <c r="AL72" s="136">
        <v>0</v>
      </c>
      <c r="AM72" s="135">
        <v>0</v>
      </c>
      <c r="AN72" s="136">
        <v>0</v>
      </c>
      <c r="AO72" s="135">
        <v>0</v>
      </c>
      <c r="AP72" s="136">
        <v>0</v>
      </c>
      <c r="AQ72" s="50"/>
      <c r="AR72" s="135">
        <v>0</v>
      </c>
      <c r="AS72" s="136">
        <v>0</v>
      </c>
      <c r="AT72" s="135">
        <v>0</v>
      </c>
      <c r="AU72" s="136">
        <v>0</v>
      </c>
      <c r="AV72" s="135">
        <v>0</v>
      </c>
      <c r="AW72" s="136">
        <v>0</v>
      </c>
      <c r="AX72" s="135">
        <v>0</v>
      </c>
      <c r="AY72" s="136">
        <v>0</v>
      </c>
    </row>
    <row r="73" spans="1:51">
      <c r="A73" s="129" t="s">
        <v>95</v>
      </c>
      <c r="B73" s="129">
        <v>430</v>
      </c>
      <c r="C73" s="130">
        <v>44610</v>
      </c>
      <c r="D73" s="131">
        <v>7071</v>
      </c>
      <c r="E73" s="132" t="s">
        <v>51</v>
      </c>
      <c r="F73" s="133" t="s">
        <v>141</v>
      </c>
      <c r="G73" s="79" t="s">
        <v>60</v>
      </c>
      <c r="H73" s="135">
        <v>-2.5</v>
      </c>
      <c r="I73" s="136">
        <v>0</v>
      </c>
      <c r="J73" s="135" t="s">
        <v>20</v>
      </c>
      <c r="K73" s="136">
        <v>0</v>
      </c>
      <c r="L73" s="135">
        <v>-0.8</v>
      </c>
      <c r="M73" s="136">
        <v>0</v>
      </c>
      <c r="N73" s="135">
        <v>-3.3</v>
      </c>
      <c r="O73" s="136">
        <v>0</v>
      </c>
      <c r="P73" s="50"/>
      <c r="Q73" s="135">
        <v>0</v>
      </c>
      <c r="R73" s="50">
        <v>0</v>
      </c>
      <c r="S73" s="135">
        <v>0</v>
      </c>
      <c r="T73" s="136">
        <v>0</v>
      </c>
      <c r="U73" s="135">
        <v>0</v>
      </c>
      <c r="V73" s="136">
        <v>0</v>
      </c>
      <c r="W73" s="135">
        <v>0</v>
      </c>
      <c r="X73" s="136">
        <v>0</v>
      </c>
      <c r="Y73" s="50"/>
      <c r="Z73" s="135">
        <v>0</v>
      </c>
      <c r="AA73" s="136">
        <v>0</v>
      </c>
      <c r="AB73" s="135">
        <v>0</v>
      </c>
      <c r="AC73" s="136">
        <v>0</v>
      </c>
      <c r="AD73" s="135">
        <v>0</v>
      </c>
      <c r="AE73" s="136">
        <v>0</v>
      </c>
      <c r="AF73" s="135">
        <v>0</v>
      </c>
      <c r="AG73" s="136">
        <v>0</v>
      </c>
      <c r="AH73" s="50"/>
      <c r="AI73" s="135">
        <v>0</v>
      </c>
      <c r="AJ73" s="136">
        <v>0</v>
      </c>
      <c r="AK73" s="135">
        <v>0</v>
      </c>
      <c r="AL73" s="136">
        <v>0</v>
      </c>
      <c r="AM73" s="135">
        <v>0</v>
      </c>
      <c r="AN73" s="136">
        <v>0</v>
      </c>
      <c r="AO73" s="135">
        <v>0</v>
      </c>
      <c r="AP73" s="136">
        <v>0</v>
      </c>
      <c r="AQ73" s="50"/>
      <c r="AR73" s="135">
        <v>0</v>
      </c>
      <c r="AS73" s="136">
        <v>0</v>
      </c>
      <c r="AT73" s="135">
        <v>0</v>
      </c>
      <c r="AU73" s="50">
        <v>0</v>
      </c>
      <c r="AV73" s="135">
        <v>0</v>
      </c>
      <c r="AW73" s="136">
        <v>0</v>
      </c>
      <c r="AX73" s="135">
        <v>0</v>
      </c>
      <c r="AY73" s="136">
        <v>0</v>
      </c>
    </row>
    <row r="74" spans="1:51">
      <c r="A74" s="129" t="s">
        <v>95</v>
      </c>
      <c r="B74" s="129">
        <v>692</v>
      </c>
      <c r="C74" s="130">
        <v>44610</v>
      </c>
      <c r="D74" s="131">
        <v>7071</v>
      </c>
      <c r="E74" s="132" t="s">
        <v>51</v>
      </c>
      <c r="F74" s="133" t="s">
        <v>144</v>
      </c>
      <c r="G74" s="79" t="s">
        <v>124</v>
      </c>
      <c r="H74" s="135">
        <v>-4</v>
      </c>
      <c r="I74" s="136">
        <v>-4</v>
      </c>
      <c r="J74" s="135" t="s">
        <v>20</v>
      </c>
      <c r="K74" s="136" t="s">
        <v>20</v>
      </c>
      <c r="L74" s="135">
        <v>-1</v>
      </c>
      <c r="M74" s="136">
        <v>-1</v>
      </c>
      <c r="N74" s="135">
        <v>-5</v>
      </c>
      <c r="O74" s="136">
        <v>-5</v>
      </c>
      <c r="P74" s="50"/>
      <c r="Q74" s="135">
        <v>-4</v>
      </c>
      <c r="R74" s="50">
        <v>-4</v>
      </c>
      <c r="S74" s="135" t="s">
        <v>20</v>
      </c>
      <c r="T74" s="136" t="s">
        <v>20</v>
      </c>
      <c r="U74" s="135">
        <v>-1</v>
      </c>
      <c r="V74" s="136">
        <v>-1</v>
      </c>
      <c r="W74" s="135">
        <v>-5</v>
      </c>
      <c r="X74" s="136">
        <v>-5</v>
      </c>
      <c r="Y74" s="50"/>
      <c r="Z74" s="135">
        <v>-4</v>
      </c>
      <c r="AA74" s="136">
        <v>-4</v>
      </c>
      <c r="AB74" s="135" t="s">
        <v>20</v>
      </c>
      <c r="AC74" s="136" t="s">
        <v>20</v>
      </c>
      <c r="AD74" s="135">
        <v>-1</v>
      </c>
      <c r="AE74" s="136">
        <v>-1</v>
      </c>
      <c r="AF74" s="135">
        <v>-5</v>
      </c>
      <c r="AG74" s="136">
        <v>-5</v>
      </c>
      <c r="AH74" s="50"/>
      <c r="AI74" s="135">
        <v>-4</v>
      </c>
      <c r="AJ74" s="136">
        <v>-4</v>
      </c>
      <c r="AK74" s="135" t="s">
        <v>20</v>
      </c>
      <c r="AL74" s="136" t="s">
        <v>20</v>
      </c>
      <c r="AM74" s="135">
        <v>-1</v>
      </c>
      <c r="AN74" s="136">
        <v>-1</v>
      </c>
      <c r="AO74" s="135">
        <v>-5</v>
      </c>
      <c r="AP74" s="136">
        <v>-5</v>
      </c>
      <c r="AQ74" s="50"/>
      <c r="AR74" s="135">
        <v>-4</v>
      </c>
      <c r="AS74" s="136">
        <v>-4</v>
      </c>
      <c r="AT74" s="135" t="s">
        <v>20</v>
      </c>
      <c r="AU74" s="50" t="s">
        <v>20</v>
      </c>
      <c r="AV74" s="135">
        <v>-1</v>
      </c>
      <c r="AW74" s="136">
        <v>-1</v>
      </c>
      <c r="AX74" s="135">
        <v>-5</v>
      </c>
      <c r="AY74" s="136">
        <v>-5</v>
      </c>
    </row>
    <row r="75" spans="1:51">
      <c r="A75" s="129" t="s">
        <v>95</v>
      </c>
      <c r="B75" s="129">
        <v>466</v>
      </c>
      <c r="C75" s="130">
        <v>44610</v>
      </c>
      <c r="D75" s="131">
        <v>7071</v>
      </c>
      <c r="E75" s="132" t="s">
        <v>51</v>
      </c>
      <c r="F75" s="133" t="s">
        <v>138</v>
      </c>
      <c r="G75" s="79" t="s">
        <v>49</v>
      </c>
      <c r="H75" s="135">
        <v>0</v>
      </c>
      <c r="I75" s="136">
        <v>0</v>
      </c>
      <c r="J75" s="135">
        <v>0</v>
      </c>
      <c r="K75" s="136">
        <v>0</v>
      </c>
      <c r="L75" s="135" t="s">
        <v>20</v>
      </c>
      <c r="M75" s="136" t="s">
        <v>20</v>
      </c>
      <c r="N75" s="135" t="s">
        <v>20</v>
      </c>
      <c r="O75" s="136" t="s">
        <v>20</v>
      </c>
      <c r="P75" s="50"/>
      <c r="Q75" s="135">
        <v>0</v>
      </c>
      <c r="R75" s="50">
        <v>0</v>
      </c>
      <c r="S75" s="135">
        <v>0</v>
      </c>
      <c r="T75" s="136">
        <v>0</v>
      </c>
      <c r="U75" s="135" t="s">
        <v>20</v>
      </c>
      <c r="V75" s="136" t="s">
        <v>20</v>
      </c>
      <c r="W75" s="135" t="s">
        <v>20</v>
      </c>
      <c r="X75" s="136" t="s">
        <v>20</v>
      </c>
      <c r="Y75" s="50"/>
      <c r="Z75" s="135">
        <v>0</v>
      </c>
      <c r="AA75" s="136">
        <v>0</v>
      </c>
      <c r="AB75" s="135">
        <v>0</v>
      </c>
      <c r="AC75" s="136">
        <v>0</v>
      </c>
      <c r="AD75" s="135" t="s">
        <v>20</v>
      </c>
      <c r="AE75" s="136" t="s">
        <v>20</v>
      </c>
      <c r="AF75" s="135" t="s">
        <v>20</v>
      </c>
      <c r="AG75" s="136" t="s">
        <v>20</v>
      </c>
      <c r="AH75" s="50"/>
      <c r="AI75" s="135">
        <v>0</v>
      </c>
      <c r="AJ75" s="136">
        <v>0</v>
      </c>
      <c r="AK75" s="135">
        <v>0</v>
      </c>
      <c r="AL75" s="136">
        <v>0</v>
      </c>
      <c r="AM75" s="135" t="s">
        <v>20</v>
      </c>
      <c r="AN75" s="136" t="s">
        <v>20</v>
      </c>
      <c r="AO75" s="135" t="s">
        <v>20</v>
      </c>
      <c r="AP75" s="136" t="s">
        <v>20</v>
      </c>
      <c r="AQ75" s="50"/>
      <c r="AR75" s="135">
        <v>0</v>
      </c>
      <c r="AS75" s="136">
        <v>0</v>
      </c>
      <c r="AT75" s="135">
        <v>0</v>
      </c>
      <c r="AU75" s="50">
        <v>0</v>
      </c>
      <c r="AV75" s="135" t="s">
        <v>20</v>
      </c>
      <c r="AW75" s="136" t="s">
        <v>20</v>
      </c>
      <c r="AX75" s="135" t="s">
        <v>20</v>
      </c>
      <c r="AY75" s="136" t="s">
        <v>20</v>
      </c>
    </row>
    <row r="76" spans="1:51">
      <c r="A76" s="129" t="s">
        <v>95</v>
      </c>
      <c r="B76" s="129">
        <v>433</v>
      </c>
      <c r="C76" s="130">
        <v>44610</v>
      </c>
      <c r="D76" s="131">
        <v>7071</v>
      </c>
      <c r="E76" s="132" t="s">
        <v>51</v>
      </c>
      <c r="F76" s="133" t="s">
        <v>142</v>
      </c>
      <c r="G76" s="79" t="s">
        <v>60</v>
      </c>
      <c r="H76" s="135">
        <v>-27.6</v>
      </c>
      <c r="I76" s="136">
        <v>0</v>
      </c>
      <c r="J76" s="135" t="s">
        <v>20</v>
      </c>
      <c r="K76" s="136">
        <v>0</v>
      </c>
      <c r="L76" s="135">
        <v>-8.1</v>
      </c>
      <c r="M76" s="136">
        <v>0</v>
      </c>
      <c r="N76" s="135">
        <v>-35.700000000000003</v>
      </c>
      <c r="O76" s="136">
        <v>0</v>
      </c>
      <c r="P76" s="50"/>
      <c r="Q76" s="135">
        <v>-2.5</v>
      </c>
      <c r="R76" s="50">
        <v>0</v>
      </c>
      <c r="S76" s="135" t="s">
        <v>20</v>
      </c>
      <c r="T76" s="136">
        <v>0</v>
      </c>
      <c r="U76" s="135">
        <v>-0.7</v>
      </c>
      <c r="V76" s="136">
        <v>0</v>
      </c>
      <c r="W76" s="135">
        <v>-3.2</v>
      </c>
      <c r="X76" s="136">
        <v>0</v>
      </c>
      <c r="Y76" s="50"/>
      <c r="Z76" s="135">
        <v>0</v>
      </c>
      <c r="AA76" s="136">
        <v>0</v>
      </c>
      <c r="AB76" s="135">
        <v>0</v>
      </c>
      <c r="AC76" s="136">
        <v>0</v>
      </c>
      <c r="AD76" s="135">
        <v>0</v>
      </c>
      <c r="AE76" s="136">
        <v>0</v>
      </c>
      <c r="AF76" s="135">
        <v>0</v>
      </c>
      <c r="AG76" s="136">
        <v>0</v>
      </c>
      <c r="AH76" s="50"/>
      <c r="AI76" s="135">
        <v>0</v>
      </c>
      <c r="AJ76" s="136">
        <v>0</v>
      </c>
      <c r="AK76" s="135">
        <v>0</v>
      </c>
      <c r="AL76" s="136">
        <v>0</v>
      </c>
      <c r="AM76" s="135">
        <v>0</v>
      </c>
      <c r="AN76" s="136">
        <v>0</v>
      </c>
      <c r="AO76" s="135">
        <v>0</v>
      </c>
      <c r="AP76" s="136">
        <v>0</v>
      </c>
      <c r="AQ76" s="50"/>
      <c r="AR76" s="135">
        <v>0</v>
      </c>
      <c r="AS76" s="136">
        <v>0</v>
      </c>
      <c r="AT76" s="135">
        <v>0</v>
      </c>
      <c r="AU76" s="50">
        <v>0</v>
      </c>
      <c r="AV76" s="135">
        <v>0</v>
      </c>
      <c r="AW76" s="136">
        <v>0</v>
      </c>
      <c r="AX76" s="135">
        <v>0</v>
      </c>
      <c r="AY76" s="136">
        <v>0</v>
      </c>
    </row>
    <row r="77" spans="1:51">
      <c r="A77" s="129" t="s">
        <v>95</v>
      </c>
      <c r="B77" s="129">
        <v>625</v>
      </c>
      <c r="C77" s="130">
        <v>44624</v>
      </c>
      <c r="D77" s="131">
        <v>7071</v>
      </c>
      <c r="E77" s="132" t="s">
        <v>51</v>
      </c>
      <c r="F77" s="133" t="s">
        <v>152</v>
      </c>
      <c r="G77" s="79" t="s">
        <v>60</v>
      </c>
      <c r="H77" s="135">
        <v>-19.8</v>
      </c>
      <c r="I77" s="136">
        <v>0</v>
      </c>
      <c r="J77" s="135" t="s">
        <v>20</v>
      </c>
      <c r="K77" s="136">
        <v>0</v>
      </c>
      <c r="L77" s="135">
        <v>-5.8</v>
      </c>
      <c r="M77" s="136">
        <v>0</v>
      </c>
      <c r="N77" s="135">
        <v>-25.6</v>
      </c>
      <c r="O77" s="136">
        <v>0</v>
      </c>
      <c r="P77" s="50"/>
      <c r="Q77" s="135">
        <v>0</v>
      </c>
      <c r="R77" s="50">
        <v>0</v>
      </c>
      <c r="S77" s="135">
        <v>0</v>
      </c>
      <c r="T77" s="136">
        <v>0</v>
      </c>
      <c r="U77" s="135">
        <v>0</v>
      </c>
      <c r="V77" s="136">
        <v>0</v>
      </c>
      <c r="W77" s="135">
        <v>0</v>
      </c>
      <c r="X77" s="136">
        <v>0</v>
      </c>
      <c r="Y77" s="50"/>
      <c r="Z77" s="135">
        <v>0</v>
      </c>
      <c r="AA77" s="136">
        <v>0</v>
      </c>
      <c r="AB77" s="135">
        <v>0</v>
      </c>
      <c r="AC77" s="136">
        <v>0</v>
      </c>
      <c r="AD77" s="135">
        <v>0</v>
      </c>
      <c r="AE77" s="136">
        <v>0</v>
      </c>
      <c r="AF77" s="135">
        <v>0</v>
      </c>
      <c r="AG77" s="136">
        <v>0</v>
      </c>
      <c r="AH77" s="50"/>
      <c r="AI77" s="135">
        <v>0</v>
      </c>
      <c r="AJ77" s="136">
        <v>0</v>
      </c>
      <c r="AK77" s="135">
        <v>0</v>
      </c>
      <c r="AL77" s="136">
        <v>0</v>
      </c>
      <c r="AM77" s="135">
        <v>0</v>
      </c>
      <c r="AN77" s="136">
        <v>0</v>
      </c>
      <c r="AO77" s="135">
        <v>0</v>
      </c>
      <c r="AP77" s="136">
        <v>0</v>
      </c>
      <c r="AQ77" s="50"/>
      <c r="AR77" s="135">
        <v>0</v>
      </c>
      <c r="AS77" s="136">
        <v>0</v>
      </c>
      <c r="AT77" s="135">
        <v>0</v>
      </c>
      <c r="AU77" s="50">
        <v>0</v>
      </c>
      <c r="AV77" s="135">
        <v>0</v>
      </c>
      <c r="AW77" s="136">
        <v>0</v>
      </c>
      <c r="AX77" s="135">
        <v>0</v>
      </c>
      <c r="AY77" s="136">
        <v>0</v>
      </c>
    </row>
    <row r="78" spans="1:51">
      <c r="A78" s="129" t="s">
        <v>95</v>
      </c>
      <c r="B78" s="129">
        <v>535</v>
      </c>
      <c r="C78" s="130">
        <v>44615</v>
      </c>
      <c r="D78" s="131">
        <v>7071</v>
      </c>
      <c r="E78" s="132" t="s">
        <v>51</v>
      </c>
      <c r="F78" s="133" t="s">
        <v>147</v>
      </c>
      <c r="G78" s="79" t="s">
        <v>60</v>
      </c>
      <c r="H78" s="135">
        <v>-55.6</v>
      </c>
      <c r="I78" s="136">
        <v>0</v>
      </c>
      <c r="J78" s="135" t="s">
        <v>20</v>
      </c>
      <c r="K78" s="136">
        <v>0</v>
      </c>
      <c r="L78" s="135">
        <v>-16.399999999999999</v>
      </c>
      <c r="M78" s="136">
        <v>0</v>
      </c>
      <c r="N78" s="135">
        <v>-72</v>
      </c>
      <c r="O78" s="136">
        <v>0</v>
      </c>
      <c r="P78" s="50"/>
      <c r="Q78" s="135">
        <v>-5</v>
      </c>
      <c r="R78" s="50">
        <v>0</v>
      </c>
      <c r="S78" s="135" t="s">
        <v>20</v>
      </c>
      <c r="T78" s="136">
        <v>0</v>
      </c>
      <c r="U78" s="135">
        <v>-1.5</v>
      </c>
      <c r="V78" s="136">
        <v>0</v>
      </c>
      <c r="W78" s="135">
        <v>-6.5</v>
      </c>
      <c r="X78" s="136">
        <v>0</v>
      </c>
      <c r="Y78" s="50"/>
      <c r="Z78" s="135">
        <v>0</v>
      </c>
      <c r="AA78" s="136">
        <v>0</v>
      </c>
      <c r="AB78" s="135">
        <v>0</v>
      </c>
      <c r="AC78" s="136">
        <v>0</v>
      </c>
      <c r="AD78" s="135">
        <v>0</v>
      </c>
      <c r="AE78" s="136">
        <v>0</v>
      </c>
      <c r="AF78" s="135">
        <v>0</v>
      </c>
      <c r="AG78" s="136">
        <v>0</v>
      </c>
      <c r="AH78" s="50"/>
      <c r="AI78" s="135">
        <v>0</v>
      </c>
      <c r="AJ78" s="136">
        <v>0</v>
      </c>
      <c r="AK78" s="135">
        <v>0</v>
      </c>
      <c r="AL78" s="136">
        <v>0</v>
      </c>
      <c r="AM78" s="135">
        <v>0</v>
      </c>
      <c r="AN78" s="136">
        <v>0</v>
      </c>
      <c r="AO78" s="135">
        <v>0</v>
      </c>
      <c r="AP78" s="136">
        <v>0</v>
      </c>
      <c r="AQ78" s="50"/>
      <c r="AR78" s="135">
        <v>0</v>
      </c>
      <c r="AS78" s="136">
        <v>0</v>
      </c>
      <c r="AT78" s="135">
        <v>0</v>
      </c>
      <c r="AU78" s="50">
        <v>0</v>
      </c>
      <c r="AV78" s="135">
        <v>0</v>
      </c>
      <c r="AW78" s="136">
        <v>0</v>
      </c>
      <c r="AX78" s="135">
        <v>0</v>
      </c>
      <c r="AY78" s="136">
        <v>0</v>
      </c>
    </row>
    <row r="79" spans="1:51">
      <c r="A79" s="129" t="s">
        <v>95</v>
      </c>
      <c r="B79" s="129">
        <v>275</v>
      </c>
      <c r="C79" s="130">
        <v>44589</v>
      </c>
      <c r="D79" s="131">
        <v>7071</v>
      </c>
      <c r="E79" s="132" t="s">
        <v>51</v>
      </c>
      <c r="F79" s="133" t="s">
        <v>136</v>
      </c>
      <c r="G79" s="79" t="s">
        <v>123</v>
      </c>
      <c r="H79" s="135" t="s">
        <v>25</v>
      </c>
      <c r="I79" s="136" t="s">
        <v>26</v>
      </c>
      <c r="J79" s="135" t="s">
        <v>25</v>
      </c>
      <c r="K79" s="136" t="s">
        <v>26</v>
      </c>
      <c r="L79" s="135">
        <v>0</v>
      </c>
      <c r="M79" s="136">
        <v>0</v>
      </c>
      <c r="N79" s="135" t="s">
        <v>25</v>
      </c>
      <c r="O79" s="136" t="s">
        <v>26</v>
      </c>
      <c r="P79" s="50"/>
      <c r="Q79" s="135" t="s">
        <v>25</v>
      </c>
      <c r="R79" s="50" t="s">
        <v>26</v>
      </c>
      <c r="S79" s="135" t="s">
        <v>25</v>
      </c>
      <c r="T79" s="136" t="s">
        <v>26</v>
      </c>
      <c r="U79" s="135">
        <v>0</v>
      </c>
      <c r="V79" s="136">
        <v>0</v>
      </c>
      <c r="W79" s="135" t="s">
        <v>25</v>
      </c>
      <c r="X79" s="136" t="s">
        <v>26</v>
      </c>
      <c r="Y79" s="50"/>
      <c r="Z79" s="135" t="s">
        <v>25</v>
      </c>
      <c r="AA79" s="136" t="s">
        <v>26</v>
      </c>
      <c r="AB79" s="135" t="s">
        <v>25</v>
      </c>
      <c r="AC79" s="136" t="s">
        <v>26</v>
      </c>
      <c r="AD79" s="135">
        <v>0</v>
      </c>
      <c r="AE79" s="136">
        <v>0</v>
      </c>
      <c r="AF79" s="135" t="s">
        <v>25</v>
      </c>
      <c r="AG79" s="136" t="s">
        <v>26</v>
      </c>
      <c r="AH79" s="50"/>
      <c r="AI79" s="135" t="s">
        <v>25</v>
      </c>
      <c r="AJ79" s="136" t="s">
        <v>26</v>
      </c>
      <c r="AK79" s="135" t="s">
        <v>25</v>
      </c>
      <c r="AL79" s="136" t="s">
        <v>26</v>
      </c>
      <c r="AM79" s="135">
        <v>0</v>
      </c>
      <c r="AN79" s="136">
        <v>0</v>
      </c>
      <c r="AO79" s="135" t="s">
        <v>25</v>
      </c>
      <c r="AP79" s="136" t="s">
        <v>26</v>
      </c>
      <c r="AQ79" s="50"/>
      <c r="AR79" s="135" t="s">
        <v>25</v>
      </c>
      <c r="AS79" s="136" t="s">
        <v>26</v>
      </c>
      <c r="AT79" s="135" t="s">
        <v>25</v>
      </c>
      <c r="AU79" s="50" t="s">
        <v>26</v>
      </c>
      <c r="AV79" s="135">
        <v>0</v>
      </c>
      <c r="AW79" s="136">
        <v>0</v>
      </c>
      <c r="AX79" s="135" t="s">
        <v>25</v>
      </c>
      <c r="AY79" s="136" t="s">
        <v>26</v>
      </c>
    </row>
    <row r="80" spans="1:51">
      <c r="A80" s="129" t="s">
        <v>95</v>
      </c>
      <c r="B80" s="129">
        <v>414</v>
      </c>
      <c r="C80" s="130">
        <v>44610</v>
      </c>
      <c r="D80" s="131">
        <v>7071</v>
      </c>
      <c r="E80" s="132" t="s">
        <v>51</v>
      </c>
      <c r="F80" s="133" t="s">
        <v>143</v>
      </c>
      <c r="G80" s="79" t="s">
        <v>60</v>
      </c>
      <c r="H80" s="135">
        <v>-54.5</v>
      </c>
      <c r="I80" s="136">
        <v>0</v>
      </c>
      <c r="J80" s="135" t="s">
        <v>20</v>
      </c>
      <c r="K80" s="136">
        <v>0</v>
      </c>
      <c r="L80" s="135">
        <v>-16.100000000000001</v>
      </c>
      <c r="M80" s="136">
        <v>0</v>
      </c>
      <c r="N80" s="135">
        <v>-70.599999999999994</v>
      </c>
      <c r="O80" s="136">
        <v>0</v>
      </c>
      <c r="P80" s="50"/>
      <c r="Q80" s="135">
        <v>0</v>
      </c>
      <c r="R80" s="50">
        <v>0</v>
      </c>
      <c r="S80" s="135">
        <v>0</v>
      </c>
      <c r="T80" s="136">
        <v>0</v>
      </c>
      <c r="U80" s="135">
        <v>0</v>
      </c>
      <c r="V80" s="136">
        <v>0</v>
      </c>
      <c r="W80" s="135">
        <v>0</v>
      </c>
      <c r="X80" s="136">
        <v>0</v>
      </c>
      <c r="Y80" s="50"/>
      <c r="Z80" s="135">
        <v>0</v>
      </c>
      <c r="AA80" s="136">
        <v>0</v>
      </c>
      <c r="AB80" s="135">
        <v>0</v>
      </c>
      <c r="AC80" s="136">
        <v>0</v>
      </c>
      <c r="AD80" s="135">
        <v>0</v>
      </c>
      <c r="AE80" s="136">
        <v>0</v>
      </c>
      <c r="AF80" s="135">
        <v>0</v>
      </c>
      <c r="AG80" s="136">
        <v>0</v>
      </c>
      <c r="AH80" s="50"/>
      <c r="AI80" s="135">
        <v>0</v>
      </c>
      <c r="AJ80" s="136">
        <v>0</v>
      </c>
      <c r="AK80" s="135">
        <v>0</v>
      </c>
      <c r="AL80" s="136">
        <v>0</v>
      </c>
      <c r="AM80" s="135">
        <v>0</v>
      </c>
      <c r="AN80" s="136">
        <v>0</v>
      </c>
      <c r="AO80" s="135">
        <v>0</v>
      </c>
      <c r="AP80" s="136">
        <v>0</v>
      </c>
      <c r="AQ80" s="50"/>
      <c r="AR80" s="135">
        <v>0</v>
      </c>
      <c r="AS80" s="136">
        <v>0</v>
      </c>
      <c r="AT80" s="135">
        <v>0</v>
      </c>
      <c r="AU80" s="50">
        <v>0</v>
      </c>
      <c r="AV80" s="135">
        <v>0</v>
      </c>
      <c r="AW80" s="136">
        <v>0</v>
      </c>
      <c r="AX80" s="135">
        <v>0</v>
      </c>
      <c r="AY80" s="136">
        <v>0</v>
      </c>
    </row>
    <row r="81" spans="1:51">
      <c r="A81" s="129" t="s">
        <v>95</v>
      </c>
      <c r="B81" s="129">
        <v>602</v>
      </c>
      <c r="C81" s="130">
        <v>44617</v>
      </c>
      <c r="D81" s="131">
        <v>7071</v>
      </c>
      <c r="E81" s="132" t="s">
        <v>51</v>
      </c>
      <c r="F81" s="133" t="s">
        <v>151</v>
      </c>
      <c r="G81" s="79" t="s">
        <v>60</v>
      </c>
      <c r="H81" s="135">
        <v>-0.2</v>
      </c>
      <c r="I81" s="136">
        <v>-0.2</v>
      </c>
      <c r="J81" s="135" t="s">
        <v>20</v>
      </c>
      <c r="K81" s="136" t="s">
        <v>20</v>
      </c>
      <c r="L81" s="135">
        <v>-0.1</v>
      </c>
      <c r="M81" s="136">
        <v>-0.1</v>
      </c>
      <c r="N81" s="135">
        <v>-0.3</v>
      </c>
      <c r="O81" s="136">
        <v>-0.3</v>
      </c>
      <c r="P81" s="50"/>
      <c r="Q81" s="135">
        <v>-0.2</v>
      </c>
      <c r="R81" s="50">
        <v>-0.2</v>
      </c>
      <c r="S81" s="135" t="s">
        <v>20</v>
      </c>
      <c r="T81" s="136" t="s">
        <v>20</v>
      </c>
      <c r="U81" s="135">
        <v>-0.1</v>
      </c>
      <c r="V81" s="136">
        <v>-0.1</v>
      </c>
      <c r="W81" s="135">
        <v>-0.3</v>
      </c>
      <c r="X81" s="136">
        <v>-0.3</v>
      </c>
      <c r="Y81" s="50"/>
      <c r="Z81" s="135">
        <v>-0.2</v>
      </c>
      <c r="AA81" s="136">
        <v>-0.2</v>
      </c>
      <c r="AB81" s="135" t="s">
        <v>20</v>
      </c>
      <c r="AC81" s="136" t="s">
        <v>20</v>
      </c>
      <c r="AD81" s="135">
        <v>-0.1</v>
      </c>
      <c r="AE81" s="136">
        <v>-0.1</v>
      </c>
      <c r="AF81" s="135">
        <v>-0.3</v>
      </c>
      <c r="AG81" s="136">
        <v>-0.3</v>
      </c>
      <c r="AH81" s="50"/>
      <c r="AI81" s="135">
        <v>-0.2</v>
      </c>
      <c r="AJ81" s="136">
        <v>-0.2</v>
      </c>
      <c r="AK81" s="135" t="s">
        <v>20</v>
      </c>
      <c r="AL81" s="136" t="s">
        <v>20</v>
      </c>
      <c r="AM81" s="135">
        <v>-0.1</v>
      </c>
      <c r="AN81" s="136">
        <v>-0.1</v>
      </c>
      <c r="AO81" s="135">
        <v>-0.3</v>
      </c>
      <c r="AP81" s="136">
        <v>-0.3</v>
      </c>
      <c r="AQ81" s="50"/>
      <c r="AR81" s="135">
        <v>-0.2</v>
      </c>
      <c r="AS81" s="136">
        <v>-0.2</v>
      </c>
      <c r="AT81" s="135" t="s">
        <v>20</v>
      </c>
      <c r="AU81" s="50" t="s">
        <v>20</v>
      </c>
      <c r="AV81" s="135">
        <v>-0.1</v>
      </c>
      <c r="AW81" s="136">
        <v>-0.1</v>
      </c>
      <c r="AX81" s="135">
        <v>-0.3</v>
      </c>
      <c r="AY81" s="136">
        <v>-0.3</v>
      </c>
    </row>
    <row r="82" spans="1:51">
      <c r="A82" s="129" t="s">
        <v>95</v>
      </c>
      <c r="B82" s="129">
        <v>481</v>
      </c>
      <c r="C82" s="130">
        <v>44610</v>
      </c>
      <c r="D82" s="131">
        <v>7071</v>
      </c>
      <c r="E82" s="132" t="s">
        <v>51</v>
      </c>
      <c r="F82" s="133" t="s">
        <v>139</v>
      </c>
      <c r="G82" s="79" t="s">
        <v>49</v>
      </c>
      <c r="H82" s="135">
        <v>0</v>
      </c>
      <c r="I82" s="136">
        <v>0</v>
      </c>
      <c r="J82" s="135">
        <v>0</v>
      </c>
      <c r="K82" s="136">
        <v>0</v>
      </c>
      <c r="L82" s="135">
        <v>0</v>
      </c>
      <c r="M82" s="136">
        <v>-0.2</v>
      </c>
      <c r="N82" s="135">
        <v>0</v>
      </c>
      <c r="O82" s="136">
        <v>-0.2</v>
      </c>
      <c r="P82" s="50"/>
      <c r="Q82" s="135">
        <v>0</v>
      </c>
      <c r="R82" s="50">
        <v>0</v>
      </c>
      <c r="S82" s="135">
        <v>0</v>
      </c>
      <c r="T82" s="136">
        <v>0</v>
      </c>
      <c r="U82" s="135">
        <v>-0.2</v>
      </c>
      <c r="V82" s="136">
        <v>-0.2</v>
      </c>
      <c r="W82" s="135">
        <v>-0.2</v>
      </c>
      <c r="X82" s="136">
        <v>-0.2</v>
      </c>
      <c r="Y82" s="50"/>
      <c r="Z82" s="135">
        <v>0</v>
      </c>
      <c r="AA82" s="136">
        <v>0</v>
      </c>
      <c r="AB82" s="135">
        <v>0</v>
      </c>
      <c r="AC82" s="136">
        <v>0</v>
      </c>
      <c r="AD82" s="135">
        <v>-0.2</v>
      </c>
      <c r="AE82" s="136">
        <v>-0.2</v>
      </c>
      <c r="AF82" s="135">
        <v>-0.2</v>
      </c>
      <c r="AG82" s="136">
        <v>-0.2</v>
      </c>
      <c r="AH82" s="50"/>
      <c r="AI82" s="135">
        <v>0</v>
      </c>
      <c r="AJ82" s="136">
        <v>0</v>
      </c>
      <c r="AK82" s="135">
        <v>0</v>
      </c>
      <c r="AL82" s="136">
        <v>0</v>
      </c>
      <c r="AM82" s="135">
        <v>-0.2</v>
      </c>
      <c r="AN82" s="136">
        <v>-0.2</v>
      </c>
      <c r="AO82" s="135">
        <v>-0.2</v>
      </c>
      <c r="AP82" s="136">
        <v>-0.2</v>
      </c>
      <c r="AQ82" s="50"/>
      <c r="AR82" s="135">
        <v>0</v>
      </c>
      <c r="AS82" s="136">
        <v>0</v>
      </c>
      <c r="AT82" s="135">
        <v>0</v>
      </c>
      <c r="AU82" s="50">
        <v>0</v>
      </c>
      <c r="AV82" s="135">
        <v>-0.2</v>
      </c>
      <c r="AW82" s="136">
        <v>-0.2</v>
      </c>
      <c r="AX82" s="135">
        <v>-0.2</v>
      </c>
      <c r="AY82" s="136">
        <v>-0.2</v>
      </c>
    </row>
    <row r="83" spans="1:51">
      <c r="A83" s="129" t="s">
        <v>95</v>
      </c>
      <c r="B83" s="129">
        <v>518</v>
      </c>
      <c r="C83" s="130">
        <v>44615</v>
      </c>
      <c r="D83" s="131">
        <v>7071</v>
      </c>
      <c r="E83" s="132" t="s">
        <v>51</v>
      </c>
      <c r="F83" s="133" t="s">
        <v>178</v>
      </c>
      <c r="G83" s="79" t="s">
        <v>60</v>
      </c>
      <c r="H83" s="135">
        <v>-158.30000000000001</v>
      </c>
      <c r="I83" s="136">
        <v>0</v>
      </c>
      <c r="J83" s="135" t="s">
        <v>20</v>
      </c>
      <c r="K83" s="136">
        <v>0</v>
      </c>
      <c r="L83" s="135">
        <v>-46.7</v>
      </c>
      <c r="M83" s="136">
        <v>0</v>
      </c>
      <c r="N83" s="135">
        <v>-205</v>
      </c>
      <c r="O83" s="136">
        <v>0</v>
      </c>
      <c r="P83" s="50"/>
      <c r="Q83" s="135">
        <v>-183.6</v>
      </c>
      <c r="R83" s="50">
        <v>0</v>
      </c>
      <c r="S83" s="135" t="s">
        <v>20</v>
      </c>
      <c r="T83" s="136">
        <v>0</v>
      </c>
      <c r="U83" s="135">
        <v>-54.2</v>
      </c>
      <c r="V83" s="136">
        <v>0</v>
      </c>
      <c r="W83" s="135">
        <v>-237.8</v>
      </c>
      <c r="X83" s="136">
        <v>0</v>
      </c>
      <c r="Y83" s="50"/>
      <c r="Z83" s="135">
        <v>-15.3</v>
      </c>
      <c r="AA83" s="136">
        <v>0</v>
      </c>
      <c r="AB83" s="135" t="s">
        <v>20</v>
      </c>
      <c r="AC83" s="136">
        <v>0</v>
      </c>
      <c r="AD83" s="135">
        <v>-4.5</v>
      </c>
      <c r="AE83" s="136">
        <v>0</v>
      </c>
      <c r="AF83" s="135">
        <v>-19.8</v>
      </c>
      <c r="AG83" s="136">
        <v>0</v>
      </c>
      <c r="AH83" s="50"/>
      <c r="AI83" s="135">
        <v>0</v>
      </c>
      <c r="AJ83" s="136">
        <v>0</v>
      </c>
      <c r="AK83" s="135">
        <v>0</v>
      </c>
      <c r="AL83" s="136">
        <v>0</v>
      </c>
      <c r="AM83" s="135">
        <v>0</v>
      </c>
      <c r="AN83" s="136">
        <v>0</v>
      </c>
      <c r="AO83" s="135">
        <v>0</v>
      </c>
      <c r="AP83" s="136">
        <v>0</v>
      </c>
      <c r="AQ83" s="50"/>
      <c r="AR83" s="135">
        <v>0</v>
      </c>
      <c r="AS83" s="136">
        <v>0</v>
      </c>
      <c r="AT83" s="135">
        <v>0</v>
      </c>
      <c r="AU83" s="50">
        <v>0</v>
      </c>
      <c r="AV83" s="135">
        <v>0</v>
      </c>
      <c r="AW83" s="136">
        <v>0</v>
      </c>
      <c r="AX83" s="135">
        <v>0</v>
      </c>
      <c r="AY83" s="136">
        <v>0</v>
      </c>
    </row>
    <row r="84" spans="1:51">
      <c r="A84" s="129" t="s">
        <v>95</v>
      </c>
      <c r="B84" s="129">
        <v>87</v>
      </c>
      <c r="C84" s="130">
        <v>44540</v>
      </c>
      <c r="D84" s="131">
        <v>7071</v>
      </c>
      <c r="E84" s="132" t="s">
        <v>51</v>
      </c>
      <c r="F84" s="133" t="s">
        <v>135</v>
      </c>
      <c r="G84" s="79" t="s">
        <v>60</v>
      </c>
      <c r="H84" s="135">
        <v>-14</v>
      </c>
      <c r="I84" s="136">
        <v>-15.2</v>
      </c>
      <c r="J84" s="135" t="s">
        <v>20</v>
      </c>
      <c r="K84" s="136" t="s">
        <v>20</v>
      </c>
      <c r="L84" s="135">
        <v>-1.8</v>
      </c>
      <c r="M84" s="136">
        <v>-2</v>
      </c>
      <c r="N84" s="135">
        <v>-15.8</v>
      </c>
      <c r="O84" s="136">
        <v>-17.2</v>
      </c>
      <c r="P84" s="50"/>
      <c r="Q84" s="135">
        <v>-15.3</v>
      </c>
      <c r="R84" s="50">
        <v>-15.3</v>
      </c>
      <c r="S84" s="135" t="s">
        <v>20</v>
      </c>
      <c r="T84" s="136" t="s">
        <v>20</v>
      </c>
      <c r="U84" s="135">
        <v>-2</v>
      </c>
      <c r="V84" s="136">
        <v>-2</v>
      </c>
      <c r="W84" s="135">
        <v>-17.3</v>
      </c>
      <c r="X84" s="136">
        <v>-17.3</v>
      </c>
      <c r="Y84" s="50"/>
      <c r="Z84" s="135">
        <v>-15.5</v>
      </c>
      <c r="AA84" s="136">
        <v>-15.5</v>
      </c>
      <c r="AB84" s="135" t="s">
        <v>20</v>
      </c>
      <c r="AC84" s="136" t="s">
        <v>20</v>
      </c>
      <c r="AD84" s="135">
        <v>-2</v>
      </c>
      <c r="AE84" s="136">
        <v>-2</v>
      </c>
      <c r="AF84" s="135">
        <v>-17.5</v>
      </c>
      <c r="AG84" s="136">
        <v>-17.5</v>
      </c>
      <c r="AH84" s="50"/>
      <c r="AI84" s="135">
        <v>-15.6</v>
      </c>
      <c r="AJ84" s="136">
        <v>-15.6</v>
      </c>
      <c r="AK84" s="135" t="s">
        <v>20</v>
      </c>
      <c r="AL84" s="136" t="s">
        <v>20</v>
      </c>
      <c r="AM84" s="135">
        <v>-2</v>
      </c>
      <c r="AN84" s="136">
        <v>-2</v>
      </c>
      <c r="AO84" s="135">
        <v>-17.600000000000001</v>
      </c>
      <c r="AP84" s="136">
        <v>-17.600000000000001</v>
      </c>
      <c r="AQ84" s="50"/>
      <c r="AR84" s="135">
        <v>-15.8</v>
      </c>
      <c r="AS84" s="136">
        <v>-15.8</v>
      </c>
      <c r="AT84" s="135" t="s">
        <v>20</v>
      </c>
      <c r="AU84" s="50" t="s">
        <v>20</v>
      </c>
      <c r="AV84" s="135">
        <v>-2</v>
      </c>
      <c r="AW84" s="136">
        <v>-2</v>
      </c>
      <c r="AX84" s="135">
        <v>-17.8</v>
      </c>
      <c r="AY84" s="136">
        <v>-17.8</v>
      </c>
    </row>
    <row r="85" spans="1:51">
      <c r="A85" s="129" t="s">
        <v>95</v>
      </c>
      <c r="B85" s="129">
        <v>675</v>
      </c>
      <c r="C85" s="130">
        <v>44712</v>
      </c>
      <c r="D85" s="131">
        <v>7071</v>
      </c>
      <c r="E85" s="132" t="s">
        <v>51</v>
      </c>
      <c r="F85" s="133" t="s">
        <v>156</v>
      </c>
      <c r="G85" s="79" t="s">
        <v>96</v>
      </c>
      <c r="H85" s="135">
        <v>-1.4</v>
      </c>
      <c r="I85" s="136">
        <v>0</v>
      </c>
      <c r="J85" s="135">
        <v>-197.1</v>
      </c>
      <c r="K85" s="136">
        <v>0</v>
      </c>
      <c r="L85" s="135">
        <v>-15.6</v>
      </c>
      <c r="M85" s="136">
        <v>0</v>
      </c>
      <c r="N85" s="135">
        <v>-214.1</v>
      </c>
      <c r="O85" s="136">
        <v>0</v>
      </c>
      <c r="P85" s="50"/>
      <c r="Q85" s="135">
        <v>0</v>
      </c>
      <c r="R85" s="50">
        <v>0</v>
      </c>
      <c r="S85" s="135">
        <v>0</v>
      </c>
      <c r="T85" s="136">
        <v>0</v>
      </c>
      <c r="U85" s="135">
        <v>0</v>
      </c>
      <c r="V85" s="136">
        <v>0</v>
      </c>
      <c r="W85" s="135">
        <v>0</v>
      </c>
      <c r="X85" s="136">
        <v>0</v>
      </c>
      <c r="Y85" s="50"/>
      <c r="Z85" s="135">
        <v>0</v>
      </c>
      <c r="AA85" s="136">
        <v>0</v>
      </c>
      <c r="AB85" s="135">
        <v>0</v>
      </c>
      <c r="AC85" s="136">
        <v>0</v>
      </c>
      <c r="AD85" s="135">
        <v>0</v>
      </c>
      <c r="AE85" s="136">
        <v>0</v>
      </c>
      <c r="AF85" s="135">
        <v>0</v>
      </c>
      <c r="AG85" s="136">
        <v>0</v>
      </c>
      <c r="AH85" s="50"/>
      <c r="AI85" s="135">
        <v>0</v>
      </c>
      <c r="AJ85" s="136">
        <v>0</v>
      </c>
      <c r="AK85" s="135">
        <v>0</v>
      </c>
      <c r="AL85" s="136">
        <v>0</v>
      </c>
      <c r="AM85" s="135">
        <v>0</v>
      </c>
      <c r="AN85" s="136">
        <v>0</v>
      </c>
      <c r="AO85" s="135">
        <v>0</v>
      </c>
      <c r="AP85" s="136">
        <v>0</v>
      </c>
      <c r="AQ85" s="50"/>
      <c r="AR85" s="135">
        <v>0</v>
      </c>
      <c r="AS85" s="136">
        <v>0</v>
      </c>
      <c r="AT85" s="135">
        <v>0</v>
      </c>
      <c r="AU85" s="50">
        <v>0</v>
      </c>
      <c r="AV85" s="135">
        <v>0</v>
      </c>
      <c r="AW85" s="136">
        <v>0</v>
      </c>
      <c r="AX85" s="135">
        <v>0</v>
      </c>
      <c r="AY85" s="136">
        <v>0</v>
      </c>
    </row>
    <row r="86" spans="1:51">
      <c r="A86" s="129" t="s">
        <v>95</v>
      </c>
      <c r="B86" s="129">
        <v>756</v>
      </c>
      <c r="C86" s="130">
        <v>44715</v>
      </c>
      <c r="D86" s="131">
        <v>7071</v>
      </c>
      <c r="E86" s="132" t="s">
        <v>51</v>
      </c>
      <c r="F86" s="133" t="s">
        <v>160</v>
      </c>
      <c r="G86" s="79" t="s">
        <v>124</v>
      </c>
      <c r="H86" s="135">
        <v>0</v>
      </c>
      <c r="I86" s="136">
        <v>-10</v>
      </c>
      <c r="J86" s="135">
        <v>0</v>
      </c>
      <c r="K86" s="136">
        <v>0</v>
      </c>
      <c r="L86" s="135">
        <v>0</v>
      </c>
      <c r="M86" s="136">
        <v>0</v>
      </c>
      <c r="N86" s="135">
        <v>0</v>
      </c>
      <c r="O86" s="136">
        <v>-10</v>
      </c>
      <c r="P86" s="50"/>
      <c r="Q86" s="135">
        <v>-10</v>
      </c>
      <c r="R86" s="50">
        <v>-10</v>
      </c>
      <c r="S86" s="135">
        <v>0</v>
      </c>
      <c r="T86" s="136">
        <v>0</v>
      </c>
      <c r="U86" s="135">
        <v>0</v>
      </c>
      <c r="V86" s="136">
        <v>0</v>
      </c>
      <c r="W86" s="135">
        <v>-10</v>
      </c>
      <c r="X86" s="136">
        <v>-10</v>
      </c>
      <c r="Y86" s="50"/>
      <c r="Z86" s="135">
        <v>-10</v>
      </c>
      <c r="AA86" s="136">
        <v>-10</v>
      </c>
      <c r="AB86" s="135">
        <v>0</v>
      </c>
      <c r="AC86" s="136">
        <v>0</v>
      </c>
      <c r="AD86" s="135">
        <v>0</v>
      </c>
      <c r="AE86" s="136">
        <v>0</v>
      </c>
      <c r="AF86" s="135">
        <v>-10</v>
      </c>
      <c r="AG86" s="136">
        <v>-10</v>
      </c>
      <c r="AH86" s="50"/>
      <c r="AI86" s="135">
        <v>-10</v>
      </c>
      <c r="AJ86" s="136">
        <v>-10</v>
      </c>
      <c r="AK86" s="135">
        <v>0</v>
      </c>
      <c r="AL86" s="136">
        <v>0</v>
      </c>
      <c r="AM86" s="135">
        <v>0</v>
      </c>
      <c r="AN86" s="136">
        <v>0</v>
      </c>
      <c r="AO86" s="135">
        <v>-10</v>
      </c>
      <c r="AP86" s="136">
        <v>-10</v>
      </c>
      <c r="AQ86" s="50"/>
      <c r="AR86" s="135">
        <v>-10</v>
      </c>
      <c r="AS86" s="136">
        <v>-10</v>
      </c>
      <c r="AT86" s="135">
        <v>0</v>
      </c>
      <c r="AU86" s="50">
        <v>0</v>
      </c>
      <c r="AV86" s="135">
        <v>0</v>
      </c>
      <c r="AW86" s="136">
        <v>0</v>
      </c>
      <c r="AX86" s="135">
        <v>-10</v>
      </c>
      <c r="AY86" s="136">
        <v>-10</v>
      </c>
    </row>
    <row r="87" spans="1:51">
      <c r="A87" s="129" t="s">
        <v>95</v>
      </c>
      <c r="B87" s="129">
        <v>530</v>
      </c>
      <c r="C87" s="130">
        <v>44615</v>
      </c>
      <c r="D87" s="131">
        <v>7071</v>
      </c>
      <c r="E87" s="132" t="s">
        <v>51</v>
      </c>
      <c r="F87" s="133" t="s">
        <v>146</v>
      </c>
      <c r="G87" s="79" t="s">
        <v>125</v>
      </c>
      <c r="H87" s="135">
        <v>43.7</v>
      </c>
      <c r="I87" s="136">
        <v>94.1</v>
      </c>
      <c r="J87" s="135">
        <v>0</v>
      </c>
      <c r="K87" s="136">
        <v>0</v>
      </c>
      <c r="L87" s="135">
        <v>0</v>
      </c>
      <c r="M87" s="136">
        <v>0</v>
      </c>
      <c r="N87" s="135">
        <v>43.7</v>
      </c>
      <c r="O87" s="136">
        <v>94.1</v>
      </c>
      <c r="P87" s="50"/>
      <c r="Q87" s="135">
        <v>282</v>
      </c>
      <c r="R87" s="50">
        <v>94.1</v>
      </c>
      <c r="S87" s="135">
        <v>0</v>
      </c>
      <c r="T87" s="136">
        <v>0</v>
      </c>
      <c r="U87" s="135">
        <v>0</v>
      </c>
      <c r="V87" s="136">
        <v>0</v>
      </c>
      <c r="W87" s="135">
        <v>282</v>
      </c>
      <c r="X87" s="136">
        <v>94.1</v>
      </c>
      <c r="Y87" s="50"/>
      <c r="Z87" s="135">
        <v>220.7</v>
      </c>
      <c r="AA87" s="136">
        <v>94.1</v>
      </c>
      <c r="AB87" s="135">
        <v>0</v>
      </c>
      <c r="AC87" s="136">
        <v>0</v>
      </c>
      <c r="AD87" s="135">
        <v>0</v>
      </c>
      <c r="AE87" s="136">
        <v>0</v>
      </c>
      <c r="AF87" s="135">
        <v>220.7</v>
      </c>
      <c r="AG87" s="136">
        <v>94.1</v>
      </c>
      <c r="AH87" s="50"/>
      <c r="AI87" s="135">
        <v>157.30000000000001</v>
      </c>
      <c r="AJ87" s="136">
        <v>94.1</v>
      </c>
      <c r="AK87" s="135">
        <v>0</v>
      </c>
      <c r="AL87" s="136">
        <v>0</v>
      </c>
      <c r="AM87" s="135">
        <v>0</v>
      </c>
      <c r="AN87" s="136">
        <v>0</v>
      </c>
      <c r="AO87" s="135">
        <v>157.30000000000001</v>
      </c>
      <c r="AP87" s="136">
        <v>94.1</v>
      </c>
      <c r="AQ87" s="50"/>
      <c r="AR87" s="135">
        <v>94.1</v>
      </c>
      <c r="AS87" s="136">
        <v>94.1</v>
      </c>
      <c r="AT87" s="135">
        <v>0</v>
      </c>
      <c r="AU87" s="50">
        <v>0</v>
      </c>
      <c r="AV87" s="135">
        <v>0</v>
      </c>
      <c r="AW87" s="136">
        <v>0</v>
      </c>
      <c r="AX87" s="135">
        <v>94.1</v>
      </c>
      <c r="AY87" s="136">
        <v>94.1</v>
      </c>
    </row>
    <row r="88" spans="1:51">
      <c r="A88" s="129" t="s">
        <v>95</v>
      </c>
      <c r="B88" s="129">
        <v>649</v>
      </c>
      <c r="C88" s="130">
        <v>44712</v>
      </c>
      <c r="D88" s="131">
        <v>7071</v>
      </c>
      <c r="E88" s="132" t="s">
        <v>51</v>
      </c>
      <c r="F88" s="133" t="s">
        <v>154</v>
      </c>
      <c r="G88" s="79" t="s">
        <v>49</v>
      </c>
      <c r="H88" s="135">
        <v>0</v>
      </c>
      <c r="I88" s="136">
        <v>0</v>
      </c>
      <c r="J88" s="135">
        <v>0</v>
      </c>
      <c r="K88" s="136">
        <v>0</v>
      </c>
      <c r="L88" s="135">
        <v>0</v>
      </c>
      <c r="M88" s="136">
        <v>-4.9000000000000004</v>
      </c>
      <c r="N88" s="135">
        <v>0</v>
      </c>
      <c r="O88" s="136">
        <v>-4.9000000000000004</v>
      </c>
      <c r="P88" s="50"/>
      <c r="Q88" s="135">
        <v>0</v>
      </c>
      <c r="R88" s="50">
        <v>0</v>
      </c>
      <c r="S88" s="135">
        <v>0</v>
      </c>
      <c r="T88" s="136">
        <v>0</v>
      </c>
      <c r="U88" s="135">
        <v>-5.1999999999999993</v>
      </c>
      <c r="V88" s="136">
        <v>-5.1999999999999993</v>
      </c>
      <c r="W88" s="135">
        <v>-5.1999999999999993</v>
      </c>
      <c r="X88" s="136">
        <v>-5.1999999999999993</v>
      </c>
      <c r="Y88" s="50"/>
      <c r="Z88" s="135">
        <v>0</v>
      </c>
      <c r="AA88" s="136">
        <v>0</v>
      </c>
      <c r="AB88" s="135">
        <v>0</v>
      </c>
      <c r="AC88" s="136">
        <v>0</v>
      </c>
      <c r="AD88" s="135">
        <v>-5.5</v>
      </c>
      <c r="AE88" s="136">
        <v>-5.5</v>
      </c>
      <c r="AF88" s="135">
        <v>-5.5</v>
      </c>
      <c r="AG88" s="136">
        <v>-5.5</v>
      </c>
      <c r="AH88" s="50"/>
      <c r="AI88" s="135">
        <v>0</v>
      </c>
      <c r="AJ88" s="136">
        <v>0</v>
      </c>
      <c r="AK88" s="135">
        <v>0</v>
      </c>
      <c r="AL88" s="136">
        <v>0</v>
      </c>
      <c r="AM88" s="135">
        <v>-5.8000000000000007</v>
      </c>
      <c r="AN88" s="136">
        <v>-5.8000000000000007</v>
      </c>
      <c r="AO88" s="135">
        <v>-5.8000000000000007</v>
      </c>
      <c r="AP88" s="136">
        <v>-5.8000000000000007</v>
      </c>
      <c r="AQ88" s="50"/>
      <c r="AR88" s="135">
        <v>0</v>
      </c>
      <c r="AS88" s="136">
        <v>0</v>
      </c>
      <c r="AT88" s="135">
        <v>0</v>
      </c>
      <c r="AU88" s="50">
        <v>0</v>
      </c>
      <c r="AV88" s="135">
        <v>-6.1</v>
      </c>
      <c r="AW88" s="136">
        <v>-6.1</v>
      </c>
      <c r="AX88" s="135">
        <v>-6.1</v>
      </c>
      <c r="AY88" s="136">
        <v>-6.1</v>
      </c>
    </row>
    <row r="89" spans="1:51">
      <c r="A89" s="129" t="s">
        <v>95</v>
      </c>
      <c r="B89" s="129">
        <v>722</v>
      </c>
      <c r="C89" s="130">
        <v>44715</v>
      </c>
      <c r="D89" s="131">
        <v>7071</v>
      </c>
      <c r="E89" s="132" t="s">
        <v>51</v>
      </c>
      <c r="F89" s="133" t="s">
        <v>158</v>
      </c>
      <c r="G89" s="79" t="s">
        <v>60</v>
      </c>
      <c r="H89" s="135">
        <v>-57.7</v>
      </c>
      <c r="I89" s="136">
        <v>0</v>
      </c>
      <c r="J89" s="135">
        <v>0</v>
      </c>
      <c r="K89" s="136">
        <v>0</v>
      </c>
      <c r="L89" s="135">
        <v>-17</v>
      </c>
      <c r="M89" s="136">
        <v>0</v>
      </c>
      <c r="N89" s="135">
        <v>-74.7</v>
      </c>
      <c r="O89" s="136">
        <v>0</v>
      </c>
      <c r="P89" s="50"/>
      <c r="Q89" s="135">
        <v>-5.2</v>
      </c>
      <c r="R89" s="50">
        <v>0</v>
      </c>
      <c r="S89" s="135">
        <v>0</v>
      </c>
      <c r="T89" s="136">
        <v>0</v>
      </c>
      <c r="U89" s="135">
        <v>-1.6</v>
      </c>
      <c r="V89" s="136">
        <v>0</v>
      </c>
      <c r="W89" s="135">
        <v>-6.8</v>
      </c>
      <c r="X89" s="136">
        <v>0</v>
      </c>
      <c r="Y89" s="50"/>
      <c r="Z89" s="135">
        <v>0</v>
      </c>
      <c r="AA89" s="136">
        <v>0</v>
      </c>
      <c r="AB89" s="135">
        <v>0</v>
      </c>
      <c r="AC89" s="136">
        <v>0</v>
      </c>
      <c r="AD89" s="135">
        <v>0</v>
      </c>
      <c r="AE89" s="136">
        <v>0</v>
      </c>
      <c r="AF89" s="135">
        <v>0</v>
      </c>
      <c r="AG89" s="136">
        <v>0</v>
      </c>
      <c r="AH89" s="50"/>
      <c r="AI89" s="135">
        <v>0</v>
      </c>
      <c r="AJ89" s="136">
        <v>0</v>
      </c>
      <c r="AK89" s="135">
        <v>0</v>
      </c>
      <c r="AL89" s="136">
        <v>0</v>
      </c>
      <c r="AM89" s="135">
        <v>0</v>
      </c>
      <c r="AN89" s="136">
        <v>0</v>
      </c>
      <c r="AO89" s="135">
        <v>0</v>
      </c>
      <c r="AP89" s="136">
        <v>0</v>
      </c>
      <c r="AQ89" s="50"/>
      <c r="AR89" s="135">
        <v>0</v>
      </c>
      <c r="AS89" s="136">
        <v>0</v>
      </c>
      <c r="AT89" s="135">
        <v>0</v>
      </c>
      <c r="AU89" s="50">
        <v>0</v>
      </c>
      <c r="AV89" s="135">
        <v>0</v>
      </c>
      <c r="AW89" s="136">
        <v>0</v>
      </c>
      <c r="AX89" s="135">
        <v>0</v>
      </c>
      <c r="AY89" s="136">
        <v>0</v>
      </c>
    </row>
    <row r="90" spans="1:51">
      <c r="A90" s="129" t="s">
        <v>95</v>
      </c>
      <c r="B90" s="129">
        <v>573</v>
      </c>
      <c r="C90" s="130">
        <v>44617</v>
      </c>
      <c r="D90" s="131">
        <v>7071</v>
      </c>
      <c r="E90" s="132" t="s">
        <v>51</v>
      </c>
      <c r="F90" s="133" t="s">
        <v>148</v>
      </c>
      <c r="G90" s="79" t="s">
        <v>125</v>
      </c>
      <c r="H90" s="135">
        <v>0</v>
      </c>
      <c r="I90" s="136">
        <v>-6.9</v>
      </c>
      <c r="J90" s="135">
        <v>0</v>
      </c>
      <c r="K90" s="136">
        <v>0</v>
      </c>
      <c r="L90" s="135">
        <v>0</v>
      </c>
      <c r="M90" s="136">
        <v>0</v>
      </c>
      <c r="N90" s="135">
        <v>0</v>
      </c>
      <c r="O90" s="136">
        <v>-6.9</v>
      </c>
      <c r="P90" s="50"/>
      <c r="Q90" s="135">
        <v>-6.9</v>
      </c>
      <c r="R90" s="50">
        <v>-6.9</v>
      </c>
      <c r="S90" s="135">
        <v>0</v>
      </c>
      <c r="T90" s="136">
        <v>0</v>
      </c>
      <c r="U90" s="135">
        <v>0</v>
      </c>
      <c r="V90" s="136">
        <v>0</v>
      </c>
      <c r="W90" s="135">
        <v>-6.9</v>
      </c>
      <c r="X90" s="136">
        <v>-6.9</v>
      </c>
      <c r="Y90" s="50"/>
      <c r="Z90" s="135">
        <v>-6.9</v>
      </c>
      <c r="AA90" s="136">
        <v>-6.9</v>
      </c>
      <c r="AB90" s="135">
        <v>0</v>
      </c>
      <c r="AC90" s="136">
        <v>0</v>
      </c>
      <c r="AD90" s="135">
        <v>0</v>
      </c>
      <c r="AE90" s="136">
        <v>0</v>
      </c>
      <c r="AF90" s="135">
        <v>-6.9</v>
      </c>
      <c r="AG90" s="136">
        <v>-6.9</v>
      </c>
      <c r="AH90" s="50"/>
      <c r="AI90" s="135">
        <v>-6.9</v>
      </c>
      <c r="AJ90" s="136">
        <v>-6.9</v>
      </c>
      <c r="AK90" s="135">
        <v>0</v>
      </c>
      <c r="AL90" s="136">
        <v>0</v>
      </c>
      <c r="AM90" s="135">
        <v>0</v>
      </c>
      <c r="AN90" s="136">
        <v>0</v>
      </c>
      <c r="AO90" s="135">
        <v>-6.9</v>
      </c>
      <c r="AP90" s="136">
        <v>-6.9</v>
      </c>
      <c r="AQ90" s="50"/>
      <c r="AR90" s="135">
        <v>-6.9</v>
      </c>
      <c r="AS90" s="136">
        <v>-6.9</v>
      </c>
      <c r="AT90" s="135">
        <v>0</v>
      </c>
      <c r="AU90" s="50">
        <v>0</v>
      </c>
      <c r="AV90" s="135">
        <v>0</v>
      </c>
      <c r="AW90" s="136">
        <v>0</v>
      </c>
      <c r="AX90" s="135">
        <v>-6.9</v>
      </c>
      <c r="AY90" s="136">
        <v>-6.9</v>
      </c>
    </row>
    <row r="91" spans="1:51">
      <c r="A91" s="129" t="s">
        <v>95</v>
      </c>
      <c r="B91" s="129">
        <v>501</v>
      </c>
      <c r="C91" s="130">
        <v>44610</v>
      </c>
      <c r="D91" s="131">
        <v>7071</v>
      </c>
      <c r="E91" s="132" t="s">
        <v>51</v>
      </c>
      <c r="F91" s="133" t="s">
        <v>145</v>
      </c>
      <c r="G91" s="79" t="s">
        <v>124</v>
      </c>
      <c r="H91" s="135">
        <v>0</v>
      </c>
      <c r="I91" s="136">
        <v>-5</v>
      </c>
      <c r="J91" s="135">
        <v>0</v>
      </c>
      <c r="K91" s="136">
        <v>0</v>
      </c>
      <c r="L91" s="135">
        <v>0</v>
      </c>
      <c r="M91" s="136">
        <v>0</v>
      </c>
      <c r="N91" s="135">
        <v>0</v>
      </c>
      <c r="O91" s="136">
        <v>-5</v>
      </c>
      <c r="P91" s="50"/>
      <c r="Q91" s="135">
        <v>-5</v>
      </c>
      <c r="R91" s="50">
        <v>-5</v>
      </c>
      <c r="S91" s="135">
        <v>0</v>
      </c>
      <c r="T91" s="136">
        <v>0</v>
      </c>
      <c r="U91" s="135">
        <v>0</v>
      </c>
      <c r="V91" s="136">
        <v>0</v>
      </c>
      <c r="W91" s="135">
        <v>-5</v>
      </c>
      <c r="X91" s="136">
        <v>-5</v>
      </c>
      <c r="Y91" s="50"/>
      <c r="Z91" s="135">
        <v>-5</v>
      </c>
      <c r="AA91" s="136">
        <v>-5</v>
      </c>
      <c r="AB91" s="135">
        <v>0</v>
      </c>
      <c r="AC91" s="136">
        <v>0</v>
      </c>
      <c r="AD91" s="135">
        <v>0</v>
      </c>
      <c r="AE91" s="136">
        <v>0</v>
      </c>
      <c r="AF91" s="135">
        <v>-5</v>
      </c>
      <c r="AG91" s="136">
        <v>-5</v>
      </c>
      <c r="AH91" s="50"/>
      <c r="AI91" s="135">
        <v>-5</v>
      </c>
      <c r="AJ91" s="136">
        <v>-5</v>
      </c>
      <c r="AK91" s="135">
        <v>0</v>
      </c>
      <c r="AL91" s="136">
        <v>0</v>
      </c>
      <c r="AM91" s="135">
        <v>0</v>
      </c>
      <c r="AN91" s="136">
        <v>0</v>
      </c>
      <c r="AO91" s="135">
        <v>-5</v>
      </c>
      <c r="AP91" s="136">
        <v>-5</v>
      </c>
      <c r="AQ91" s="50"/>
      <c r="AR91" s="135">
        <v>-5</v>
      </c>
      <c r="AS91" s="136">
        <v>-5</v>
      </c>
      <c r="AT91" s="135">
        <v>0</v>
      </c>
      <c r="AU91" s="50">
        <v>0</v>
      </c>
      <c r="AV91" s="135">
        <v>0</v>
      </c>
      <c r="AW91" s="136">
        <v>0</v>
      </c>
      <c r="AX91" s="135">
        <v>-5</v>
      </c>
      <c r="AY91" s="136">
        <v>-5</v>
      </c>
    </row>
    <row r="92" spans="1:51">
      <c r="A92" s="129" t="s">
        <v>95</v>
      </c>
      <c r="B92" s="129">
        <v>635</v>
      </c>
      <c r="C92" s="130">
        <v>44624</v>
      </c>
      <c r="D92" s="131">
        <v>7071</v>
      </c>
      <c r="E92" s="132" t="s">
        <v>51</v>
      </c>
      <c r="F92" s="133" t="s">
        <v>153</v>
      </c>
      <c r="G92" s="79" t="s">
        <v>60</v>
      </c>
      <c r="H92" s="135">
        <v>-9.6</v>
      </c>
      <c r="I92" s="136">
        <v>0</v>
      </c>
      <c r="J92" s="135" t="s">
        <v>20</v>
      </c>
      <c r="K92" s="136">
        <v>0</v>
      </c>
      <c r="L92" s="135">
        <v>-2.8</v>
      </c>
      <c r="M92" s="136">
        <v>0</v>
      </c>
      <c r="N92" s="135">
        <v>-12.4</v>
      </c>
      <c r="O92" s="136">
        <v>0</v>
      </c>
      <c r="P92" s="50"/>
      <c r="Q92" s="135">
        <v>0</v>
      </c>
      <c r="R92" s="50">
        <v>0</v>
      </c>
      <c r="S92" s="135">
        <v>0</v>
      </c>
      <c r="T92" s="136">
        <v>0</v>
      </c>
      <c r="U92" s="135">
        <v>0</v>
      </c>
      <c r="V92" s="136">
        <v>0</v>
      </c>
      <c r="W92" s="135">
        <v>0</v>
      </c>
      <c r="X92" s="136">
        <v>0</v>
      </c>
      <c r="Y92" s="50"/>
      <c r="Z92" s="135">
        <v>0</v>
      </c>
      <c r="AA92" s="136">
        <v>0</v>
      </c>
      <c r="AB92" s="135">
        <v>0</v>
      </c>
      <c r="AC92" s="136">
        <v>0</v>
      </c>
      <c r="AD92" s="135">
        <v>0</v>
      </c>
      <c r="AE92" s="136">
        <v>0</v>
      </c>
      <c r="AF92" s="135">
        <v>0</v>
      </c>
      <c r="AG92" s="136">
        <v>0</v>
      </c>
      <c r="AH92" s="50"/>
      <c r="AI92" s="135">
        <v>0</v>
      </c>
      <c r="AJ92" s="136">
        <v>0</v>
      </c>
      <c r="AK92" s="135">
        <v>0</v>
      </c>
      <c r="AL92" s="136">
        <v>0</v>
      </c>
      <c r="AM92" s="135">
        <v>0</v>
      </c>
      <c r="AN92" s="136">
        <v>0</v>
      </c>
      <c r="AO92" s="135">
        <v>0</v>
      </c>
      <c r="AP92" s="136">
        <v>0</v>
      </c>
      <c r="AQ92" s="50"/>
      <c r="AR92" s="135">
        <v>0</v>
      </c>
      <c r="AS92" s="136">
        <v>0</v>
      </c>
      <c r="AT92" s="135">
        <v>0</v>
      </c>
      <c r="AU92" s="50">
        <v>0</v>
      </c>
      <c r="AV92" s="135">
        <v>0</v>
      </c>
      <c r="AW92" s="136">
        <v>0</v>
      </c>
      <c r="AX92" s="135">
        <v>0</v>
      </c>
      <c r="AY92" s="136">
        <v>0</v>
      </c>
    </row>
    <row r="93" spans="1:51" ht="25.5">
      <c r="A93" s="129" t="s">
        <v>95</v>
      </c>
      <c r="B93" s="129">
        <v>1</v>
      </c>
      <c r="C93" s="130">
        <v>44484</v>
      </c>
      <c r="D93" s="131">
        <v>7071</v>
      </c>
      <c r="E93" s="132" t="s">
        <v>51</v>
      </c>
      <c r="F93" s="133" t="s">
        <v>134</v>
      </c>
      <c r="G93" s="79" t="s">
        <v>49</v>
      </c>
      <c r="H93" s="135">
        <v>0</v>
      </c>
      <c r="I93" s="136">
        <v>0</v>
      </c>
      <c r="J93" s="135">
        <v>0</v>
      </c>
      <c r="K93" s="136">
        <v>0</v>
      </c>
      <c r="L93" s="135">
        <v>0</v>
      </c>
      <c r="M93" s="136">
        <v>-46.7</v>
      </c>
      <c r="N93" s="135">
        <v>0</v>
      </c>
      <c r="O93" s="136">
        <v>-46.7</v>
      </c>
      <c r="P93" s="50"/>
      <c r="Q93" s="135">
        <v>0</v>
      </c>
      <c r="R93" s="50">
        <v>0</v>
      </c>
      <c r="S93" s="135">
        <v>0</v>
      </c>
      <c r="T93" s="136">
        <v>0</v>
      </c>
      <c r="U93" s="135">
        <v>-52.1</v>
      </c>
      <c r="V93" s="136">
        <v>-52.1</v>
      </c>
      <c r="W93" s="135">
        <v>-52.1</v>
      </c>
      <c r="X93" s="136">
        <v>-52.1</v>
      </c>
      <c r="Y93" s="50"/>
      <c r="Z93" s="135">
        <v>0</v>
      </c>
      <c r="AA93" s="136">
        <v>0</v>
      </c>
      <c r="AB93" s="135">
        <v>0</v>
      </c>
      <c r="AC93" s="136">
        <v>0</v>
      </c>
      <c r="AD93" s="135">
        <v>-57.9</v>
      </c>
      <c r="AE93" s="136">
        <v>-57.9</v>
      </c>
      <c r="AF93" s="135">
        <v>-57.9</v>
      </c>
      <c r="AG93" s="136">
        <v>-57.9</v>
      </c>
      <c r="AH93" s="50"/>
      <c r="AI93" s="135">
        <v>0</v>
      </c>
      <c r="AJ93" s="136">
        <v>0</v>
      </c>
      <c r="AK93" s="135">
        <v>0</v>
      </c>
      <c r="AL93" s="136">
        <v>0</v>
      </c>
      <c r="AM93" s="135">
        <v>-63.9</v>
      </c>
      <c r="AN93" s="136">
        <v>-63.9</v>
      </c>
      <c r="AO93" s="135">
        <v>-63.9</v>
      </c>
      <c r="AP93" s="136">
        <v>-63.9</v>
      </c>
      <c r="AQ93" s="50"/>
      <c r="AR93" s="135">
        <v>0</v>
      </c>
      <c r="AS93" s="136">
        <v>0</v>
      </c>
      <c r="AT93" s="135">
        <v>0</v>
      </c>
      <c r="AU93" s="50">
        <v>0</v>
      </c>
      <c r="AV93" s="135">
        <v>-70.3</v>
      </c>
      <c r="AW93" s="136">
        <v>-70.3</v>
      </c>
      <c r="AX93" s="135">
        <v>-70.3</v>
      </c>
      <c r="AY93" s="136">
        <v>-70.3</v>
      </c>
    </row>
    <row r="94" spans="1:51">
      <c r="A94" s="129"/>
      <c r="B94" s="129"/>
      <c r="C94" s="130"/>
      <c r="D94" s="131"/>
      <c r="E94" s="132"/>
      <c r="F94" s="133"/>
      <c r="G94" s="134"/>
      <c r="H94" s="135"/>
      <c r="I94" s="136"/>
      <c r="J94" s="135"/>
      <c r="K94" s="136"/>
      <c r="L94" s="135"/>
      <c r="M94" s="136"/>
      <c r="N94" s="135"/>
      <c r="O94" s="136"/>
      <c r="P94" s="50"/>
      <c r="Q94" s="135"/>
      <c r="R94" s="136"/>
      <c r="S94" s="135"/>
      <c r="T94" s="136"/>
      <c r="U94" s="135"/>
      <c r="V94" s="136"/>
      <c r="W94" s="135"/>
      <c r="X94" s="136"/>
      <c r="Y94" s="50"/>
      <c r="Z94" s="135"/>
      <c r="AA94" s="136"/>
      <c r="AB94" s="135"/>
      <c r="AC94" s="136"/>
      <c r="AD94" s="135"/>
      <c r="AE94" s="136"/>
      <c r="AF94" s="135"/>
      <c r="AG94" s="136"/>
      <c r="AH94" s="50"/>
      <c r="AI94" s="135"/>
      <c r="AJ94" s="136"/>
      <c r="AK94" s="135"/>
      <c r="AL94" s="136"/>
      <c r="AM94" s="135"/>
      <c r="AN94" s="136"/>
      <c r="AO94" s="135"/>
      <c r="AP94" s="136"/>
      <c r="AQ94" s="50"/>
      <c r="AR94" s="135"/>
      <c r="AS94" s="136"/>
      <c r="AT94" s="135"/>
      <c r="AU94" s="136"/>
      <c r="AV94" s="135"/>
      <c r="AW94" s="136"/>
      <c r="AX94" s="135"/>
      <c r="AY94" s="136"/>
    </row>
    <row r="95" spans="1:51" ht="13.5" thickBot="1">
      <c r="A95" s="189"/>
      <c r="B95" s="189"/>
      <c r="C95" s="190"/>
      <c r="D95" s="191"/>
      <c r="E95" s="192"/>
      <c r="F95" s="193"/>
      <c r="G95" s="134"/>
      <c r="H95" s="135"/>
      <c r="I95" s="136"/>
      <c r="J95" s="135"/>
      <c r="K95" s="136"/>
      <c r="L95" s="135"/>
      <c r="M95" s="136"/>
      <c r="N95" s="135"/>
      <c r="O95" s="136"/>
      <c r="P95" s="50"/>
      <c r="Q95" s="135"/>
      <c r="R95" s="50"/>
      <c r="S95" s="135"/>
      <c r="T95" s="136"/>
      <c r="U95" s="135"/>
      <c r="V95" s="136"/>
      <c r="W95" s="135"/>
      <c r="X95" s="136"/>
      <c r="Y95" s="50"/>
      <c r="Z95" s="135"/>
      <c r="AA95" s="136"/>
      <c r="AB95" s="135"/>
      <c r="AC95" s="136"/>
      <c r="AD95" s="135"/>
      <c r="AE95" s="136"/>
      <c r="AF95" s="135"/>
      <c r="AG95" s="136"/>
      <c r="AH95" s="50"/>
      <c r="AI95" s="135"/>
      <c r="AJ95" s="136"/>
      <c r="AK95" s="135"/>
      <c r="AL95" s="136"/>
      <c r="AM95" s="135"/>
      <c r="AN95" s="136"/>
      <c r="AO95" s="135"/>
      <c r="AP95" s="136"/>
      <c r="AQ95" s="50"/>
      <c r="AR95" s="135"/>
      <c r="AS95" s="136"/>
      <c r="AT95" s="135"/>
      <c r="AU95" s="136"/>
      <c r="AV95" s="135"/>
      <c r="AW95" s="136"/>
      <c r="AX95" s="135"/>
      <c r="AY95" s="136"/>
    </row>
    <row r="96" spans="1:51" ht="13.5" thickTop="1">
      <c r="A96" s="170"/>
      <c r="B96" s="170"/>
      <c r="C96" s="150"/>
      <c r="D96" s="150"/>
      <c r="E96" s="132"/>
      <c r="F96" s="152"/>
      <c r="G96" s="194" t="s">
        <v>18</v>
      </c>
      <c r="H96" s="154">
        <f t="shared" ref="H96:O96" si="0">SUM(H9:H94)</f>
        <v>-491.7</v>
      </c>
      <c r="I96" s="155">
        <f t="shared" si="0"/>
        <v>-1.4000000000000146</v>
      </c>
      <c r="J96" s="154">
        <f t="shared" si="0"/>
        <v>-168</v>
      </c>
      <c r="K96" s="155">
        <f t="shared" si="0"/>
        <v>29.1</v>
      </c>
      <c r="L96" s="154">
        <f t="shared" si="0"/>
        <v>-162.3813535793696</v>
      </c>
      <c r="M96" s="155">
        <f t="shared" si="0"/>
        <v>-72.100000000000009</v>
      </c>
      <c r="N96" s="154">
        <f t="shared" si="0"/>
        <v>-822.08135357936953</v>
      </c>
      <c r="O96" s="155">
        <f t="shared" si="0"/>
        <v>-44.400000000000006</v>
      </c>
      <c r="P96" s="156"/>
      <c r="Q96" s="154">
        <f t="shared" ref="Q96:X96" si="1">SUM(Q9:Q94)</f>
        <v>-10.400000000000013</v>
      </c>
      <c r="R96" s="155">
        <f t="shared" si="1"/>
        <v>-2.0000000000000231</v>
      </c>
      <c r="S96" s="154">
        <f t="shared" si="1"/>
        <v>29</v>
      </c>
      <c r="T96" s="155">
        <f t="shared" si="1"/>
        <v>29</v>
      </c>
      <c r="U96" s="154">
        <f t="shared" si="1"/>
        <v>-135.5</v>
      </c>
      <c r="V96" s="155">
        <f t="shared" si="1"/>
        <v>-78</v>
      </c>
      <c r="W96" s="154">
        <f t="shared" si="1"/>
        <v>-116.90000000000003</v>
      </c>
      <c r="X96" s="155">
        <f t="shared" si="1"/>
        <v>-51.000000000000014</v>
      </c>
      <c r="Y96" s="156"/>
      <c r="Z96" s="154">
        <f t="shared" ref="Z96:AG96" si="2">SUM(Z9:Z94)</f>
        <v>108.49999999999997</v>
      </c>
      <c r="AA96" s="155">
        <f t="shared" si="2"/>
        <v>-2.800000000000006</v>
      </c>
      <c r="AB96" s="154">
        <f t="shared" si="2"/>
        <v>29</v>
      </c>
      <c r="AC96" s="155">
        <f t="shared" si="2"/>
        <v>29</v>
      </c>
      <c r="AD96" s="154">
        <f t="shared" si="2"/>
        <v>-88.1</v>
      </c>
      <c r="AE96" s="155">
        <f t="shared" si="2"/>
        <v>-84.1</v>
      </c>
      <c r="AF96" s="154">
        <f t="shared" si="2"/>
        <v>49.399999999999984</v>
      </c>
      <c r="AG96" s="155">
        <f t="shared" si="2"/>
        <v>-57.900000000000006</v>
      </c>
      <c r="AH96" s="156"/>
      <c r="AI96" s="154">
        <f t="shared" ref="AI96:AP96" si="3">SUM(AI9:AI94)</f>
        <v>59.7</v>
      </c>
      <c r="AJ96" s="155">
        <f t="shared" si="3"/>
        <v>-3.5000000000000089</v>
      </c>
      <c r="AK96" s="154">
        <f t="shared" si="3"/>
        <v>29</v>
      </c>
      <c r="AL96" s="155">
        <f t="shared" si="3"/>
        <v>29</v>
      </c>
      <c r="AM96" s="154">
        <f t="shared" si="3"/>
        <v>-90.3</v>
      </c>
      <c r="AN96" s="155">
        <f t="shared" si="3"/>
        <v>-90.6</v>
      </c>
      <c r="AO96" s="154">
        <f t="shared" si="3"/>
        <v>-1.6000000000000014</v>
      </c>
      <c r="AP96" s="155">
        <f t="shared" si="3"/>
        <v>-65.099999999999994</v>
      </c>
      <c r="AQ96" s="157"/>
      <c r="AR96" s="154">
        <f t="shared" ref="AR96:AY96" si="4">SUM(AR9:AR94)</f>
        <v>-4.2000000000000117</v>
      </c>
      <c r="AS96" s="155">
        <f t="shared" si="4"/>
        <v>-4.2000000000000117</v>
      </c>
      <c r="AT96" s="154">
        <f t="shared" si="4"/>
        <v>28.9</v>
      </c>
      <c r="AU96" s="155">
        <f t="shared" si="4"/>
        <v>28.9</v>
      </c>
      <c r="AV96" s="154">
        <f t="shared" si="4"/>
        <v>-97.5</v>
      </c>
      <c r="AW96" s="155">
        <f t="shared" si="4"/>
        <v>-97.5</v>
      </c>
      <c r="AX96" s="154">
        <f t="shared" si="4"/>
        <v>-72.800000000000011</v>
      </c>
      <c r="AY96" s="155">
        <f t="shared" si="4"/>
        <v>-72.800000000000011</v>
      </c>
    </row>
    <row r="97" spans="1:53">
      <c r="A97" s="164"/>
      <c r="B97" s="164"/>
      <c r="C97" s="150"/>
      <c r="D97" s="150"/>
      <c r="E97" s="132"/>
      <c r="F97" s="168"/>
      <c r="G97" s="145"/>
      <c r="H97" s="146"/>
      <c r="I97" s="147"/>
      <c r="J97" s="146"/>
      <c r="K97" s="147"/>
      <c r="L97" s="146"/>
      <c r="M97" s="147"/>
      <c r="N97" s="146"/>
      <c r="O97" s="147"/>
      <c r="P97" s="148"/>
      <c r="Q97" s="146"/>
      <c r="R97" s="147"/>
      <c r="S97" s="146"/>
      <c r="T97" s="147"/>
      <c r="U97" s="146"/>
      <c r="V97" s="147"/>
      <c r="W97" s="146"/>
      <c r="X97" s="147"/>
      <c r="Y97" s="148"/>
      <c r="Z97" s="146"/>
      <c r="AA97" s="147"/>
      <c r="AB97" s="146"/>
      <c r="AC97" s="147"/>
      <c r="AD97" s="146"/>
      <c r="AE97" s="147"/>
      <c r="AF97" s="146"/>
      <c r="AG97" s="147"/>
      <c r="AH97" s="148"/>
      <c r="AI97" s="146"/>
      <c r="AJ97" s="147"/>
      <c r="AK97" s="146"/>
      <c r="AL97" s="147"/>
      <c r="AM97" s="146"/>
      <c r="AN97" s="147"/>
      <c r="AO97" s="146"/>
      <c r="AP97" s="147"/>
      <c r="AQ97" s="149"/>
      <c r="AR97" s="146"/>
      <c r="AS97" s="147"/>
      <c r="AT97" s="146"/>
      <c r="AU97" s="147"/>
      <c r="AV97" s="146"/>
      <c r="AW97" s="147"/>
      <c r="AX97" s="146"/>
      <c r="AY97" s="147"/>
    </row>
    <row r="98" spans="1:53">
      <c r="A98" s="164"/>
      <c r="B98" s="164"/>
      <c r="C98" s="165"/>
      <c r="D98" s="166"/>
      <c r="E98" s="167"/>
      <c r="F98" s="168"/>
      <c r="G98" s="145" t="s">
        <v>27</v>
      </c>
      <c r="H98" s="146" t="str">
        <f>+H44</f>
        <v>**</v>
      </c>
      <c r="I98" s="147" t="str">
        <f t="shared" ref="I98:O98" si="5">+I44</f>
        <v>**</v>
      </c>
      <c r="J98" s="146" t="str">
        <f t="shared" si="5"/>
        <v>**</v>
      </c>
      <c r="K98" s="147" t="str">
        <f t="shared" si="5"/>
        <v>**</v>
      </c>
      <c r="L98" s="146" t="str">
        <f t="shared" si="5"/>
        <v>**</v>
      </c>
      <c r="M98" s="147" t="str">
        <f t="shared" si="5"/>
        <v>**</v>
      </c>
      <c r="N98" s="146" t="str">
        <f t="shared" si="5"/>
        <v>**</v>
      </c>
      <c r="O98" s="147" t="str">
        <f t="shared" si="5"/>
        <v>**</v>
      </c>
      <c r="P98" s="148"/>
      <c r="Q98" s="146" t="str">
        <f>+Q44</f>
        <v>**</v>
      </c>
      <c r="R98" s="147" t="str">
        <f t="shared" ref="R98:X98" si="6">+R44</f>
        <v>**</v>
      </c>
      <c r="S98" s="146" t="str">
        <f t="shared" si="6"/>
        <v>**</v>
      </c>
      <c r="T98" s="147" t="str">
        <f t="shared" si="6"/>
        <v>**</v>
      </c>
      <c r="U98" s="146" t="str">
        <f t="shared" si="6"/>
        <v>**</v>
      </c>
      <c r="V98" s="147" t="str">
        <f t="shared" si="6"/>
        <v>**</v>
      </c>
      <c r="W98" s="146" t="str">
        <f t="shared" si="6"/>
        <v>**</v>
      </c>
      <c r="X98" s="147" t="str">
        <f t="shared" si="6"/>
        <v>**</v>
      </c>
      <c r="Y98" s="148"/>
      <c r="Z98" s="146" t="str">
        <f>+Z44</f>
        <v>**</v>
      </c>
      <c r="AA98" s="147" t="str">
        <f t="shared" ref="AA98:AG98" si="7">+AA44</f>
        <v>**</v>
      </c>
      <c r="AB98" s="146" t="str">
        <f t="shared" si="7"/>
        <v>**</v>
      </c>
      <c r="AC98" s="147" t="str">
        <f t="shared" si="7"/>
        <v>**</v>
      </c>
      <c r="AD98" s="146" t="str">
        <f t="shared" si="7"/>
        <v>**</v>
      </c>
      <c r="AE98" s="147" t="str">
        <f t="shared" si="7"/>
        <v>**</v>
      </c>
      <c r="AF98" s="146" t="str">
        <f t="shared" si="7"/>
        <v>**</v>
      </c>
      <c r="AG98" s="147" t="str">
        <f t="shared" si="7"/>
        <v>**</v>
      </c>
      <c r="AH98" s="148"/>
      <c r="AI98" s="146" t="str">
        <f>+AI44</f>
        <v>**</v>
      </c>
      <c r="AJ98" s="147" t="str">
        <f t="shared" ref="AJ98:AP98" si="8">+AJ44</f>
        <v>**</v>
      </c>
      <c r="AK98" s="146" t="str">
        <f t="shared" si="8"/>
        <v>**</v>
      </c>
      <c r="AL98" s="147" t="str">
        <f t="shared" si="8"/>
        <v>**</v>
      </c>
      <c r="AM98" s="146" t="str">
        <f t="shared" si="8"/>
        <v>**</v>
      </c>
      <c r="AN98" s="147" t="str">
        <f t="shared" si="8"/>
        <v>**</v>
      </c>
      <c r="AO98" s="146" t="str">
        <f t="shared" si="8"/>
        <v>**</v>
      </c>
      <c r="AP98" s="147" t="str">
        <f t="shared" si="8"/>
        <v>**</v>
      </c>
      <c r="AQ98" s="149"/>
      <c r="AR98" s="146" t="str">
        <f>+AR44</f>
        <v>**</v>
      </c>
      <c r="AS98" s="147" t="str">
        <f t="shared" ref="AS98:AY98" si="9">+AS44</f>
        <v>**</v>
      </c>
      <c r="AT98" s="146" t="str">
        <f t="shared" si="9"/>
        <v>**</v>
      </c>
      <c r="AU98" s="147" t="str">
        <f t="shared" si="9"/>
        <v>**</v>
      </c>
      <c r="AV98" s="146" t="str">
        <f t="shared" si="9"/>
        <v>**</v>
      </c>
      <c r="AW98" s="147" t="str">
        <f t="shared" si="9"/>
        <v>**</v>
      </c>
      <c r="AX98" s="146" t="str">
        <f t="shared" si="9"/>
        <v>**</v>
      </c>
      <c r="AY98" s="147" t="str">
        <f t="shared" si="9"/>
        <v>**</v>
      </c>
    </row>
    <row r="99" spans="1:53">
      <c r="A99" s="164"/>
      <c r="B99" s="164"/>
      <c r="C99" s="165"/>
      <c r="D99" s="166"/>
      <c r="E99" s="167"/>
      <c r="F99" s="168"/>
      <c r="G99" s="145"/>
      <c r="H99" s="146"/>
      <c r="I99" s="147"/>
      <c r="J99" s="146"/>
      <c r="K99" s="147"/>
      <c r="L99" s="146"/>
      <c r="M99" s="147"/>
      <c r="N99" s="146"/>
      <c r="O99" s="147"/>
      <c r="P99" s="148"/>
      <c r="Q99" s="146"/>
      <c r="R99" s="148"/>
      <c r="S99" s="146"/>
      <c r="T99" s="147"/>
      <c r="U99" s="146"/>
      <c r="V99" s="147"/>
      <c r="W99" s="146"/>
      <c r="X99" s="147"/>
      <c r="Y99" s="148"/>
      <c r="Z99" s="146"/>
      <c r="AA99" s="147"/>
      <c r="AB99" s="146"/>
      <c r="AC99" s="147"/>
      <c r="AD99" s="146"/>
      <c r="AE99" s="147"/>
      <c r="AF99" s="146"/>
      <c r="AG99" s="147"/>
      <c r="AH99" s="148"/>
      <c r="AI99" s="146"/>
      <c r="AJ99" s="147"/>
      <c r="AK99" s="146"/>
      <c r="AL99" s="147"/>
      <c r="AM99" s="146"/>
      <c r="AN99" s="147"/>
      <c r="AO99" s="146"/>
      <c r="AP99" s="147"/>
      <c r="AQ99" s="149"/>
      <c r="AR99" s="146"/>
      <c r="AS99" s="147"/>
      <c r="AT99" s="146"/>
      <c r="AU99" s="148"/>
      <c r="AV99" s="146"/>
      <c r="AW99" s="147"/>
      <c r="AX99" s="146"/>
      <c r="AY99" s="147"/>
    </row>
    <row r="100" spans="1:53">
      <c r="A100" s="164"/>
      <c r="B100" s="164"/>
      <c r="C100" s="165"/>
      <c r="D100" s="166"/>
      <c r="E100" s="167"/>
      <c r="F100" s="167"/>
      <c r="G100" s="195" t="s">
        <v>19</v>
      </c>
      <c r="H100" s="160">
        <f>+H96-H98</f>
        <v>-491.7</v>
      </c>
      <c r="I100" s="161">
        <f t="shared" ref="I100:O100" si="10">+I96-I98</f>
        <v>-1.4000000000000146</v>
      </c>
      <c r="J100" s="160">
        <f t="shared" si="10"/>
        <v>-168</v>
      </c>
      <c r="K100" s="161">
        <f t="shared" si="10"/>
        <v>29.1</v>
      </c>
      <c r="L100" s="160">
        <f t="shared" si="10"/>
        <v>-162.3813535793696</v>
      </c>
      <c r="M100" s="161">
        <f t="shared" si="10"/>
        <v>-72.100000000000009</v>
      </c>
      <c r="N100" s="160">
        <f t="shared" si="10"/>
        <v>-822.08135357936953</v>
      </c>
      <c r="O100" s="161">
        <f t="shared" si="10"/>
        <v>-44.400000000000006</v>
      </c>
      <c r="P100" s="162"/>
      <c r="Q100" s="160">
        <f>+Q96-Q98</f>
        <v>-10.400000000000013</v>
      </c>
      <c r="R100" s="161">
        <f t="shared" ref="R100:X100" si="11">+R96-R98</f>
        <v>-2.0000000000000231</v>
      </c>
      <c r="S100" s="160">
        <f t="shared" si="11"/>
        <v>29</v>
      </c>
      <c r="T100" s="161">
        <f t="shared" si="11"/>
        <v>29</v>
      </c>
      <c r="U100" s="160">
        <f t="shared" si="11"/>
        <v>-135.5</v>
      </c>
      <c r="V100" s="161">
        <f t="shared" si="11"/>
        <v>-78</v>
      </c>
      <c r="W100" s="160">
        <f t="shared" si="11"/>
        <v>-116.90000000000003</v>
      </c>
      <c r="X100" s="161">
        <f t="shared" si="11"/>
        <v>-51.000000000000014</v>
      </c>
      <c r="Y100" s="162"/>
      <c r="Z100" s="160">
        <f>+Z96-Z98</f>
        <v>108.49999999999997</v>
      </c>
      <c r="AA100" s="161">
        <f t="shared" ref="AA100:AG100" si="12">+AA96-AA98</f>
        <v>-2.800000000000006</v>
      </c>
      <c r="AB100" s="160">
        <f t="shared" si="12"/>
        <v>29</v>
      </c>
      <c r="AC100" s="161">
        <f t="shared" si="12"/>
        <v>29</v>
      </c>
      <c r="AD100" s="160">
        <f t="shared" si="12"/>
        <v>-88.1</v>
      </c>
      <c r="AE100" s="161">
        <f t="shared" si="12"/>
        <v>-84.1</v>
      </c>
      <c r="AF100" s="160">
        <f t="shared" si="12"/>
        <v>49.399999999999984</v>
      </c>
      <c r="AG100" s="161">
        <f t="shared" si="12"/>
        <v>-57.900000000000006</v>
      </c>
      <c r="AH100" s="162"/>
      <c r="AI100" s="160">
        <f>+AI96-AI98</f>
        <v>59.7</v>
      </c>
      <c r="AJ100" s="161">
        <f t="shared" ref="AJ100:AP100" si="13">+AJ96-AJ98</f>
        <v>-3.5000000000000089</v>
      </c>
      <c r="AK100" s="160">
        <f t="shared" si="13"/>
        <v>29</v>
      </c>
      <c r="AL100" s="161">
        <f t="shared" si="13"/>
        <v>29</v>
      </c>
      <c r="AM100" s="160">
        <f t="shared" si="13"/>
        <v>-90.3</v>
      </c>
      <c r="AN100" s="161">
        <f t="shared" si="13"/>
        <v>-90.6</v>
      </c>
      <c r="AO100" s="160">
        <f t="shared" si="13"/>
        <v>-1.6000000000000014</v>
      </c>
      <c r="AP100" s="161">
        <f t="shared" si="13"/>
        <v>-65.099999999999994</v>
      </c>
      <c r="AQ100" s="163"/>
      <c r="AR100" s="160">
        <f>+AR96-AR98</f>
        <v>-4.2000000000000117</v>
      </c>
      <c r="AS100" s="161">
        <f t="shared" ref="AS100:AY100" si="14">+AS96-AS98</f>
        <v>-4.2000000000000117</v>
      </c>
      <c r="AT100" s="160">
        <f t="shared" si="14"/>
        <v>28.9</v>
      </c>
      <c r="AU100" s="161">
        <f t="shared" si="14"/>
        <v>28.9</v>
      </c>
      <c r="AV100" s="160">
        <f t="shared" si="14"/>
        <v>-97.5</v>
      </c>
      <c r="AW100" s="161">
        <f t="shared" si="14"/>
        <v>-97.5</v>
      </c>
      <c r="AX100" s="160">
        <f t="shared" si="14"/>
        <v>-72.800000000000011</v>
      </c>
      <c r="AY100" s="161">
        <f t="shared" si="14"/>
        <v>-72.800000000000011</v>
      </c>
    </row>
    <row r="101" spans="1:53">
      <c r="A101" s="164"/>
      <c r="B101" s="164"/>
      <c r="C101" s="165"/>
      <c r="D101" s="166"/>
      <c r="E101" s="167"/>
      <c r="F101" s="167"/>
      <c r="G101" s="150"/>
      <c r="H101" s="150"/>
      <c r="I101" s="150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</row>
    <row r="102" spans="1:53">
      <c r="A102" s="150"/>
      <c r="B102" s="150"/>
      <c r="C102" s="150"/>
      <c r="D102" s="196"/>
      <c r="E102" s="150"/>
      <c r="F102" s="150"/>
      <c r="G102" s="132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  <c r="AJ102" s="50"/>
      <c r="AK102" s="50"/>
      <c r="AL102" s="50"/>
      <c r="AM102" s="50"/>
      <c r="AN102" s="50"/>
      <c r="AO102" s="50"/>
      <c r="AP102" s="50"/>
      <c r="AQ102" s="50"/>
      <c r="AR102" s="50"/>
      <c r="AS102" s="50"/>
      <c r="AT102" s="50"/>
      <c r="AU102" s="50"/>
      <c r="AV102" s="50"/>
      <c r="AW102" s="50"/>
      <c r="AX102" s="50"/>
      <c r="AY102" s="50"/>
    </row>
    <row r="103" spans="1:53">
      <c r="A103" s="197"/>
      <c r="B103" s="170"/>
      <c r="C103" s="130"/>
      <c r="D103" s="175"/>
      <c r="E103" s="132"/>
      <c r="F103" s="152"/>
      <c r="G103" s="132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</row>
    <row r="104" spans="1:53">
      <c r="A104" s="197"/>
      <c r="B104" s="170"/>
      <c r="C104" s="130"/>
      <c r="D104" s="175"/>
      <c r="E104" s="132"/>
      <c r="F104" s="152"/>
      <c r="G104" s="132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</row>
    <row r="105" spans="1:53">
      <c r="A105" s="197"/>
      <c r="B105" s="170"/>
      <c r="C105" s="130"/>
      <c r="D105" s="175"/>
      <c r="E105" s="132"/>
      <c r="F105" s="152"/>
      <c r="G105" s="132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</row>
    <row r="106" spans="1:53">
      <c r="A106" s="197"/>
      <c r="B106" s="170"/>
      <c r="C106" s="130"/>
      <c r="D106" s="175"/>
      <c r="E106" s="132"/>
      <c r="F106" s="152"/>
      <c r="G106" s="173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</row>
    <row r="107" spans="1:53" s="198" customFormat="1">
      <c r="A107" s="197"/>
      <c r="B107" s="170"/>
      <c r="C107" s="130"/>
      <c r="D107" s="175"/>
      <c r="E107" s="134" t="s">
        <v>181</v>
      </c>
      <c r="F107" s="150"/>
      <c r="G107" s="173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2"/>
      <c r="BA107" s="51"/>
    </row>
    <row r="108" spans="1:53" s="51" customFormat="1">
      <c r="A108" s="197"/>
      <c r="B108" s="170"/>
      <c r="C108" s="130"/>
      <c r="D108" s="175"/>
      <c r="E108" s="134" t="s">
        <v>180</v>
      </c>
      <c r="F108" s="150"/>
      <c r="G108" s="173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2"/>
    </row>
    <row r="109" spans="1:53" s="51" customFormat="1">
      <c r="A109" s="197"/>
      <c r="B109" s="170"/>
      <c r="C109" s="130"/>
      <c r="D109" s="175"/>
      <c r="E109" s="174"/>
      <c r="F109" s="150"/>
      <c r="G109" s="173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199"/>
      <c r="AR109" s="50"/>
      <c r="AS109" s="50"/>
      <c r="AT109" s="50"/>
      <c r="AU109" s="50"/>
      <c r="AV109" s="50"/>
      <c r="AW109" s="50"/>
      <c r="AX109" s="50"/>
      <c r="AY109" s="50"/>
      <c r="AZ109" s="52"/>
    </row>
    <row r="110" spans="1:53" s="51" customFormat="1">
      <c r="A110" s="170"/>
      <c r="B110" s="170"/>
      <c r="C110" s="130"/>
      <c r="D110" s="175"/>
      <c r="E110" s="174"/>
      <c r="F110" s="150"/>
      <c r="G110" s="173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  <c r="AP110" s="50"/>
      <c r="AQ110" s="199"/>
      <c r="AR110" s="50"/>
      <c r="AS110" s="50"/>
      <c r="AT110" s="50"/>
      <c r="AU110" s="50"/>
      <c r="AV110" s="50"/>
      <c r="AW110" s="50"/>
      <c r="AX110" s="50"/>
      <c r="AY110" s="50"/>
      <c r="AZ110" s="52"/>
    </row>
    <row r="111" spans="1:53" s="51" customFormat="1">
      <c r="A111" s="170"/>
      <c r="B111" s="170"/>
      <c r="C111" s="130"/>
      <c r="D111" s="175"/>
      <c r="E111" s="174"/>
      <c r="F111" s="150"/>
      <c r="G111" s="173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0"/>
      <c r="AP111" s="50"/>
      <c r="AQ111" s="199"/>
      <c r="AR111" s="50"/>
      <c r="AS111" s="50"/>
      <c r="AT111" s="50"/>
      <c r="AU111" s="50"/>
      <c r="AV111" s="50"/>
      <c r="AW111" s="50"/>
      <c r="AX111" s="50"/>
      <c r="AY111" s="50"/>
      <c r="AZ111" s="52"/>
    </row>
    <row r="112" spans="1:53" s="150" customFormat="1">
      <c r="A112" s="170"/>
      <c r="B112" s="170"/>
      <c r="C112" s="130"/>
      <c r="D112" s="175"/>
      <c r="E112" s="174"/>
      <c r="G112" s="173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199"/>
      <c r="AR112" s="50"/>
      <c r="AS112" s="50"/>
      <c r="AT112" s="50"/>
      <c r="AU112" s="50"/>
      <c r="AV112" s="50"/>
      <c r="AW112" s="50"/>
      <c r="AX112" s="50"/>
      <c r="AY112" s="50"/>
    </row>
    <row r="113" spans="1:52" s="139" customFormat="1">
      <c r="A113" s="170"/>
      <c r="B113" s="170"/>
      <c r="C113" s="130"/>
      <c r="D113" s="175"/>
      <c r="E113" s="174"/>
      <c r="F113" s="150"/>
      <c r="G113" s="173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199"/>
      <c r="AR113" s="50"/>
      <c r="AS113" s="50"/>
      <c r="AT113" s="50"/>
      <c r="AU113" s="50"/>
      <c r="AV113" s="50"/>
      <c r="AW113" s="50"/>
      <c r="AX113" s="50"/>
      <c r="AY113" s="50"/>
      <c r="AZ113" s="89"/>
    </row>
    <row r="114" spans="1:52" s="139" customFormat="1">
      <c r="A114" s="170"/>
      <c r="B114" s="170"/>
      <c r="C114" s="130"/>
      <c r="D114" s="175"/>
      <c r="E114" s="174"/>
      <c r="F114" s="150"/>
      <c r="G114" s="173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199"/>
      <c r="AR114" s="50"/>
      <c r="AS114" s="50"/>
      <c r="AT114" s="50"/>
      <c r="AU114" s="50"/>
      <c r="AV114" s="50"/>
      <c r="AW114" s="50"/>
      <c r="AX114" s="50"/>
      <c r="AY114" s="50"/>
      <c r="AZ114" s="89"/>
    </row>
    <row r="115" spans="1:52" s="139" customFormat="1">
      <c r="A115" s="170"/>
      <c r="B115" s="170"/>
      <c r="C115" s="130"/>
      <c r="D115" s="175"/>
      <c r="E115" s="174"/>
      <c r="F115" s="150"/>
      <c r="G115" s="173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199"/>
      <c r="AR115" s="50"/>
      <c r="AS115" s="50"/>
      <c r="AT115" s="50"/>
      <c r="AU115" s="50"/>
      <c r="AV115" s="50"/>
      <c r="AW115" s="50"/>
      <c r="AX115" s="50"/>
      <c r="AY115" s="50"/>
      <c r="AZ115" s="89"/>
    </row>
    <row r="116" spans="1:52" s="139" customFormat="1">
      <c r="A116" s="170"/>
      <c r="B116" s="170"/>
      <c r="C116" s="130"/>
      <c r="D116" s="175"/>
      <c r="E116" s="174"/>
      <c r="F116" s="150"/>
      <c r="G116" s="173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/>
      <c r="AM116" s="50"/>
      <c r="AN116" s="50"/>
      <c r="AO116" s="50"/>
      <c r="AP116" s="50"/>
      <c r="AQ116" s="199"/>
      <c r="AR116" s="50"/>
      <c r="AS116" s="50"/>
      <c r="AT116" s="50"/>
      <c r="AU116" s="50"/>
      <c r="AV116" s="50"/>
      <c r="AW116" s="50"/>
      <c r="AX116" s="50"/>
      <c r="AY116" s="50"/>
      <c r="AZ116" s="89"/>
    </row>
    <row r="117" spans="1:52" s="139" customFormat="1">
      <c r="A117" s="170"/>
      <c r="B117" s="170"/>
      <c r="C117" s="130"/>
      <c r="D117" s="175"/>
      <c r="E117" s="174"/>
      <c r="F117" s="150"/>
      <c r="G117" s="173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0"/>
      <c r="AK117" s="50"/>
      <c r="AL117" s="50"/>
      <c r="AM117" s="50"/>
      <c r="AN117" s="50"/>
      <c r="AO117" s="50"/>
      <c r="AP117" s="50"/>
      <c r="AQ117" s="199"/>
      <c r="AR117" s="50"/>
      <c r="AS117" s="50"/>
      <c r="AT117" s="50"/>
      <c r="AU117" s="50"/>
      <c r="AV117" s="50"/>
      <c r="AW117" s="50"/>
      <c r="AX117" s="50"/>
      <c r="AY117" s="50"/>
      <c r="AZ117" s="89"/>
    </row>
    <row r="118" spans="1:52" s="139" customFormat="1">
      <c r="A118" s="170"/>
      <c r="B118" s="170"/>
      <c r="C118" s="130"/>
      <c r="D118" s="175"/>
      <c r="E118" s="174"/>
      <c r="F118" s="150"/>
      <c r="G118" s="138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  <c r="AJ118" s="50"/>
      <c r="AK118" s="50"/>
      <c r="AL118" s="50"/>
      <c r="AM118" s="50"/>
      <c r="AN118" s="50"/>
      <c r="AO118" s="50"/>
      <c r="AP118" s="50"/>
      <c r="AQ118" s="199"/>
      <c r="AR118" s="50"/>
      <c r="AS118" s="50"/>
      <c r="AT118" s="50"/>
      <c r="AU118" s="50"/>
      <c r="AV118" s="50"/>
      <c r="AW118" s="50"/>
      <c r="AX118" s="50"/>
      <c r="AY118" s="50"/>
      <c r="AZ118" s="89"/>
    </row>
    <row r="119" spans="1:52" s="139" customFormat="1">
      <c r="A119" s="170"/>
      <c r="B119" s="170"/>
      <c r="C119" s="130"/>
      <c r="D119" s="175"/>
      <c r="E119" s="132"/>
      <c r="F119" s="152"/>
      <c r="G119" s="138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  <c r="AJ119" s="50"/>
      <c r="AK119" s="50"/>
      <c r="AL119" s="50"/>
      <c r="AM119" s="50"/>
      <c r="AN119" s="50"/>
      <c r="AO119" s="50"/>
      <c r="AP119" s="50"/>
      <c r="AQ119" s="199"/>
      <c r="AR119" s="50"/>
      <c r="AS119" s="50"/>
      <c r="AT119" s="50"/>
      <c r="AU119" s="50"/>
      <c r="AV119" s="50"/>
      <c r="AW119" s="50"/>
      <c r="AX119" s="50"/>
      <c r="AY119" s="50"/>
      <c r="AZ119" s="89"/>
    </row>
    <row r="120" spans="1:52" s="139" customFormat="1">
      <c r="A120" s="170"/>
      <c r="B120" s="170"/>
      <c r="C120" s="130"/>
      <c r="D120" s="175"/>
      <c r="E120" s="132"/>
      <c r="F120" s="152"/>
      <c r="G120" s="138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  <c r="AP120" s="50"/>
      <c r="AQ120" s="199"/>
      <c r="AR120" s="50"/>
      <c r="AS120" s="50"/>
      <c r="AT120" s="50"/>
      <c r="AU120" s="50"/>
      <c r="AV120" s="50"/>
      <c r="AW120" s="50"/>
      <c r="AX120" s="50"/>
      <c r="AY120" s="50"/>
      <c r="AZ120" s="89"/>
    </row>
    <row r="121" spans="1:52" s="139" customFormat="1">
      <c r="A121" s="170"/>
      <c r="B121" s="170"/>
      <c r="C121" s="130"/>
      <c r="D121" s="175"/>
      <c r="E121" s="132"/>
      <c r="F121" s="152"/>
      <c r="G121" s="138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199"/>
      <c r="AR121" s="50"/>
      <c r="AS121" s="50"/>
      <c r="AT121" s="50"/>
      <c r="AU121" s="50"/>
      <c r="AV121" s="50"/>
      <c r="AW121" s="50"/>
      <c r="AX121" s="50"/>
      <c r="AY121" s="50"/>
      <c r="AZ121" s="89"/>
    </row>
    <row r="122" spans="1:52" s="139" customFormat="1">
      <c r="A122" s="170"/>
      <c r="B122" s="170"/>
      <c r="C122" s="130"/>
      <c r="D122" s="175"/>
      <c r="E122" s="132"/>
      <c r="F122" s="152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79"/>
      <c r="Y122" s="79"/>
      <c r="Z122" s="33"/>
      <c r="AA122" s="33"/>
      <c r="AB122" s="33"/>
      <c r="AC122" s="33"/>
      <c r="AD122" s="33"/>
      <c r="AE122" s="33"/>
      <c r="AF122" s="33"/>
      <c r="AG122" s="33"/>
      <c r="AH122" s="79"/>
      <c r="AI122" s="33"/>
      <c r="AJ122" s="33"/>
      <c r="AK122" s="33"/>
      <c r="AL122" s="33"/>
      <c r="AM122" s="33"/>
      <c r="AN122" s="33"/>
      <c r="AO122" s="33"/>
      <c r="AP122" s="33"/>
      <c r="AQ122" s="79"/>
      <c r="AR122" s="33"/>
      <c r="AS122" s="33"/>
      <c r="AT122" s="33"/>
      <c r="AU122" s="33"/>
      <c r="AV122" s="33"/>
      <c r="AW122" s="33"/>
      <c r="AX122" s="33"/>
      <c r="AY122" s="33"/>
      <c r="AZ122" s="89"/>
    </row>
    <row r="123" spans="1:52" s="139" customFormat="1">
      <c r="A123" s="169"/>
      <c r="B123" s="177"/>
      <c r="C123" s="165" t="s">
        <v>43</v>
      </c>
      <c r="D123" s="170" t="s">
        <v>44</v>
      </c>
      <c r="E123" s="132"/>
      <c r="F123" s="152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79"/>
      <c r="Y123" s="79"/>
      <c r="Z123" s="33"/>
      <c r="AA123" s="33"/>
      <c r="AB123" s="33"/>
      <c r="AC123" s="33"/>
      <c r="AD123" s="33"/>
      <c r="AE123" s="33"/>
      <c r="AF123" s="33"/>
      <c r="AG123" s="33"/>
      <c r="AH123" s="79"/>
      <c r="AI123" s="33"/>
      <c r="AJ123" s="33"/>
      <c r="AK123" s="33"/>
      <c r="AL123" s="33"/>
      <c r="AM123" s="33"/>
      <c r="AN123" s="33"/>
      <c r="AO123" s="33"/>
      <c r="AP123" s="33"/>
      <c r="AQ123" s="79"/>
      <c r="AR123" s="33"/>
      <c r="AS123" s="33"/>
      <c r="AT123" s="33"/>
      <c r="AU123" s="33"/>
      <c r="AV123" s="33"/>
      <c r="AW123" s="33"/>
      <c r="AX123" s="33"/>
      <c r="AY123" s="33"/>
      <c r="AZ123" s="89"/>
    </row>
    <row r="124" spans="1:52" s="139" customFormat="1">
      <c r="A124" s="169"/>
      <c r="B124" s="177"/>
      <c r="C124" s="130"/>
      <c r="D124" s="175"/>
      <c r="E124" s="137" t="s">
        <v>28</v>
      </c>
      <c r="F124" s="176" t="s">
        <v>21</v>
      </c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79"/>
      <c r="Y124" s="79"/>
      <c r="Z124" s="33"/>
      <c r="AA124" s="33"/>
      <c r="AB124" s="33"/>
      <c r="AC124" s="33"/>
      <c r="AD124" s="33"/>
      <c r="AE124" s="33"/>
      <c r="AF124" s="33"/>
      <c r="AG124" s="33"/>
      <c r="AH124" s="79"/>
      <c r="AI124" s="33"/>
      <c r="AJ124" s="33"/>
      <c r="AK124" s="33"/>
      <c r="AL124" s="33"/>
      <c r="AM124" s="33"/>
      <c r="AN124" s="33"/>
      <c r="AO124" s="33"/>
      <c r="AP124" s="33"/>
      <c r="AQ124" s="79"/>
      <c r="AR124" s="33"/>
      <c r="AS124" s="33"/>
      <c r="AT124" s="33"/>
      <c r="AU124" s="33"/>
      <c r="AV124" s="33"/>
      <c r="AW124" s="33"/>
      <c r="AX124" s="33"/>
      <c r="AY124" s="33"/>
      <c r="AZ124" s="89"/>
    </row>
    <row r="125" spans="1:52" s="139" customFormat="1">
      <c r="A125" s="169"/>
      <c r="B125" s="177"/>
      <c r="C125" s="130"/>
      <c r="D125" s="175"/>
      <c r="E125" s="132" t="s">
        <v>29</v>
      </c>
      <c r="F125" s="152" t="s">
        <v>20</v>
      </c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79"/>
      <c r="Y125" s="79"/>
      <c r="Z125" s="33"/>
      <c r="AA125" s="33"/>
      <c r="AB125" s="33"/>
      <c r="AC125" s="33"/>
      <c r="AD125" s="33"/>
      <c r="AE125" s="33"/>
      <c r="AF125" s="33"/>
      <c r="AG125" s="33"/>
      <c r="AH125" s="79"/>
      <c r="AI125" s="33"/>
      <c r="AJ125" s="33"/>
      <c r="AK125" s="33"/>
      <c r="AL125" s="33"/>
      <c r="AM125" s="33"/>
      <c r="AN125" s="33"/>
      <c r="AO125" s="33"/>
      <c r="AP125" s="33"/>
      <c r="AQ125" s="79"/>
      <c r="AR125" s="33"/>
      <c r="AS125" s="33"/>
      <c r="AT125" s="33"/>
      <c r="AU125" s="33"/>
      <c r="AV125" s="33"/>
      <c r="AW125" s="33"/>
      <c r="AX125" s="33"/>
      <c r="AY125" s="33"/>
      <c r="AZ125" s="89"/>
    </row>
    <row r="126" spans="1:52" s="139" customFormat="1">
      <c r="A126" s="169"/>
      <c r="B126" s="177"/>
      <c r="C126" s="130"/>
      <c r="D126" s="175"/>
      <c r="E126" s="132" t="s">
        <v>30</v>
      </c>
      <c r="F126" s="152" t="s">
        <v>23</v>
      </c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79"/>
      <c r="Y126" s="79"/>
      <c r="Z126" s="33"/>
      <c r="AA126" s="33"/>
      <c r="AB126" s="33"/>
      <c r="AC126" s="33"/>
      <c r="AD126" s="33"/>
      <c r="AE126" s="33"/>
      <c r="AF126" s="33"/>
      <c r="AG126" s="33"/>
      <c r="AH126" s="79"/>
      <c r="AI126" s="33"/>
      <c r="AJ126" s="33"/>
      <c r="AK126" s="33"/>
      <c r="AL126" s="33"/>
      <c r="AM126" s="33"/>
      <c r="AN126" s="33"/>
      <c r="AO126" s="33"/>
      <c r="AP126" s="33"/>
      <c r="AQ126" s="79"/>
      <c r="AR126" s="33"/>
      <c r="AS126" s="33"/>
      <c r="AT126" s="33"/>
      <c r="AU126" s="33"/>
      <c r="AV126" s="33"/>
      <c r="AW126" s="33"/>
      <c r="AX126" s="33"/>
      <c r="AY126" s="33"/>
      <c r="AZ126" s="89"/>
    </row>
    <row r="127" spans="1:52" s="139" customFormat="1">
      <c r="A127" s="169"/>
      <c r="B127" s="177"/>
      <c r="C127" s="130"/>
      <c r="D127" s="175"/>
      <c r="E127" s="132" t="s">
        <v>31</v>
      </c>
      <c r="F127" s="152" t="s">
        <v>26</v>
      </c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79"/>
      <c r="Y127" s="79"/>
      <c r="Z127" s="33"/>
      <c r="AA127" s="33"/>
      <c r="AB127" s="33"/>
      <c r="AC127" s="33"/>
      <c r="AD127" s="33"/>
      <c r="AE127" s="33"/>
      <c r="AF127" s="33"/>
      <c r="AG127" s="33"/>
      <c r="AH127" s="79"/>
      <c r="AI127" s="33"/>
      <c r="AJ127" s="33"/>
      <c r="AK127" s="33"/>
      <c r="AL127" s="33"/>
      <c r="AM127" s="33"/>
      <c r="AN127" s="33"/>
      <c r="AO127" s="33"/>
      <c r="AP127" s="33"/>
      <c r="AQ127" s="79"/>
      <c r="AR127" s="33"/>
      <c r="AS127" s="33"/>
      <c r="AT127" s="33"/>
      <c r="AU127" s="33"/>
      <c r="AV127" s="33"/>
      <c r="AW127" s="33"/>
      <c r="AX127" s="33"/>
      <c r="AY127" s="33"/>
      <c r="AZ127" s="89"/>
    </row>
    <row r="128" spans="1:52" s="139" customFormat="1">
      <c r="A128" s="169"/>
      <c r="B128" s="177"/>
      <c r="C128" s="130"/>
      <c r="D128" s="175"/>
      <c r="E128" s="132" t="s">
        <v>32</v>
      </c>
      <c r="F128" s="152" t="s">
        <v>33</v>
      </c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79"/>
      <c r="Y128" s="79"/>
      <c r="Z128" s="33"/>
      <c r="AA128" s="33"/>
      <c r="AB128" s="33"/>
      <c r="AC128" s="33"/>
      <c r="AD128" s="33"/>
      <c r="AE128" s="33"/>
      <c r="AF128" s="33"/>
      <c r="AG128" s="33"/>
      <c r="AH128" s="79"/>
      <c r="AI128" s="33"/>
      <c r="AJ128" s="33"/>
      <c r="AK128" s="33"/>
      <c r="AL128" s="33"/>
      <c r="AM128" s="33"/>
      <c r="AN128" s="33"/>
      <c r="AO128" s="33"/>
      <c r="AP128" s="33"/>
      <c r="AQ128" s="79"/>
      <c r="AR128" s="33"/>
      <c r="AS128" s="33"/>
      <c r="AT128" s="33"/>
      <c r="AU128" s="33"/>
      <c r="AV128" s="33"/>
      <c r="AW128" s="33"/>
      <c r="AX128" s="33"/>
      <c r="AY128" s="33"/>
      <c r="AZ128" s="89"/>
    </row>
    <row r="129" spans="1:52" s="139" customFormat="1">
      <c r="A129" s="169"/>
      <c r="B129" s="177"/>
      <c r="C129" s="130"/>
      <c r="D129" s="175"/>
      <c r="E129" s="132" t="s">
        <v>34</v>
      </c>
      <c r="F129" s="152" t="s">
        <v>35</v>
      </c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79"/>
      <c r="Y129" s="79"/>
      <c r="Z129" s="33"/>
      <c r="AA129" s="33"/>
      <c r="AB129" s="33"/>
      <c r="AC129" s="33"/>
      <c r="AD129" s="33"/>
      <c r="AE129" s="33"/>
      <c r="AF129" s="33"/>
      <c r="AG129" s="33"/>
      <c r="AH129" s="79"/>
      <c r="AI129" s="33"/>
      <c r="AJ129" s="33"/>
      <c r="AK129" s="33"/>
      <c r="AL129" s="33"/>
      <c r="AM129" s="33"/>
      <c r="AN129" s="33"/>
      <c r="AO129" s="33"/>
      <c r="AP129" s="33"/>
      <c r="AQ129" s="79"/>
      <c r="AR129" s="33"/>
      <c r="AS129" s="33"/>
      <c r="AT129" s="33"/>
      <c r="AU129" s="33"/>
      <c r="AV129" s="33"/>
      <c r="AW129" s="33"/>
      <c r="AX129" s="33"/>
      <c r="AY129" s="33"/>
      <c r="AZ129" s="89"/>
    </row>
    <row r="130" spans="1:52" s="139" customFormat="1">
      <c r="A130" s="169"/>
      <c r="B130" s="177"/>
      <c r="C130" s="130"/>
      <c r="D130" s="175"/>
      <c r="E130" s="132" t="s">
        <v>36</v>
      </c>
      <c r="F130" s="152" t="s">
        <v>24</v>
      </c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79"/>
      <c r="Y130" s="79"/>
      <c r="Z130" s="33"/>
      <c r="AA130" s="33"/>
      <c r="AB130" s="33"/>
      <c r="AC130" s="33"/>
      <c r="AD130" s="33"/>
      <c r="AE130" s="33"/>
      <c r="AF130" s="33"/>
      <c r="AG130" s="33"/>
      <c r="AH130" s="79"/>
      <c r="AI130" s="33"/>
      <c r="AJ130" s="33"/>
      <c r="AK130" s="33"/>
      <c r="AL130" s="33"/>
      <c r="AM130" s="33"/>
      <c r="AN130" s="33"/>
      <c r="AO130" s="33"/>
      <c r="AP130" s="33"/>
      <c r="AQ130" s="79"/>
      <c r="AR130" s="33"/>
      <c r="AS130" s="33"/>
      <c r="AT130" s="33"/>
      <c r="AU130" s="33"/>
      <c r="AV130" s="33"/>
      <c r="AW130" s="33"/>
      <c r="AX130" s="33"/>
      <c r="AY130" s="33"/>
      <c r="AZ130" s="89"/>
    </row>
    <row r="131" spans="1:52" s="139" customFormat="1">
      <c r="A131" s="169"/>
      <c r="B131" s="177"/>
      <c r="C131" s="130"/>
      <c r="D131" s="175"/>
      <c r="E131" s="132" t="s">
        <v>37</v>
      </c>
      <c r="F131" s="152" t="s">
        <v>25</v>
      </c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79"/>
      <c r="Y131" s="79"/>
      <c r="Z131" s="33"/>
      <c r="AA131" s="33"/>
      <c r="AB131" s="33"/>
      <c r="AC131" s="33"/>
      <c r="AD131" s="33"/>
      <c r="AE131" s="33"/>
      <c r="AF131" s="33"/>
      <c r="AG131" s="33"/>
      <c r="AH131" s="79"/>
      <c r="AI131" s="33"/>
      <c r="AJ131" s="33"/>
      <c r="AK131" s="33"/>
      <c r="AL131" s="33"/>
      <c r="AM131" s="33"/>
      <c r="AN131" s="33"/>
      <c r="AO131" s="33"/>
      <c r="AP131" s="33"/>
      <c r="AQ131" s="79"/>
      <c r="AR131" s="33"/>
      <c r="AS131" s="33"/>
      <c r="AT131" s="33"/>
      <c r="AU131" s="33"/>
      <c r="AV131" s="33"/>
      <c r="AW131" s="33"/>
      <c r="AX131" s="33"/>
      <c r="AY131" s="33"/>
      <c r="AZ131" s="89"/>
    </row>
    <row r="132" spans="1:52" s="139" customFormat="1">
      <c r="A132" s="169"/>
      <c r="B132" s="177"/>
      <c r="C132" s="130"/>
      <c r="D132" s="175"/>
      <c r="E132" s="132" t="s">
        <v>38</v>
      </c>
      <c r="F132" s="152" t="s">
        <v>22</v>
      </c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79"/>
      <c r="Y132" s="79"/>
      <c r="Z132" s="33"/>
      <c r="AA132" s="33"/>
      <c r="AB132" s="33"/>
      <c r="AC132" s="33"/>
      <c r="AD132" s="33"/>
      <c r="AE132" s="33"/>
      <c r="AF132" s="33"/>
      <c r="AG132" s="33"/>
      <c r="AH132" s="79"/>
      <c r="AI132" s="33"/>
      <c r="AJ132" s="33"/>
      <c r="AK132" s="33"/>
      <c r="AL132" s="33"/>
      <c r="AM132" s="33"/>
      <c r="AN132" s="33"/>
      <c r="AO132" s="33"/>
      <c r="AP132" s="33"/>
      <c r="AQ132" s="79"/>
      <c r="AR132" s="33"/>
      <c r="AS132" s="33"/>
      <c r="AT132" s="33"/>
      <c r="AU132" s="33"/>
      <c r="AV132" s="33"/>
      <c r="AW132" s="33"/>
      <c r="AX132" s="33"/>
      <c r="AY132" s="33"/>
      <c r="AZ132" s="89"/>
    </row>
    <row r="133" spans="1:52" s="139" customFormat="1">
      <c r="A133" s="169"/>
      <c r="B133" s="177"/>
      <c r="C133" s="130"/>
      <c r="D133" s="175"/>
      <c r="E133" s="132" t="s">
        <v>39</v>
      </c>
      <c r="F133" s="152" t="s">
        <v>40</v>
      </c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79"/>
      <c r="Y133" s="79"/>
      <c r="Z133" s="33"/>
      <c r="AA133" s="33"/>
      <c r="AB133" s="33"/>
      <c r="AC133" s="33"/>
      <c r="AD133" s="33"/>
      <c r="AE133" s="33"/>
      <c r="AF133" s="33"/>
      <c r="AG133" s="33"/>
      <c r="AH133" s="79"/>
      <c r="AI133" s="33"/>
      <c r="AJ133" s="33"/>
      <c r="AK133" s="33"/>
      <c r="AL133" s="33"/>
      <c r="AM133" s="33"/>
      <c r="AN133" s="33"/>
      <c r="AO133" s="33"/>
      <c r="AP133" s="33"/>
      <c r="AQ133" s="79"/>
      <c r="AR133" s="33"/>
      <c r="AS133" s="33"/>
      <c r="AT133" s="33"/>
      <c r="AU133" s="33"/>
      <c r="AV133" s="33"/>
      <c r="AW133" s="33"/>
      <c r="AX133" s="33"/>
      <c r="AY133" s="33"/>
      <c r="AZ133" s="89"/>
    </row>
    <row r="134" spans="1:52" s="139" customFormat="1">
      <c r="A134" s="169"/>
      <c r="B134" s="177"/>
      <c r="C134" s="178"/>
      <c r="D134" s="179"/>
      <c r="E134" s="180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79"/>
      <c r="Y134" s="79"/>
      <c r="Z134" s="33"/>
      <c r="AA134" s="33"/>
      <c r="AB134" s="33"/>
      <c r="AC134" s="33"/>
      <c r="AD134" s="33"/>
      <c r="AE134" s="33"/>
      <c r="AF134" s="33"/>
      <c r="AG134" s="33"/>
      <c r="AH134" s="79"/>
      <c r="AI134" s="33"/>
      <c r="AJ134" s="33"/>
      <c r="AK134" s="33"/>
      <c r="AL134" s="33"/>
      <c r="AM134" s="33"/>
      <c r="AN134" s="33"/>
      <c r="AO134" s="33"/>
      <c r="AP134" s="33"/>
      <c r="AQ134" s="79"/>
      <c r="AR134" s="33"/>
      <c r="AS134" s="33"/>
      <c r="AT134" s="33"/>
      <c r="AU134" s="33"/>
      <c r="AV134" s="33"/>
      <c r="AW134" s="33"/>
      <c r="AX134" s="33"/>
      <c r="AY134" s="33"/>
      <c r="AZ134" s="89"/>
    </row>
    <row r="135" spans="1:52" s="139" customFormat="1">
      <c r="A135" s="169"/>
      <c r="B135" s="177"/>
      <c r="C135" s="178"/>
      <c r="D135" s="179"/>
      <c r="E135" s="180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79"/>
      <c r="Y135" s="79"/>
      <c r="Z135" s="33"/>
      <c r="AA135" s="33"/>
      <c r="AB135" s="33"/>
      <c r="AC135" s="33"/>
      <c r="AD135" s="33"/>
      <c r="AE135" s="33"/>
      <c r="AF135" s="33"/>
      <c r="AG135" s="33"/>
      <c r="AH135" s="79"/>
      <c r="AI135" s="33"/>
      <c r="AJ135" s="33"/>
      <c r="AK135" s="33"/>
      <c r="AL135" s="33"/>
      <c r="AM135" s="33"/>
      <c r="AN135" s="33"/>
      <c r="AO135" s="33"/>
      <c r="AP135" s="33"/>
      <c r="AQ135" s="79"/>
      <c r="AR135" s="33"/>
      <c r="AS135" s="33"/>
      <c r="AT135" s="33"/>
      <c r="AU135" s="33"/>
      <c r="AV135" s="33"/>
      <c r="AW135" s="33"/>
      <c r="AX135" s="33"/>
      <c r="AY135" s="33"/>
      <c r="AZ135" s="89"/>
    </row>
    <row r="136" spans="1:52" s="139" customFormat="1">
      <c r="A136" s="169"/>
      <c r="B136" s="177"/>
      <c r="C136" s="178"/>
      <c r="D136" s="179"/>
      <c r="E136" s="180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79"/>
      <c r="Y136" s="79"/>
      <c r="Z136" s="33"/>
      <c r="AA136" s="33"/>
      <c r="AB136" s="33"/>
      <c r="AC136" s="33"/>
      <c r="AD136" s="33"/>
      <c r="AE136" s="33"/>
      <c r="AF136" s="33"/>
      <c r="AG136" s="33"/>
      <c r="AH136" s="79"/>
      <c r="AI136" s="33"/>
      <c r="AJ136" s="33"/>
      <c r="AK136" s="33"/>
      <c r="AL136" s="33"/>
      <c r="AM136" s="33"/>
      <c r="AN136" s="33"/>
      <c r="AO136" s="33"/>
      <c r="AP136" s="33"/>
      <c r="AQ136" s="79"/>
      <c r="AR136" s="33"/>
      <c r="AS136" s="33"/>
      <c r="AT136" s="33"/>
      <c r="AU136" s="33"/>
      <c r="AV136" s="33"/>
      <c r="AW136" s="33"/>
      <c r="AX136" s="33"/>
      <c r="AY136" s="33"/>
      <c r="AZ136" s="89"/>
    </row>
    <row r="137" spans="1:52" s="139" customFormat="1">
      <c r="A137" s="169"/>
      <c r="B137" s="177"/>
      <c r="C137" s="178"/>
      <c r="D137" s="179"/>
      <c r="E137" s="180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79"/>
      <c r="Y137" s="79"/>
      <c r="Z137" s="33"/>
      <c r="AA137" s="33"/>
      <c r="AB137" s="33"/>
      <c r="AC137" s="33"/>
      <c r="AD137" s="33"/>
      <c r="AE137" s="33"/>
      <c r="AF137" s="33"/>
      <c r="AG137" s="33"/>
      <c r="AH137" s="79"/>
      <c r="AI137" s="33"/>
      <c r="AJ137" s="33"/>
      <c r="AK137" s="33"/>
      <c r="AL137" s="33"/>
      <c r="AM137" s="33"/>
      <c r="AN137" s="33"/>
      <c r="AO137" s="33"/>
      <c r="AP137" s="33"/>
      <c r="AQ137" s="79"/>
      <c r="AR137" s="33"/>
      <c r="AS137" s="33"/>
      <c r="AT137" s="33"/>
      <c r="AU137" s="33"/>
      <c r="AV137" s="33"/>
      <c r="AW137" s="33"/>
      <c r="AX137" s="33"/>
      <c r="AY137" s="33"/>
      <c r="AZ137" s="89"/>
    </row>
    <row r="138" spans="1:52" s="139" customFormat="1">
      <c r="A138" s="169"/>
      <c r="B138" s="177"/>
      <c r="C138" s="178"/>
      <c r="D138" s="179"/>
      <c r="E138" s="180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79"/>
      <c r="Y138" s="79"/>
      <c r="Z138" s="33"/>
      <c r="AA138" s="33"/>
      <c r="AB138" s="33"/>
      <c r="AC138" s="33"/>
      <c r="AD138" s="33"/>
      <c r="AE138" s="33"/>
      <c r="AF138" s="33"/>
      <c r="AG138" s="33"/>
      <c r="AH138" s="79"/>
      <c r="AI138" s="33"/>
      <c r="AJ138" s="33"/>
      <c r="AK138" s="33"/>
      <c r="AL138" s="33"/>
      <c r="AM138" s="33"/>
      <c r="AN138" s="33"/>
      <c r="AO138" s="33"/>
      <c r="AP138" s="33"/>
      <c r="AQ138" s="79"/>
      <c r="AR138" s="33"/>
      <c r="AS138" s="33"/>
      <c r="AT138" s="33"/>
      <c r="AU138" s="33"/>
      <c r="AV138" s="33"/>
      <c r="AW138" s="33"/>
      <c r="AX138" s="33"/>
      <c r="AY138" s="33"/>
      <c r="AZ138" s="89"/>
    </row>
    <row r="139" spans="1:52" s="139" customFormat="1">
      <c r="A139" s="169"/>
      <c r="B139" s="177"/>
      <c r="C139" s="178"/>
      <c r="D139" s="179"/>
      <c r="E139" s="180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79"/>
      <c r="Y139" s="79"/>
      <c r="Z139" s="33"/>
      <c r="AA139" s="33"/>
      <c r="AB139" s="33"/>
      <c r="AC139" s="33"/>
      <c r="AD139" s="33"/>
      <c r="AE139" s="33"/>
      <c r="AF139" s="33"/>
      <c r="AG139" s="33"/>
      <c r="AH139" s="79"/>
      <c r="AI139" s="33"/>
      <c r="AJ139" s="33"/>
      <c r="AK139" s="33"/>
      <c r="AL139" s="33"/>
      <c r="AM139" s="33"/>
      <c r="AN139" s="33"/>
      <c r="AO139" s="33"/>
      <c r="AP139" s="33"/>
      <c r="AQ139" s="79"/>
      <c r="AR139" s="33"/>
      <c r="AS139" s="33"/>
      <c r="AT139" s="33"/>
      <c r="AU139" s="33"/>
      <c r="AV139" s="33"/>
      <c r="AW139" s="33"/>
      <c r="AX139" s="33"/>
      <c r="AY139" s="33"/>
      <c r="AZ139" s="89"/>
    </row>
    <row r="140" spans="1:52" s="139" customFormat="1">
      <c r="A140" s="169"/>
      <c r="B140" s="177"/>
      <c r="C140" s="178"/>
      <c r="D140" s="179"/>
      <c r="E140" s="180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79"/>
      <c r="Y140" s="79"/>
      <c r="Z140" s="33"/>
      <c r="AA140" s="33"/>
      <c r="AB140" s="33"/>
      <c r="AC140" s="33"/>
      <c r="AD140" s="33"/>
      <c r="AE140" s="33"/>
      <c r="AF140" s="33"/>
      <c r="AG140" s="33"/>
      <c r="AH140" s="79"/>
      <c r="AI140" s="33"/>
      <c r="AJ140" s="33"/>
      <c r="AK140" s="33"/>
      <c r="AL140" s="33"/>
      <c r="AM140" s="33"/>
      <c r="AN140" s="33"/>
      <c r="AO140" s="33"/>
      <c r="AP140" s="33"/>
      <c r="AQ140" s="79"/>
      <c r="AR140" s="33"/>
      <c r="AS140" s="33"/>
      <c r="AT140" s="33"/>
      <c r="AU140" s="33"/>
      <c r="AV140" s="33"/>
      <c r="AW140" s="33"/>
      <c r="AX140" s="33"/>
      <c r="AY140" s="33"/>
      <c r="AZ140" s="89"/>
    </row>
    <row r="141" spans="1:52" s="139" customFormat="1">
      <c r="A141" s="169"/>
      <c r="B141" s="177"/>
      <c r="C141" s="178"/>
      <c r="D141" s="179"/>
      <c r="E141" s="180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79"/>
      <c r="Y141" s="79"/>
      <c r="Z141" s="33"/>
      <c r="AA141" s="33"/>
      <c r="AB141" s="33"/>
      <c r="AC141" s="33"/>
      <c r="AD141" s="33"/>
      <c r="AE141" s="33"/>
      <c r="AF141" s="33"/>
      <c r="AG141" s="33"/>
      <c r="AH141" s="79"/>
      <c r="AI141" s="33"/>
      <c r="AJ141" s="33"/>
      <c r="AK141" s="33"/>
      <c r="AL141" s="33"/>
      <c r="AM141" s="33"/>
      <c r="AN141" s="33"/>
      <c r="AO141" s="33"/>
      <c r="AP141" s="33"/>
      <c r="AQ141" s="79"/>
      <c r="AR141" s="33"/>
      <c r="AS141" s="33"/>
      <c r="AT141" s="33"/>
      <c r="AU141" s="33"/>
      <c r="AV141" s="33"/>
      <c r="AW141" s="33"/>
      <c r="AX141" s="33"/>
      <c r="AY141" s="33"/>
      <c r="AZ141" s="89"/>
    </row>
    <row r="142" spans="1:52" s="139" customFormat="1">
      <c r="A142" s="169"/>
      <c r="B142" s="177"/>
      <c r="C142" s="178"/>
      <c r="D142" s="179"/>
      <c r="E142" s="180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79"/>
      <c r="Y142" s="79"/>
      <c r="Z142" s="33"/>
      <c r="AA142" s="33"/>
      <c r="AB142" s="33"/>
      <c r="AC142" s="33"/>
      <c r="AD142" s="33"/>
      <c r="AE142" s="33"/>
      <c r="AF142" s="33"/>
      <c r="AG142" s="33"/>
      <c r="AH142" s="79"/>
      <c r="AI142" s="33"/>
      <c r="AJ142" s="33"/>
      <c r="AK142" s="33"/>
      <c r="AL142" s="33"/>
      <c r="AM142" s="33"/>
      <c r="AN142" s="33"/>
      <c r="AO142" s="33"/>
      <c r="AP142" s="33"/>
      <c r="AQ142" s="79"/>
      <c r="AR142" s="33"/>
      <c r="AS142" s="33"/>
      <c r="AT142" s="33"/>
      <c r="AU142" s="33"/>
      <c r="AV142" s="33"/>
      <c r="AW142" s="33"/>
      <c r="AX142" s="33"/>
      <c r="AY142" s="33"/>
      <c r="AZ142" s="89"/>
    </row>
    <row r="143" spans="1:52" s="139" customFormat="1">
      <c r="A143" s="169"/>
      <c r="B143" s="177"/>
      <c r="C143" s="178"/>
      <c r="D143" s="179"/>
      <c r="E143" s="180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79"/>
      <c r="Y143" s="79"/>
      <c r="Z143" s="33"/>
      <c r="AA143" s="33"/>
      <c r="AB143" s="33"/>
      <c r="AC143" s="33"/>
      <c r="AD143" s="33"/>
      <c r="AE143" s="33"/>
      <c r="AF143" s="33"/>
      <c r="AG143" s="33"/>
      <c r="AH143" s="79"/>
      <c r="AI143" s="33"/>
      <c r="AJ143" s="33"/>
      <c r="AK143" s="33"/>
      <c r="AL143" s="33"/>
      <c r="AM143" s="33"/>
      <c r="AN143" s="33"/>
      <c r="AO143" s="33"/>
      <c r="AP143" s="33"/>
      <c r="AQ143" s="79"/>
      <c r="AR143" s="33"/>
      <c r="AS143" s="33"/>
      <c r="AT143" s="33"/>
      <c r="AU143" s="33"/>
      <c r="AV143" s="33"/>
      <c r="AW143" s="33"/>
      <c r="AX143" s="33"/>
      <c r="AY143" s="33"/>
      <c r="AZ143" s="89"/>
    </row>
    <row r="144" spans="1:52" s="139" customFormat="1">
      <c r="A144" s="169"/>
      <c r="B144" s="177"/>
      <c r="C144" s="178"/>
      <c r="D144" s="179"/>
      <c r="E144" s="180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79"/>
      <c r="Y144" s="79"/>
      <c r="Z144" s="33"/>
      <c r="AA144" s="33"/>
      <c r="AB144" s="33"/>
      <c r="AC144" s="33"/>
      <c r="AD144" s="33"/>
      <c r="AE144" s="33"/>
      <c r="AF144" s="33"/>
      <c r="AG144" s="33"/>
      <c r="AH144" s="79"/>
      <c r="AI144" s="33"/>
      <c r="AJ144" s="33"/>
      <c r="AK144" s="33"/>
      <c r="AL144" s="33"/>
      <c r="AM144" s="33"/>
      <c r="AN144" s="33"/>
      <c r="AO144" s="33"/>
      <c r="AP144" s="33"/>
      <c r="AQ144" s="79"/>
      <c r="AR144" s="33"/>
      <c r="AS144" s="33"/>
      <c r="AT144" s="33"/>
      <c r="AU144" s="33"/>
      <c r="AV144" s="33"/>
      <c r="AW144" s="33"/>
      <c r="AX144" s="33"/>
      <c r="AY144" s="33"/>
      <c r="AZ144" s="89"/>
    </row>
    <row r="145" spans="1:53">
      <c r="A145" s="169"/>
      <c r="B145" s="177"/>
      <c r="C145" s="178"/>
      <c r="D145" s="179"/>
      <c r="E145" s="180"/>
      <c r="F145" s="33"/>
      <c r="G145" s="33"/>
      <c r="Q145" s="33"/>
      <c r="R145" s="33"/>
      <c r="S145" s="33"/>
      <c r="T145" s="33"/>
      <c r="U145" s="33"/>
      <c r="V145" s="33"/>
      <c r="W145" s="33"/>
      <c r="X145" s="79"/>
      <c r="Y145" s="79"/>
      <c r="AH145" s="79"/>
      <c r="AQ145" s="79"/>
      <c r="AZ145" s="89"/>
      <c r="BA145" s="139"/>
    </row>
    <row r="146" spans="1:53">
      <c r="A146" s="169"/>
      <c r="B146" s="177"/>
      <c r="C146" s="178"/>
      <c r="D146" s="179"/>
      <c r="E146" s="180"/>
      <c r="F146" s="33"/>
      <c r="G146" s="33"/>
      <c r="Q146" s="33"/>
      <c r="R146" s="33"/>
      <c r="S146" s="33"/>
      <c r="T146" s="33"/>
      <c r="U146" s="33"/>
      <c r="V146" s="33"/>
      <c r="W146" s="33"/>
      <c r="X146" s="79"/>
      <c r="Y146" s="79"/>
      <c r="AH146" s="79"/>
      <c r="AQ146" s="79"/>
      <c r="AZ146" s="89"/>
      <c r="BA146" s="139"/>
    </row>
    <row r="147" spans="1:53">
      <c r="A147" s="169"/>
      <c r="B147" s="177"/>
      <c r="C147" s="178"/>
      <c r="D147" s="179"/>
      <c r="E147" s="180"/>
      <c r="F147" s="33"/>
      <c r="G147" s="33"/>
      <c r="Q147" s="33"/>
      <c r="R147" s="33"/>
      <c r="S147" s="33"/>
      <c r="T147" s="33"/>
      <c r="U147" s="33"/>
      <c r="V147" s="33"/>
      <c r="W147" s="33"/>
      <c r="X147" s="79"/>
      <c r="Y147" s="79"/>
      <c r="AH147" s="79"/>
      <c r="AQ147" s="79"/>
      <c r="AZ147" s="89"/>
      <c r="BA147" s="139"/>
    </row>
    <row r="148" spans="1:53">
      <c r="A148" s="169"/>
      <c r="B148" s="177"/>
      <c r="C148" s="178"/>
      <c r="D148" s="179"/>
      <c r="E148" s="180"/>
      <c r="F148" s="33"/>
      <c r="G148" s="33"/>
      <c r="Q148" s="33"/>
      <c r="R148" s="33"/>
      <c r="S148" s="33"/>
      <c r="T148" s="33"/>
      <c r="U148" s="33"/>
      <c r="V148" s="33"/>
      <c r="W148" s="33"/>
      <c r="X148" s="79"/>
      <c r="Y148" s="79"/>
      <c r="AH148" s="79"/>
      <c r="AQ148" s="79"/>
      <c r="AZ148" s="89"/>
      <c r="BA148" s="139"/>
    </row>
    <row r="149" spans="1:53">
      <c r="A149" s="169"/>
      <c r="B149" s="177"/>
      <c r="C149" s="178"/>
      <c r="D149" s="179"/>
      <c r="E149" s="180"/>
      <c r="F149" s="33"/>
      <c r="G149" s="33"/>
      <c r="Q149" s="33"/>
      <c r="R149" s="33"/>
      <c r="S149" s="33"/>
      <c r="T149" s="33"/>
      <c r="U149" s="33"/>
      <c r="V149" s="33"/>
      <c r="W149" s="33"/>
      <c r="X149" s="79"/>
      <c r="Y149" s="79"/>
      <c r="AH149" s="79"/>
      <c r="AQ149" s="79"/>
      <c r="AZ149" s="89"/>
      <c r="BA149" s="139"/>
    </row>
    <row r="150" spans="1:53">
      <c r="A150" s="169"/>
      <c r="B150" s="177"/>
      <c r="C150" s="178"/>
      <c r="D150" s="179"/>
      <c r="E150" s="180"/>
      <c r="F150" s="33"/>
      <c r="G150" s="33"/>
      <c r="Q150" s="33"/>
      <c r="R150" s="33"/>
      <c r="S150" s="33"/>
      <c r="T150" s="33"/>
      <c r="U150" s="33"/>
      <c r="V150" s="33"/>
      <c r="W150" s="33"/>
      <c r="X150" s="79"/>
      <c r="Y150" s="79"/>
      <c r="AH150" s="79"/>
      <c r="AQ150" s="79"/>
      <c r="AZ150" s="89"/>
      <c r="BA150" s="139"/>
    </row>
    <row r="151" spans="1:53">
      <c r="A151" s="169"/>
      <c r="B151" s="177"/>
      <c r="C151" s="178"/>
      <c r="D151" s="179"/>
      <c r="E151" s="180"/>
      <c r="F151" s="33"/>
      <c r="G151" s="33"/>
      <c r="Q151" s="33"/>
      <c r="R151" s="33"/>
      <c r="S151" s="33"/>
      <c r="T151" s="33"/>
      <c r="U151" s="33"/>
      <c r="V151" s="33"/>
      <c r="W151" s="33"/>
      <c r="X151" s="79"/>
      <c r="Y151" s="79"/>
      <c r="AH151" s="79"/>
      <c r="AQ151" s="79"/>
      <c r="AZ151" s="89"/>
      <c r="BA151" s="139"/>
    </row>
    <row r="152" spans="1:53">
      <c r="A152" s="169"/>
      <c r="B152" s="177"/>
      <c r="C152" s="178"/>
      <c r="D152" s="179"/>
      <c r="E152" s="180"/>
      <c r="F152" s="33"/>
      <c r="G152" s="33"/>
      <c r="Q152" s="33"/>
      <c r="R152" s="33"/>
      <c r="S152" s="33"/>
      <c r="T152" s="33"/>
      <c r="U152" s="33"/>
      <c r="V152" s="33"/>
      <c r="W152" s="33"/>
      <c r="X152" s="79"/>
      <c r="Y152" s="79"/>
      <c r="AH152" s="79"/>
      <c r="AQ152" s="79"/>
      <c r="AZ152" s="89"/>
      <c r="BA152" s="139"/>
    </row>
    <row r="153" spans="1:53">
      <c r="A153" s="169"/>
      <c r="B153" s="177"/>
      <c r="C153" s="178"/>
      <c r="D153" s="179"/>
      <c r="E153" s="180"/>
      <c r="F153" s="33"/>
      <c r="G153" s="33"/>
      <c r="Q153" s="33"/>
      <c r="R153" s="33"/>
      <c r="S153" s="33"/>
      <c r="T153" s="33"/>
      <c r="U153" s="33"/>
      <c r="V153" s="33"/>
      <c r="W153" s="33"/>
      <c r="X153" s="79"/>
      <c r="Y153" s="79"/>
      <c r="AH153" s="79"/>
      <c r="AQ153" s="79"/>
    </row>
    <row r="154" spans="1:53">
      <c r="A154" s="169"/>
      <c r="B154" s="177"/>
      <c r="C154" s="178"/>
      <c r="D154" s="179"/>
      <c r="E154" s="180"/>
      <c r="F154" s="33"/>
      <c r="G154" s="33"/>
      <c r="Q154" s="33"/>
      <c r="R154" s="33"/>
      <c r="S154" s="33"/>
      <c r="T154" s="33"/>
      <c r="U154" s="33"/>
      <c r="V154" s="33"/>
      <c r="W154" s="33"/>
      <c r="X154" s="79"/>
      <c r="Y154" s="79"/>
      <c r="AH154" s="79"/>
      <c r="AQ154" s="79"/>
    </row>
    <row r="155" spans="1:53">
      <c r="A155" s="169"/>
      <c r="B155" s="177"/>
      <c r="C155" s="178"/>
      <c r="D155" s="179"/>
      <c r="E155" s="180"/>
      <c r="F155" s="33"/>
      <c r="G155" s="33"/>
      <c r="Q155" s="33"/>
      <c r="R155" s="33"/>
      <c r="S155" s="33"/>
      <c r="T155" s="33"/>
      <c r="U155" s="33"/>
      <c r="V155" s="33"/>
      <c r="W155" s="33"/>
      <c r="X155" s="79"/>
      <c r="Y155" s="79"/>
      <c r="AH155" s="79"/>
      <c r="AQ155" s="79"/>
    </row>
    <row r="156" spans="1:53">
      <c r="A156" s="169"/>
      <c r="B156" s="177"/>
      <c r="C156" s="178"/>
      <c r="D156" s="179"/>
      <c r="E156" s="180"/>
      <c r="F156" s="33"/>
      <c r="G156" s="33"/>
      <c r="Q156" s="33"/>
      <c r="R156" s="33"/>
      <c r="S156" s="33"/>
      <c r="T156" s="33"/>
      <c r="U156" s="33"/>
      <c r="V156" s="33"/>
      <c r="W156" s="33"/>
      <c r="X156" s="79"/>
      <c r="Y156" s="79"/>
      <c r="AH156" s="79"/>
      <c r="AQ156" s="79"/>
    </row>
    <row r="157" spans="1:53">
      <c r="A157" s="169"/>
      <c r="B157" s="177"/>
      <c r="C157" s="178"/>
      <c r="D157" s="179"/>
      <c r="E157" s="180"/>
      <c r="F157" s="33"/>
      <c r="G157" s="33"/>
      <c r="Q157" s="33"/>
      <c r="R157" s="33"/>
      <c r="S157" s="33"/>
      <c r="T157" s="33"/>
      <c r="U157" s="33"/>
      <c r="V157" s="33"/>
      <c r="W157" s="33"/>
      <c r="X157" s="79"/>
      <c r="Y157" s="79"/>
      <c r="AH157" s="79"/>
      <c r="AQ157" s="79"/>
    </row>
    <row r="158" spans="1:53">
      <c r="A158" s="169"/>
      <c r="B158" s="177"/>
      <c r="C158" s="178"/>
      <c r="D158" s="179"/>
      <c r="E158" s="180"/>
      <c r="F158" s="33"/>
      <c r="G158" s="33"/>
      <c r="Q158" s="33"/>
      <c r="R158" s="33"/>
      <c r="S158" s="33"/>
      <c r="T158" s="33"/>
      <c r="U158" s="33"/>
      <c r="V158" s="33"/>
      <c r="W158" s="33"/>
      <c r="X158" s="79"/>
      <c r="Y158" s="79"/>
      <c r="AH158" s="79"/>
      <c r="AQ158" s="79"/>
    </row>
    <row r="159" spans="1:53">
      <c r="A159" s="169"/>
      <c r="B159" s="177"/>
      <c r="C159" s="178"/>
      <c r="D159" s="179"/>
      <c r="E159" s="180"/>
      <c r="F159" s="33"/>
      <c r="G159" s="33"/>
      <c r="Q159" s="33"/>
      <c r="R159" s="33"/>
      <c r="S159" s="33"/>
      <c r="T159" s="33"/>
      <c r="U159" s="33"/>
      <c r="V159" s="33"/>
      <c r="W159" s="33"/>
      <c r="X159" s="79"/>
      <c r="Y159" s="79"/>
      <c r="AH159" s="79"/>
      <c r="AQ159" s="79"/>
    </row>
    <row r="160" spans="1:53">
      <c r="A160" s="169"/>
      <c r="B160" s="177"/>
      <c r="C160" s="178"/>
      <c r="D160" s="179"/>
      <c r="E160" s="180"/>
      <c r="F160" s="33"/>
      <c r="G160" s="33"/>
      <c r="Q160" s="33"/>
      <c r="R160" s="33"/>
      <c r="S160" s="33"/>
      <c r="T160" s="33"/>
      <c r="U160" s="33"/>
      <c r="V160" s="33"/>
      <c r="W160" s="33"/>
      <c r="X160" s="79"/>
      <c r="Y160" s="79"/>
      <c r="AH160" s="79"/>
      <c r="AQ160" s="79"/>
    </row>
    <row r="161" spans="1:43">
      <c r="A161" s="169"/>
      <c r="B161" s="177"/>
      <c r="C161" s="178"/>
      <c r="D161" s="179"/>
      <c r="E161" s="180"/>
      <c r="F161" s="33"/>
      <c r="G161" s="33"/>
      <c r="Q161" s="33"/>
      <c r="R161" s="33"/>
      <c r="S161" s="33"/>
      <c r="T161" s="33"/>
      <c r="U161" s="33"/>
      <c r="V161" s="33"/>
      <c r="W161" s="33"/>
      <c r="X161" s="79"/>
      <c r="Y161" s="79"/>
      <c r="AH161" s="79"/>
      <c r="AQ161" s="79"/>
    </row>
    <row r="162" spans="1:43">
      <c r="A162" s="169"/>
      <c r="B162" s="177"/>
      <c r="C162" s="178"/>
      <c r="D162" s="179"/>
      <c r="E162" s="180"/>
      <c r="F162" s="33"/>
      <c r="G162" s="33"/>
      <c r="Q162" s="33"/>
      <c r="R162" s="33"/>
      <c r="S162" s="33"/>
      <c r="T162" s="33"/>
      <c r="U162" s="33"/>
      <c r="V162" s="33"/>
      <c r="W162" s="33"/>
      <c r="X162" s="79"/>
      <c r="Y162" s="79"/>
      <c r="AH162" s="79"/>
      <c r="AQ162" s="79"/>
    </row>
    <row r="163" spans="1:43">
      <c r="A163" s="169"/>
      <c r="B163" s="177"/>
      <c r="C163" s="178"/>
      <c r="D163" s="179"/>
      <c r="E163" s="180"/>
      <c r="F163" s="33"/>
      <c r="G163" s="33"/>
      <c r="Q163" s="33"/>
      <c r="R163" s="33"/>
      <c r="S163" s="33"/>
      <c r="T163" s="33"/>
      <c r="U163" s="33"/>
      <c r="V163" s="33"/>
      <c r="W163" s="33"/>
      <c r="X163" s="79"/>
      <c r="Y163" s="79"/>
      <c r="AH163" s="79"/>
      <c r="AQ163" s="79"/>
    </row>
    <row r="164" spans="1:43">
      <c r="A164" s="169"/>
      <c r="B164" s="177"/>
      <c r="C164" s="178"/>
      <c r="D164" s="179"/>
      <c r="E164" s="180"/>
      <c r="F164" s="33"/>
      <c r="G164" s="33"/>
      <c r="Q164" s="33"/>
      <c r="R164" s="33"/>
      <c r="S164" s="33"/>
      <c r="T164" s="33"/>
      <c r="U164" s="33"/>
      <c r="V164" s="33"/>
      <c r="W164" s="33"/>
      <c r="X164" s="79"/>
      <c r="Y164" s="79"/>
      <c r="AH164" s="79"/>
      <c r="AQ164" s="79"/>
    </row>
    <row r="165" spans="1:43">
      <c r="A165" s="169"/>
      <c r="B165" s="177"/>
      <c r="C165" s="178"/>
      <c r="D165" s="179"/>
      <c r="E165" s="180"/>
      <c r="F165" s="33"/>
      <c r="G165" s="33"/>
      <c r="Q165" s="33"/>
      <c r="R165" s="33"/>
      <c r="S165" s="33"/>
      <c r="T165" s="33"/>
      <c r="U165" s="33"/>
      <c r="V165" s="33"/>
      <c r="W165" s="33"/>
      <c r="X165" s="79"/>
      <c r="Y165" s="79"/>
      <c r="AH165" s="79"/>
      <c r="AQ165" s="79"/>
    </row>
    <row r="166" spans="1:43">
      <c r="A166" s="169"/>
      <c r="B166" s="177"/>
      <c r="C166" s="178"/>
      <c r="D166" s="179"/>
      <c r="E166" s="180"/>
      <c r="F166" s="33"/>
      <c r="G166" s="33"/>
      <c r="Q166" s="33"/>
      <c r="R166" s="33"/>
      <c r="S166" s="33"/>
      <c r="T166" s="33"/>
      <c r="U166" s="33"/>
      <c r="V166" s="33"/>
      <c r="W166" s="33"/>
      <c r="X166" s="79"/>
      <c r="Y166" s="79"/>
      <c r="AH166" s="79"/>
      <c r="AQ166" s="79"/>
    </row>
    <row r="167" spans="1:43">
      <c r="A167" s="169"/>
      <c r="B167" s="177"/>
      <c r="C167" s="178"/>
      <c r="D167" s="179"/>
      <c r="E167" s="180"/>
      <c r="F167" s="33"/>
      <c r="G167" s="33"/>
      <c r="Q167" s="33"/>
      <c r="R167" s="33"/>
      <c r="S167" s="33"/>
      <c r="T167" s="33"/>
      <c r="U167" s="33"/>
      <c r="V167" s="33"/>
      <c r="W167" s="33"/>
      <c r="X167" s="79"/>
      <c r="Y167" s="79"/>
      <c r="AH167" s="79"/>
      <c r="AQ167" s="79"/>
    </row>
    <row r="168" spans="1:43">
      <c r="A168" s="169"/>
      <c r="B168" s="177"/>
      <c r="C168" s="178"/>
      <c r="D168" s="179"/>
      <c r="E168" s="180"/>
      <c r="F168" s="33"/>
      <c r="G168" s="33"/>
      <c r="Q168" s="33"/>
      <c r="R168" s="33"/>
      <c r="S168" s="33"/>
      <c r="T168" s="33"/>
      <c r="U168" s="33"/>
      <c r="V168" s="33"/>
      <c r="W168" s="33"/>
      <c r="X168" s="79"/>
      <c r="Y168" s="79"/>
      <c r="AH168" s="79"/>
      <c r="AQ168" s="79"/>
    </row>
    <row r="169" spans="1:43">
      <c r="A169" s="169"/>
      <c r="B169" s="177"/>
      <c r="C169" s="178"/>
      <c r="D169" s="179"/>
      <c r="E169" s="180"/>
      <c r="F169" s="33"/>
      <c r="G169" s="33"/>
      <c r="Q169" s="33"/>
      <c r="R169" s="33"/>
      <c r="S169" s="33"/>
      <c r="T169" s="33"/>
      <c r="U169" s="33"/>
      <c r="V169" s="33"/>
      <c r="W169" s="33"/>
      <c r="X169" s="79"/>
      <c r="Y169" s="79"/>
      <c r="AH169" s="79"/>
      <c r="AQ169" s="79"/>
    </row>
    <row r="170" spans="1:43">
      <c r="A170" s="169"/>
      <c r="B170" s="177"/>
      <c r="C170" s="178"/>
      <c r="D170" s="179"/>
      <c r="E170" s="180"/>
      <c r="F170" s="33"/>
      <c r="G170" s="33"/>
      <c r="Q170" s="33"/>
      <c r="R170" s="33"/>
      <c r="S170" s="33"/>
      <c r="T170" s="33"/>
      <c r="U170" s="33"/>
      <c r="V170" s="33"/>
      <c r="W170" s="33"/>
      <c r="X170" s="79"/>
      <c r="Y170" s="79"/>
      <c r="AH170" s="79"/>
      <c r="AQ170" s="79"/>
    </row>
    <row r="171" spans="1:43">
      <c r="A171" s="169"/>
      <c r="B171" s="177"/>
      <c r="C171" s="178"/>
      <c r="D171" s="179"/>
      <c r="E171" s="180"/>
      <c r="F171" s="33"/>
      <c r="G171" s="33"/>
      <c r="Q171" s="33"/>
      <c r="R171" s="33"/>
      <c r="S171" s="33"/>
      <c r="T171" s="33"/>
      <c r="U171" s="33"/>
      <c r="V171" s="33"/>
      <c r="W171" s="33"/>
      <c r="X171" s="79"/>
      <c r="Y171" s="79"/>
      <c r="AH171" s="79"/>
      <c r="AQ171" s="79"/>
    </row>
    <row r="172" spans="1:43">
      <c r="A172" s="169"/>
      <c r="B172" s="177"/>
      <c r="C172" s="178"/>
      <c r="D172" s="179"/>
      <c r="E172" s="180"/>
      <c r="F172" s="33"/>
      <c r="G172" s="33"/>
      <c r="Q172" s="33"/>
      <c r="R172" s="33"/>
      <c r="S172" s="33"/>
      <c r="T172" s="33"/>
      <c r="U172" s="33"/>
      <c r="V172" s="33"/>
      <c r="W172" s="33"/>
      <c r="X172" s="79"/>
      <c r="Y172" s="79"/>
      <c r="AH172" s="79"/>
      <c r="AQ172" s="79"/>
    </row>
    <row r="173" spans="1:43">
      <c r="A173" s="169"/>
      <c r="B173" s="177"/>
      <c r="C173" s="178"/>
      <c r="D173" s="179"/>
      <c r="E173" s="180"/>
      <c r="F173" s="33"/>
      <c r="G173" s="33"/>
      <c r="Q173" s="33"/>
      <c r="R173" s="33"/>
      <c r="S173" s="33"/>
      <c r="T173" s="33"/>
      <c r="U173" s="33"/>
      <c r="V173" s="33"/>
      <c r="W173" s="33"/>
      <c r="X173" s="79"/>
      <c r="Y173" s="79"/>
      <c r="AH173" s="79"/>
      <c r="AQ173" s="79"/>
    </row>
    <row r="174" spans="1:43">
      <c r="A174" s="169"/>
      <c r="B174" s="177"/>
      <c r="C174" s="178"/>
      <c r="D174" s="179"/>
      <c r="E174" s="180"/>
      <c r="F174" s="33"/>
      <c r="G174" s="33"/>
      <c r="Q174" s="33"/>
      <c r="R174" s="33"/>
      <c r="S174" s="33"/>
      <c r="T174" s="33"/>
      <c r="U174" s="33"/>
      <c r="V174" s="33"/>
      <c r="W174" s="33"/>
      <c r="X174" s="79"/>
      <c r="Y174" s="79"/>
      <c r="AH174" s="79"/>
      <c r="AQ174" s="79"/>
    </row>
    <row r="175" spans="1:43">
      <c r="A175" s="169"/>
      <c r="B175" s="177"/>
      <c r="C175" s="178"/>
      <c r="D175" s="179"/>
      <c r="E175" s="180"/>
      <c r="F175" s="33"/>
      <c r="G175" s="33"/>
      <c r="Q175" s="33"/>
      <c r="R175" s="33"/>
      <c r="S175" s="33"/>
      <c r="T175" s="33"/>
      <c r="U175" s="33"/>
      <c r="V175" s="33"/>
      <c r="W175" s="33"/>
      <c r="X175" s="79"/>
      <c r="Y175" s="79"/>
      <c r="AH175" s="79"/>
      <c r="AQ175" s="79"/>
    </row>
    <row r="176" spans="1:43">
      <c r="A176" s="169"/>
      <c r="B176" s="177"/>
      <c r="C176" s="178"/>
      <c r="D176" s="179"/>
      <c r="E176" s="180"/>
      <c r="F176" s="33"/>
      <c r="G176" s="33"/>
      <c r="Q176" s="33"/>
      <c r="R176" s="33"/>
      <c r="S176" s="33"/>
      <c r="T176" s="33"/>
      <c r="U176" s="33"/>
      <c r="V176" s="33"/>
      <c r="W176" s="33"/>
      <c r="X176" s="79"/>
      <c r="Y176" s="79"/>
      <c r="AH176" s="79"/>
      <c r="AQ176" s="79"/>
    </row>
    <row r="177" spans="1:43">
      <c r="A177" s="169"/>
      <c r="B177" s="177"/>
      <c r="C177" s="178"/>
      <c r="D177" s="179"/>
      <c r="E177" s="180"/>
      <c r="F177" s="33"/>
      <c r="G177" s="33"/>
      <c r="Q177" s="33"/>
      <c r="R177" s="33"/>
      <c r="S177" s="33"/>
      <c r="T177" s="33"/>
      <c r="U177" s="33"/>
      <c r="V177" s="33"/>
      <c r="W177" s="33"/>
      <c r="X177" s="79"/>
      <c r="Y177" s="79"/>
      <c r="AH177" s="79"/>
      <c r="AQ177" s="79"/>
    </row>
    <row r="178" spans="1:43">
      <c r="A178" s="169"/>
      <c r="B178" s="177"/>
      <c r="C178" s="178"/>
      <c r="D178" s="179"/>
      <c r="E178" s="180"/>
      <c r="F178" s="33"/>
      <c r="G178" s="33"/>
      <c r="Q178" s="33"/>
      <c r="R178" s="33"/>
      <c r="S178" s="33"/>
      <c r="T178" s="33"/>
      <c r="U178" s="33"/>
      <c r="V178" s="33"/>
      <c r="W178" s="33"/>
      <c r="X178" s="79"/>
      <c r="Y178" s="79"/>
      <c r="AH178" s="79"/>
      <c r="AQ178" s="79"/>
    </row>
    <row r="179" spans="1:43">
      <c r="A179" s="169"/>
      <c r="B179" s="177"/>
      <c r="C179" s="178"/>
      <c r="D179" s="179"/>
      <c r="E179" s="180"/>
      <c r="F179" s="33"/>
      <c r="G179" s="33"/>
      <c r="Q179" s="33"/>
      <c r="R179" s="33"/>
      <c r="S179" s="33"/>
      <c r="T179" s="33"/>
      <c r="U179" s="33"/>
      <c r="V179" s="33"/>
      <c r="W179" s="33"/>
      <c r="X179" s="79"/>
      <c r="Y179" s="79"/>
      <c r="AH179" s="79"/>
      <c r="AQ179" s="79"/>
    </row>
    <row r="180" spans="1:43">
      <c r="A180" s="169"/>
      <c r="B180" s="177"/>
      <c r="C180" s="178"/>
      <c r="D180" s="179"/>
      <c r="E180" s="180"/>
      <c r="F180" s="33"/>
      <c r="G180" s="33"/>
      <c r="Q180" s="33"/>
      <c r="R180" s="33"/>
      <c r="S180" s="33"/>
      <c r="T180" s="33"/>
      <c r="U180" s="33"/>
      <c r="V180" s="33"/>
      <c r="W180" s="33"/>
      <c r="X180" s="79"/>
      <c r="Y180" s="79"/>
      <c r="AH180" s="79"/>
      <c r="AQ180" s="79"/>
    </row>
    <row r="181" spans="1:43">
      <c r="A181" s="169"/>
      <c r="B181" s="177"/>
      <c r="C181" s="178"/>
      <c r="D181" s="179"/>
      <c r="E181" s="180"/>
      <c r="F181" s="33"/>
      <c r="G181" s="33"/>
      <c r="Q181" s="33"/>
      <c r="R181" s="33"/>
      <c r="S181" s="33"/>
      <c r="T181" s="33"/>
      <c r="U181" s="33"/>
      <c r="V181" s="33"/>
      <c r="W181" s="33"/>
      <c r="X181" s="79"/>
      <c r="Y181" s="79"/>
      <c r="AH181" s="79"/>
      <c r="AQ181" s="79"/>
    </row>
    <row r="182" spans="1:43">
      <c r="A182" s="169"/>
      <c r="B182" s="177"/>
      <c r="C182" s="178"/>
      <c r="D182" s="179"/>
      <c r="E182" s="180"/>
      <c r="F182" s="33"/>
      <c r="G182" s="33"/>
      <c r="Q182" s="33"/>
      <c r="R182" s="33"/>
      <c r="S182" s="33"/>
      <c r="T182" s="33"/>
      <c r="U182" s="33"/>
      <c r="V182" s="33"/>
      <c r="W182" s="33"/>
      <c r="X182" s="79"/>
      <c r="Y182" s="79"/>
      <c r="AH182" s="79"/>
      <c r="AQ182" s="79"/>
    </row>
    <row r="183" spans="1:43">
      <c r="A183" s="169"/>
      <c r="B183" s="177"/>
      <c r="C183" s="178"/>
      <c r="D183" s="179"/>
      <c r="E183" s="180"/>
      <c r="F183" s="33"/>
      <c r="G183" s="33"/>
      <c r="Q183" s="33"/>
      <c r="R183" s="33"/>
      <c r="S183" s="33"/>
      <c r="T183" s="33"/>
      <c r="U183" s="33"/>
      <c r="V183" s="33"/>
      <c r="W183" s="33"/>
      <c r="X183" s="79"/>
      <c r="Y183" s="79"/>
      <c r="AH183" s="79"/>
      <c r="AQ183" s="79"/>
    </row>
    <row r="184" spans="1:43">
      <c r="A184" s="169"/>
      <c r="B184" s="177"/>
      <c r="C184" s="178"/>
      <c r="D184" s="179"/>
      <c r="E184" s="180"/>
      <c r="F184" s="33"/>
      <c r="G184" s="33"/>
      <c r="Q184" s="33"/>
      <c r="R184" s="33"/>
      <c r="S184" s="33"/>
      <c r="T184" s="33"/>
      <c r="U184" s="33"/>
      <c r="V184" s="33"/>
      <c r="W184" s="33"/>
      <c r="X184" s="79"/>
      <c r="Y184" s="79"/>
      <c r="AH184" s="79"/>
      <c r="AQ184" s="79"/>
    </row>
    <row r="185" spans="1:43">
      <c r="A185" s="169"/>
      <c r="B185" s="177"/>
      <c r="C185" s="178"/>
      <c r="D185" s="179"/>
      <c r="E185" s="180"/>
      <c r="F185" s="33"/>
      <c r="G185" s="33"/>
      <c r="Q185" s="33"/>
      <c r="R185" s="33"/>
      <c r="S185" s="33"/>
      <c r="T185" s="33"/>
      <c r="U185" s="33"/>
      <c r="V185" s="33"/>
      <c r="W185" s="33"/>
      <c r="X185" s="79"/>
      <c r="Y185" s="79"/>
      <c r="AH185" s="79"/>
      <c r="AQ185" s="79"/>
    </row>
    <row r="186" spans="1:43">
      <c r="A186" s="169"/>
      <c r="B186" s="177"/>
      <c r="C186" s="178"/>
      <c r="D186" s="179"/>
      <c r="E186" s="180"/>
      <c r="F186" s="33"/>
      <c r="G186" s="33"/>
      <c r="Q186" s="33"/>
      <c r="R186" s="33"/>
      <c r="S186" s="33"/>
      <c r="T186" s="33"/>
      <c r="U186" s="33"/>
      <c r="V186" s="33"/>
      <c r="W186" s="33"/>
      <c r="X186" s="79"/>
      <c r="Y186" s="79"/>
      <c r="AH186" s="79"/>
      <c r="AQ186" s="79"/>
    </row>
    <row r="187" spans="1:43">
      <c r="A187" s="169"/>
      <c r="B187" s="177"/>
      <c r="C187" s="178"/>
      <c r="D187" s="179"/>
      <c r="E187" s="180"/>
      <c r="F187" s="33"/>
      <c r="G187" s="33"/>
      <c r="Q187" s="33"/>
      <c r="R187" s="33"/>
      <c r="S187" s="33"/>
      <c r="T187" s="33"/>
      <c r="U187" s="33"/>
      <c r="V187" s="33"/>
      <c r="W187" s="33"/>
      <c r="X187" s="79"/>
      <c r="Y187" s="79"/>
      <c r="AH187" s="79"/>
      <c r="AQ187" s="79"/>
    </row>
    <row r="188" spans="1:43">
      <c r="A188" s="169"/>
      <c r="B188" s="177"/>
      <c r="C188" s="178"/>
      <c r="D188" s="179"/>
      <c r="E188" s="180"/>
      <c r="F188" s="33"/>
      <c r="G188" s="33"/>
      <c r="Q188" s="33"/>
      <c r="R188" s="33"/>
      <c r="S188" s="33"/>
      <c r="T188" s="33"/>
      <c r="U188" s="33"/>
      <c r="V188" s="33"/>
      <c r="W188" s="33"/>
      <c r="X188" s="79"/>
      <c r="Y188" s="79"/>
      <c r="AH188" s="79"/>
      <c r="AQ188" s="79"/>
    </row>
    <row r="189" spans="1:43">
      <c r="A189" s="169"/>
      <c r="B189" s="177"/>
      <c r="C189" s="178"/>
      <c r="D189" s="179"/>
      <c r="E189" s="180"/>
      <c r="F189" s="33"/>
      <c r="G189" s="33"/>
      <c r="Q189" s="33"/>
      <c r="R189" s="33"/>
      <c r="S189" s="33"/>
      <c r="T189" s="33"/>
      <c r="U189" s="33"/>
      <c r="V189" s="33"/>
      <c r="W189" s="33"/>
      <c r="X189" s="79"/>
      <c r="Y189" s="79"/>
      <c r="AH189" s="79"/>
      <c r="AQ189" s="79"/>
    </row>
    <row r="190" spans="1:43">
      <c r="A190" s="169"/>
      <c r="B190" s="177"/>
      <c r="C190" s="178"/>
      <c r="D190" s="179"/>
      <c r="E190" s="180"/>
      <c r="F190" s="33"/>
      <c r="G190" s="33"/>
      <c r="Q190" s="33"/>
      <c r="R190" s="33"/>
      <c r="S190" s="33"/>
      <c r="T190" s="33"/>
      <c r="U190" s="33"/>
      <c r="V190" s="33"/>
      <c r="W190" s="33"/>
      <c r="X190" s="79"/>
      <c r="Y190" s="79"/>
      <c r="AH190" s="79"/>
      <c r="AQ190" s="79"/>
    </row>
    <row r="191" spans="1:43">
      <c r="A191" s="169"/>
      <c r="B191" s="177"/>
      <c r="C191" s="178"/>
      <c r="D191" s="179"/>
      <c r="E191" s="180"/>
      <c r="F191" s="33"/>
      <c r="G191" s="33"/>
      <c r="Q191" s="33"/>
      <c r="R191" s="33"/>
      <c r="S191" s="33"/>
      <c r="T191" s="33"/>
      <c r="U191" s="33"/>
      <c r="V191" s="33"/>
      <c r="W191" s="33"/>
      <c r="X191" s="79"/>
      <c r="Y191" s="79"/>
      <c r="AH191" s="79"/>
      <c r="AQ191" s="79"/>
    </row>
    <row r="192" spans="1:43">
      <c r="A192" s="169"/>
      <c r="B192" s="177"/>
      <c r="C192" s="178"/>
      <c r="D192" s="179"/>
      <c r="E192" s="180"/>
      <c r="F192" s="33"/>
      <c r="G192" s="33"/>
      <c r="Q192" s="33"/>
      <c r="R192" s="33"/>
      <c r="S192" s="33"/>
      <c r="T192" s="33"/>
      <c r="U192" s="33"/>
      <c r="V192" s="33"/>
      <c r="W192" s="33"/>
      <c r="X192" s="79"/>
      <c r="Y192" s="79"/>
      <c r="AH192" s="79"/>
      <c r="AQ192" s="79"/>
    </row>
    <row r="193" spans="1:43">
      <c r="A193" s="169"/>
      <c r="B193" s="177"/>
      <c r="C193" s="178"/>
      <c r="D193" s="179"/>
      <c r="E193" s="180"/>
      <c r="F193" s="33"/>
      <c r="G193" s="33"/>
      <c r="Q193" s="33"/>
      <c r="R193" s="33"/>
      <c r="S193" s="33"/>
      <c r="T193" s="33"/>
      <c r="U193" s="33"/>
      <c r="V193" s="33"/>
      <c r="W193" s="33"/>
      <c r="X193" s="79"/>
      <c r="Y193" s="79"/>
      <c r="AH193" s="79"/>
      <c r="AQ193" s="79"/>
    </row>
    <row r="194" spans="1:43">
      <c r="A194" s="169"/>
      <c r="B194" s="177"/>
      <c r="C194" s="178"/>
      <c r="D194" s="179"/>
      <c r="E194" s="180"/>
      <c r="F194" s="33"/>
      <c r="G194" s="33"/>
      <c r="Q194" s="33"/>
      <c r="R194" s="33"/>
      <c r="S194" s="33"/>
      <c r="T194" s="33"/>
      <c r="U194" s="33"/>
      <c r="V194" s="33"/>
      <c r="W194" s="33"/>
      <c r="X194" s="79"/>
      <c r="Y194" s="79"/>
      <c r="AH194" s="79"/>
      <c r="AQ194" s="79"/>
    </row>
    <row r="195" spans="1:43">
      <c r="A195" s="169"/>
      <c r="B195" s="177"/>
      <c r="C195" s="178"/>
      <c r="D195" s="179"/>
      <c r="E195" s="180"/>
      <c r="F195" s="33"/>
      <c r="G195" s="33"/>
      <c r="Q195" s="33"/>
      <c r="R195" s="33"/>
      <c r="S195" s="33"/>
      <c r="T195" s="33"/>
      <c r="U195" s="33"/>
      <c r="V195" s="33"/>
      <c r="W195" s="33"/>
      <c r="X195" s="79"/>
      <c r="Y195" s="79"/>
      <c r="AH195" s="79"/>
      <c r="AQ195" s="79"/>
    </row>
    <row r="196" spans="1:43">
      <c r="A196" s="169"/>
      <c r="B196" s="177"/>
      <c r="C196" s="178"/>
      <c r="D196" s="179"/>
      <c r="E196" s="180"/>
      <c r="F196" s="33"/>
      <c r="G196" s="33"/>
      <c r="Q196" s="33"/>
      <c r="R196" s="33"/>
      <c r="S196" s="33"/>
      <c r="T196" s="33"/>
      <c r="U196" s="33"/>
      <c r="V196" s="33"/>
      <c r="W196" s="33"/>
      <c r="X196" s="79"/>
      <c r="Y196" s="79"/>
      <c r="AH196" s="79"/>
      <c r="AQ196" s="79"/>
    </row>
    <row r="197" spans="1:43">
      <c r="A197" s="169"/>
      <c r="B197" s="177"/>
      <c r="C197" s="178"/>
      <c r="D197" s="179"/>
      <c r="E197" s="180"/>
      <c r="F197" s="33"/>
      <c r="G197" s="33"/>
      <c r="Q197" s="33"/>
      <c r="R197" s="33"/>
      <c r="S197" s="33"/>
      <c r="T197" s="33"/>
      <c r="U197" s="33"/>
      <c r="V197" s="33"/>
      <c r="W197" s="33"/>
      <c r="X197" s="79"/>
      <c r="Y197" s="79"/>
      <c r="AH197" s="79"/>
      <c r="AQ197" s="79"/>
    </row>
    <row r="198" spans="1:43">
      <c r="A198" s="169"/>
      <c r="B198" s="177"/>
      <c r="C198" s="178"/>
      <c r="D198" s="179"/>
      <c r="E198" s="180"/>
      <c r="F198" s="33"/>
      <c r="G198" s="33"/>
      <c r="Q198" s="33"/>
      <c r="R198" s="33"/>
      <c r="S198" s="33"/>
      <c r="T198" s="33"/>
      <c r="U198" s="33"/>
      <c r="V198" s="33"/>
      <c r="W198" s="33"/>
      <c r="X198" s="79"/>
      <c r="Y198" s="79"/>
      <c r="AH198" s="79"/>
      <c r="AQ198" s="79"/>
    </row>
    <row r="199" spans="1:43">
      <c r="A199" s="169"/>
      <c r="B199" s="177"/>
      <c r="C199" s="178"/>
      <c r="D199" s="179"/>
      <c r="E199" s="180"/>
      <c r="F199" s="33"/>
      <c r="G199" s="33"/>
      <c r="Q199" s="33"/>
      <c r="R199" s="33"/>
      <c r="S199" s="33"/>
      <c r="T199" s="33"/>
      <c r="U199" s="33"/>
      <c r="V199" s="33"/>
      <c r="W199" s="33"/>
      <c r="X199" s="79"/>
      <c r="Y199" s="79"/>
      <c r="AH199" s="79"/>
      <c r="AQ199" s="79"/>
    </row>
    <row r="200" spans="1:43">
      <c r="A200" s="169"/>
      <c r="B200" s="177"/>
      <c r="C200" s="178"/>
      <c r="D200" s="179"/>
      <c r="E200" s="180"/>
      <c r="F200" s="33"/>
      <c r="G200" s="33"/>
      <c r="Q200" s="33"/>
      <c r="R200" s="33"/>
      <c r="S200" s="33"/>
      <c r="T200" s="33"/>
      <c r="U200" s="33"/>
      <c r="V200" s="33"/>
      <c r="W200" s="33"/>
      <c r="X200" s="79"/>
      <c r="Y200" s="79"/>
      <c r="AH200" s="79"/>
      <c r="AQ200" s="79"/>
    </row>
    <row r="201" spans="1:43">
      <c r="A201" s="169"/>
      <c r="B201" s="177"/>
      <c r="C201" s="178"/>
      <c r="D201" s="179"/>
      <c r="E201" s="180"/>
      <c r="F201" s="33"/>
      <c r="G201" s="33"/>
      <c r="Q201" s="33"/>
      <c r="R201" s="33"/>
      <c r="S201" s="33"/>
      <c r="T201" s="33"/>
      <c r="U201" s="33"/>
      <c r="V201" s="33"/>
      <c r="W201" s="33"/>
      <c r="X201" s="79"/>
      <c r="Y201" s="79"/>
      <c r="AH201" s="79"/>
      <c r="AQ201" s="79"/>
    </row>
    <row r="202" spans="1:43">
      <c r="A202" s="169"/>
      <c r="B202" s="177"/>
      <c r="C202" s="178"/>
      <c r="D202" s="179"/>
      <c r="E202" s="180"/>
      <c r="F202" s="33"/>
      <c r="G202" s="33"/>
      <c r="Q202" s="33"/>
      <c r="R202" s="33"/>
      <c r="S202" s="33"/>
      <c r="T202" s="33"/>
      <c r="U202" s="33"/>
      <c r="V202" s="33"/>
      <c r="W202" s="33"/>
      <c r="X202" s="79"/>
      <c r="Y202" s="79"/>
      <c r="AH202" s="79"/>
      <c r="AQ202" s="79"/>
    </row>
    <row r="203" spans="1:43">
      <c r="A203" s="169"/>
      <c r="B203" s="177"/>
      <c r="C203" s="178"/>
      <c r="D203" s="179"/>
      <c r="E203" s="180"/>
      <c r="F203" s="33"/>
      <c r="G203" s="33"/>
      <c r="Q203" s="33"/>
      <c r="R203" s="33"/>
      <c r="S203" s="33"/>
      <c r="T203" s="33"/>
      <c r="U203" s="33"/>
      <c r="V203" s="33"/>
      <c r="W203" s="33"/>
      <c r="X203" s="79"/>
      <c r="Y203" s="79"/>
      <c r="AH203" s="79"/>
      <c r="AQ203" s="79"/>
    </row>
    <row r="204" spans="1:43">
      <c r="A204" s="169"/>
      <c r="B204" s="177"/>
      <c r="C204" s="178"/>
      <c r="D204" s="179"/>
      <c r="E204" s="180"/>
      <c r="F204" s="33"/>
      <c r="G204" s="33"/>
      <c r="Q204" s="33"/>
      <c r="R204" s="33"/>
      <c r="S204" s="33"/>
      <c r="T204" s="33"/>
      <c r="U204" s="33"/>
      <c r="V204" s="33"/>
      <c r="W204" s="33"/>
      <c r="X204" s="79"/>
      <c r="Y204" s="79"/>
      <c r="AH204" s="79"/>
      <c r="AQ204" s="79"/>
    </row>
    <row r="205" spans="1:43">
      <c r="A205" s="169"/>
      <c r="B205" s="177"/>
      <c r="C205" s="178"/>
      <c r="D205" s="179"/>
      <c r="E205" s="180"/>
      <c r="F205" s="33"/>
      <c r="G205" s="33"/>
      <c r="Q205" s="33"/>
      <c r="R205" s="33"/>
      <c r="S205" s="33"/>
      <c r="T205" s="33"/>
      <c r="U205" s="33"/>
      <c r="V205" s="33"/>
      <c r="W205" s="33"/>
      <c r="X205" s="79"/>
      <c r="Y205" s="79"/>
      <c r="AH205" s="79"/>
      <c r="AQ205" s="79"/>
    </row>
    <row r="206" spans="1:43">
      <c r="A206" s="169"/>
      <c r="B206" s="177"/>
      <c r="C206" s="178"/>
      <c r="D206" s="179"/>
      <c r="E206" s="180"/>
      <c r="F206" s="33"/>
      <c r="G206" s="33"/>
      <c r="Q206" s="33"/>
      <c r="R206" s="33"/>
      <c r="S206" s="33"/>
      <c r="T206" s="33"/>
      <c r="U206" s="33"/>
      <c r="V206" s="33"/>
      <c r="W206" s="33"/>
      <c r="X206" s="79"/>
      <c r="Y206" s="79"/>
      <c r="AH206" s="79"/>
      <c r="AQ206" s="79"/>
    </row>
    <row r="207" spans="1:43">
      <c r="A207" s="169"/>
      <c r="B207" s="177"/>
      <c r="C207" s="178"/>
      <c r="D207" s="179"/>
      <c r="E207" s="180"/>
      <c r="F207" s="33"/>
      <c r="G207" s="33"/>
      <c r="Q207" s="33"/>
      <c r="R207" s="33"/>
      <c r="S207" s="33"/>
      <c r="T207" s="33"/>
      <c r="U207" s="33"/>
      <c r="V207" s="33"/>
      <c r="W207" s="33"/>
      <c r="X207" s="79"/>
      <c r="Y207" s="79"/>
      <c r="AH207" s="79"/>
      <c r="AQ207" s="79"/>
    </row>
    <row r="208" spans="1:43">
      <c r="A208" s="169"/>
      <c r="B208" s="177"/>
      <c r="C208" s="178"/>
      <c r="D208" s="179"/>
      <c r="E208" s="180"/>
      <c r="F208" s="33"/>
      <c r="G208" s="33"/>
      <c r="Q208" s="33"/>
      <c r="R208" s="33"/>
      <c r="S208" s="33"/>
      <c r="T208" s="33"/>
      <c r="U208" s="33"/>
      <c r="V208" s="33"/>
      <c r="W208" s="33"/>
      <c r="X208" s="79"/>
      <c r="Y208" s="79"/>
      <c r="AH208" s="79"/>
      <c r="AQ208" s="79"/>
    </row>
    <row r="209" spans="1:43">
      <c r="A209" s="169"/>
      <c r="B209" s="177"/>
      <c r="C209" s="178"/>
      <c r="D209" s="179"/>
      <c r="E209" s="180"/>
      <c r="F209" s="33"/>
      <c r="G209" s="33"/>
      <c r="Q209" s="33"/>
      <c r="R209" s="33"/>
      <c r="S209" s="33"/>
      <c r="T209" s="33"/>
      <c r="U209" s="33"/>
      <c r="V209" s="33"/>
      <c r="W209" s="33"/>
      <c r="X209" s="79"/>
      <c r="Y209" s="79"/>
      <c r="AH209" s="79"/>
      <c r="AQ209" s="79"/>
    </row>
    <row r="210" spans="1:43">
      <c r="A210" s="169"/>
      <c r="B210" s="177"/>
      <c r="C210" s="178"/>
      <c r="D210" s="179"/>
      <c r="E210" s="180"/>
      <c r="F210" s="33"/>
      <c r="G210" s="33"/>
      <c r="Q210" s="33"/>
      <c r="R210" s="33"/>
      <c r="S210" s="33"/>
      <c r="T210" s="33"/>
      <c r="U210" s="33"/>
      <c r="V210" s="33"/>
      <c r="W210" s="33"/>
      <c r="X210" s="79"/>
      <c r="Y210" s="79"/>
      <c r="AH210" s="79"/>
      <c r="AQ210" s="79"/>
    </row>
    <row r="211" spans="1:43">
      <c r="A211" s="169"/>
      <c r="B211" s="177"/>
      <c r="C211" s="178"/>
      <c r="D211" s="179"/>
      <c r="E211" s="180"/>
      <c r="F211" s="33"/>
      <c r="G211" s="33"/>
      <c r="Q211" s="33"/>
      <c r="R211" s="33"/>
      <c r="S211" s="33"/>
      <c r="T211" s="33"/>
      <c r="U211" s="33"/>
      <c r="V211" s="33"/>
      <c r="W211" s="33"/>
      <c r="X211" s="79"/>
      <c r="Y211" s="79"/>
      <c r="AH211" s="79"/>
      <c r="AQ211" s="79"/>
    </row>
    <row r="212" spans="1:43">
      <c r="A212" s="169"/>
      <c r="B212" s="177"/>
      <c r="C212" s="178"/>
      <c r="D212" s="179"/>
      <c r="E212" s="180"/>
      <c r="F212" s="33"/>
      <c r="G212" s="33"/>
      <c r="Q212" s="33"/>
      <c r="R212" s="33"/>
      <c r="S212" s="33"/>
      <c r="T212" s="33"/>
      <c r="U212" s="33"/>
      <c r="V212" s="33"/>
      <c r="W212" s="33"/>
      <c r="X212" s="79"/>
      <c r="Y212" s="79"/>
      <c r="AH212" s="79"/>
      <c r="AQ212" s="79"/>
    </row>
    <row r="213" spans="1:43">
      <c r="A213" s="169"/>
      <c r="B213" s="177"/>
      <c r="C213" s="178"/>
      <c r="D213" s="179"/>
      <c r="E213" s="180"/>
      <c r="F213" s="33"/>
      <c r="G213" s="33"/>
      <c r="Q213" s="33"/>
      <c r="R213" s="33"/>
      <c r="S213" s="33"/>
      <c r="T213" s="33"/>
      <c r="U213" s="33"/>
      <c r="V213" s="33"/>
      <c r="W213" s="33"/>
      <c r="X213" s="79"/>
      <c r="Y213" s="79"/>
      <c r="AH213" s="79"/>
      <c r="AQ213" s="79"/>
    </row>
    <row r="214" spans="1:43">
      <c r="A214" s="169"/>
      <c r="B214" s="177"/>
      <c r="C214" s="178"/>
      <c r="D214" s="179"/>
      <c r="E214" s="180"/>
      <c r="F214" s="33"/>
      <c r="G214" s="33"/>
      <c r="Q214" s="33"/>
      <c r="R214" s="33"/>
      <c r="S214" s="33"/>
      <c r="T214" s="33"/>
      <c r="U214" s="33"/>
      <c r="V214" s="33"/>
      <c r="W214" s="33"/>
      <c r="X214" s="79"/>
      <c r="Y214" s="79"/>
      <c r="AH214" s="79"/>
      <c r="AQ214" s="79"/>
    </row>
    <row r="215" spans="1:43">
      <c r="A215" s="169"/>
      <c r="B215" s="177"/>
      <c r="C215" s="178"/>
      <c r="D215" s="179"/>
      <c r="E215" s="180"/>
      <c r="F215" s="33"/>
      <c r="G215" s="33"/>
      <c r="Q215" s="33"/>
      <c r="R215" s="33"/>
      <c r="S215" s="33"/>
      <c r="T215" s="33"/>
      <c r="U215" s="33"/>
      <c r="V215" s="33"/>
      <c r="W215" s="33"/>
      <c r="X215" s="79"/>
      <c r="Y215" s="79"/>
      <c r="AH215" s="79"/>
      <c r="AQ215" s="79"/>
    </row>
    <row r="216" spans="1:43">
      <c r="A216" s="169"/>
      <c r="B216" s="177"/>
      <c r="C216" s="178"/>
      <c r="D216" s="179"/>
      <c r="E216" s="180"/>
      <c r="F216" s="33"/>
      <c r="G216" s="33"/>
      <c r="Q216" s="33"/>
      <c r="R216" s="33"/>
      <c r="S216" s="33"/>
      <c r="T216" s="33"/>
      <c r="U216" s="33"/>
      <c r="V216" s="33"/>
      <c r="W216" s="33"/>
      <c r="X216" s="79"/>
      <c r="Y216" s="79"/>
      <c r="AH216" s="79"/>
      <c r="AQ216" s="79"/>
    </row>
    <row r="217" spans="1:43">
      <c r="A217" s="169"/>
      <c r="B217" s="177"/>
      <c r="C217" s="178"/>
      <c r="D217" s="179"/>
      <c r="E217" s="180"/>
      <c r="F217" s="33"/>
      <c r="G217" s="33"/>
      <c r="Q217" s="33"/>
      <c r="R217" s="33"/>
      <c r="S217" s="33"/>
      <c r="T217" s="33"/>
      <c r="U217" s="33"/>
      <c r="V217" s="33"/>
      <c r="W217" s="33"/>
      <c r="X217" s="79"/>
      <c r="Y217" s="79"/>
      <c r="AH217" s="79"/>
      <c r="AQ217" s="79"/>
    </row>
    <row r="218" spans="1:43">
      <c r="A218" s="169"/>
      <c r="B218" s="177"/>
      <c r="C218" s="178"/>
      <c r="D218" s="179"/>
      <c r="E218" s="180"/>
      <c r="F218" s="33"/>
      <c r="G218" s="33"/>
      <c r="Q218" s="33"/>
      <c r="R218" s="33"/>
      <c r="S218" s="33"/>
      <c r="T218" s="33"/>
      <c r="U218" s="33"/>
      <c r="V218" s="33"/>
      <c r="W218" s="33"/>
      <c r="X218" s="79"/>
      <c r="Y218" s="79"/>
      <c r="AH218" s="79"/>
      <c r="AQ218" s="79"/>
    </row>
    <row r="219" spans="1:43">
      <c r="A219" s="169"/>
      <c r="B219" s="177"/>
      <c r="C219" s="178"/>
      <c r="D219" s="179"/>
      <c r="E219" s="180"/>
      <c r="F219" s="33"/>
      <c r="G219" s="33"/>
      <c r="Q219" s="33"/>
      <c r="R219" s="33"/>
      <c r="S219" s="33"/>
      <c r="T219" s="33"/>
      <c r="U219" s="33"/>
      <c r="V219" s="33"/>
      <c r="W219" s="33"/>
      <c r="X219" s="79"/>
      <c r="Y219" s="79"/>
      <c r="AH219" s="79"/>
      <c r="AQ219" s="79"/>
    </row>
    <row r="220" spans="1:43">
      <c r="A220" s="79"/>
      <c r="B220" s="177"/>
      <c r="C220" s="178"/>
      <c r="D220" s="179"/>
      <c r="E220" s="180"/>
      <c r="F220" s="33"/>
      <c r="G220" s="33"/>
      <c r="Q220" s="33"/>
      <c r="R220" s="33"/>
      <c r="S220" s="33"/>
      <c r="T220" s="33"/>
      <c r="U220" s="33"/>
      <c r="V220" s="33"/>
      <c r="W220" s="33"/>
      <c r="X220" s="79"/>
      <c r="Y220" s="79"/>
      <c r="AH220" s="79"/>
      <c r="AQ220" s="79"/>
    </row>
    <row r="221" spans="1:43">
      <c r="A221" s="79"/>
      <c r="B221" s="177"/>
      <c r="C221" s="178"/>
      <c r="D221" s="179"/>
      <c r="E221" s="180"/>
      <c r="F221" s="33"/>
      <c r="G221" s="33"/>
      <c r="Q221" s="33"/>
      <c r="R221" s="33"/>
      <c r="S221" s="33"/>
      <c r="T221" s="33"/>
      <c r="U221" s="33"/>
      <c r="V221" s="33"/>
      <c r="W221" s="33"/>
      <c r="X221" s="79"/>
      <c r="Y221" s="79"/>
      <c r="AH221" s="79"/>
      <c r="AQ221" s="79"/>
    </row>
    <row r="222" spans="1:43">
      <c r="A222" s="79"/>
      <c r="B222" s="177"/>
      <c r="C222" s="178"/>
      <c r="D222" s="179"/>
      <c r="E222" s="180"/>
      <c r="F222" s="33"/>
      <c r="G222" s="33"/>
      <c r="Q222" s="33"/>
      <c r="R222" s="33"/>
      <c r="S222" s="33"/>
      <c r="T222" s="33"/>
      <c r="U222" s="33"/>
      <c r="V222" s="33"/>
      <c r="W222" s="33"/>
      <c r="X222" s="79"/>
      <c r="Y222" s="79"/>
      <c r="AH222" s="79"/>
      <c r="AQ222" s="79"/>
    </row>
    <row r="223" spans="1:43">
      <c r="A223" s="79"/>
      <c r="B223" s="177"/>
      <c r="C223" s="178"/>
      <c r="D223" s="179"/>
      <c r="E223" s="180"/>
      <c r="F223" s="33"/>
      <c r="G223" s="33"/>
      <c r="Q223" s="33"/>
      <c r="R223" s="33"/>
      <c r="S223" s="33"/>
      <c r="T223" s="33"/>
      <c r="U223" s="33"/>
      <c r="V223" s="33"/>
      <c r="W223" s="33"/>
      <c r="X223" s="79"/>
      <c r="Y223" s="79"/>
      <c r="AH223" s="79"/>
      <c r="AQ223" s="79"/>
    </row>
    <row r="224" spans="1:43">
      <c r="A224" s="79"/>
      <c r="B224" s="177"/>
      <c r="C224" s="178"/>
      <c r="D224" s="179"/>
      <c r="E224" s="180"/>
      <c r="F224" s="33"/>
      <c r="G224" s="33"/>
      <c r="Q224" s="33"/>
      <c r="R224" s="33"/>
      <c r="S224" s="33"/>
      <c r="T224" s="33"/>
      <c r="U224" s="33"/>
      <c r="V224" s="33"/>
      <c r="W224" s="33"/>
      <c r="X224" s="79"/>
      <c r="Y224" s="79"/>
      <c r="AH224" s="79"/>
      <c r="AQ224" s="79"/>
    </row>
    <row r="225" spans="1:43">
      <c r="A225" s="79"/>
      <c r="B225" s="177"/>
      <c r="C225" s="178"/>
      <c r="D225" s="179"/>
      <c r="E225" s="180"/>
      <c r="F225" s="33"/>
      <c r="G225" s="33"/>
      <c r="Q225" s="33"/>
      <c r="R225" s="33"/>
      <c r="S225" s="33"/>
      <c r="T225" s="33"/>
      <c r="U225" s="33"/>
      <c r="V225" s="33"/>
      <c r="W225" s="33"/>
      <c r="X225" s="79"/>
      <c r="Y225" s="79"/>
      <c r="AH225" s="79"/>
      <c r="AQ225" s="79"/>
    </row>
    <row r="226" spans="1:43">
      <c r="A226" s="79"/>
      <c r="B226" s="177"/>
      <c r="C226" s="178"/>
      <c r="D226" s="179"/>
      <c r="E226" s="180"/>
      <c r="F226" s="33"/>
      <c r="G226" s="33"/>
      <c r="Q226" s="33"/>
      <c r="R226" s="33"/>
      <c r="S226" s="33"/>
      <c r="T226" s="33"/>
      <c r="U226" s="33"/>
      <c r="V226" s="33"/>
      <c r="W226" s="33"/>
      <c r="X226" s="79"/>
      <c r="Y226" s="79"/>
      <c r="AH226" s="79"/>
      <c r="AQ226" s="79"/>
    </row>
    <row r="227" spans="1:43">
      <c r="A227" s="79"/>
      <c r="B227" s="177"/>
      <c r="C227" s="178"/>
      <c r="D227" s="179"/>
      <c r="E227" s="180"/>
      <c r="F227" s="33"/>
      <c r="G227" s="33"/>
      <c r="Q227" s="33"/>
      <c r="R227" s="33"/>
      <c r="S227" s="33"/>
      <c r="T227" s="33"/>
      <c r="U227" s="33"/>
      <c r="V227" s="33"/>
      <c r="W227" s="33"/>
      <c r="X227" s="79"/>
      <c r="Y227" s="79"/>
      <c r="AH227" s="79"/>
      <c r="AQ227" s="79"/>
    </row>
    <row r="228" spans="1:43">
      <c r="A228" s="79"/>
      <c r="B228" s="177"/>
      <c r="C228" s="178"/>
      <c r="D228" s="179"/>
      <c r="E228" s="180"/>
      <c r="F228" s="33"/>
      <c r="G228" s="33"/>
      <c r="Q228" s="33"/>
      <c r="R228" s="33"/>
      <c r="S228" s="33"/>
      <c r="T228" s="33"/>
      <c r="U228" s="33"/>
      <c r="V228" s="33"/>
      <c r="W228" s="33"/>
      <c r="X228" s="79"/>
      <c r="Y228" s="79"/>
      <c r="AH228" s="79"/>
      <c r="AQ228" s="79"/>
    </row>
    <row r="229" spans="1:43">
      <c r="A229" s="79"/>
      <c r="B229" s="177"/>
      <c r="C229" s="178"/>
      <c r="D229" s="179"/>
      <c r="E229" s="180"/>
      <c r="F229" s="33"/>
      <c r="G229" s="33"/>
      <c r="Q229" s="33"/>
      <c r="R229" s="33"/>
      <c r="S229" s="33"/>
      <c r="T229" s="33"/>
      <c r="U229" s="33"/>
      <c r="V229" s="33"/>
      <c r="W229" s="33"/>
      <c r="X229" s="79"/>
      <c r="Y229" s="79"/>
      <c r="AH229" s="79"/>
      <c r="AQ229" s="79"/>
    </row>
    <row r="230" spans="1:43">
      <c r="A230" s="79"/>
      <c r="B230" s="177"/>
      <c r="C230" s="178"/>
      <c r="D230" s="179"/>
      <c r="E230" s="180"/>
      <c r="F230" s="33"/>
      <c r="G230" s="33"/>
      <c r="Q230" s="33"/>
      <c r="R230" s="33"/>
      <c r="S230" s="33"/>
      <c r="T230" s="33"/>
      <c r="U230" s="33"/>
      <c r="V230" s="33"/>
      <c r="W230" s="33"/>
      <c r="X230" s="79"/>
      <c r="Y230" s="79"/>
      <c r="AH230" s="79"/>
      <c r="AQ230" s="79"/>
    </row>
    <row r="231" spans="1:43">
      <c r="A231" s="79"/>
      <c r="B231" s="177"/>
      <c r="C231" s="178"/>
      <c r="D231" s="179"/>
      <c r="E231" s="180"/>
      <c r="F231" s="33"/>
      <c r="G231" s="33"/>
      <c r="Q231" s="33"/>
      <c r="R231" s="33"/>
      <c r="S231" s="33"/>
      <c r="T231" s="33"/>
      <c r="U231" s="33"/>
      <c r="V231" s="33"/>
      <c r="W231" s="33"/>
      <c r="X231" s="79"/>
      <c r="Y231" s="79"/>
      <c r="AH231" s="79"/>
      <c r="AQ231" s="79"/>
    </row>
    <row r="232" spans="1:43">
      <c r="A232" s="79"/>
      <c r="B232" s="177"/>
      <c r="C232" s="178"/>
      <c r="D232" s="179"/>
      <c r="E232" s="180"/>
      <c r="F232" s="33"/>
      <c r="G232" s="33"/>
      <c r="Q232" s="33"/>
      <c r="R232" s="33"/>
      <c r="S232" s="33"/>
      <c r="T232" s="33"/>
      <c r="U232" s="33"/>
      <c r="V232" s="33"/>
      <c r="W232" s="33"/>
      <c r="X232" s="79"/>
      <c r="Y232" s="79"/>
      <c r="AH232" s="79"/>
      <c r="AQ232" s="79"/>
    </row>
    <row r="233" spans="1:43">
      <c r="A233" s="79"/>
      <c r="B233" s="177"/>
      <c r="C233" s="178"/>
      <c r="D233" s="179"/>
      <c r="E233" s="180"/>
      <c r="F233" s="33"/>
      <c r="G233" s="33"/>
      <c r="Q233" s="33"/>
      <c r="R233" s="33"/>
      <c r="S233" s="33"/>
      <c r="T233" s="33"/>
      <c r="U233" s="33"/>
      <c r="V233" s="33"/>
      <c r="W233" s="33"/>
      <c r="X233" s="79"/>
      <c r="Y233" s="79"/>
      <c r="AH233" s="79"/>
      <c r="AQ233" s="79"/>
    </row>
    <row r="234" spans="1:43">
      <c r="A234" s="79"/>
      <c r="B234" s="177"/>
      <c r="C234" s="178"/>
      <c r="D234" s="179"/>
      <c r="E234" s="180"/>
      <c r="F234" s="33"/>
      <c r="G234" s="33"/>
      <c r="Q234" s="33"/>
      <c r="R234" s="33"/>
      <c r="S234" s="33"/>
      <c r="T234" s="33"/>
      <c r="U234" s="33"/>
      <c r="V234" s="33"/>
      <c r="W234" s="33"/>
      <c r="X234" s="79"/>
      <c r="Y234" s="79"/>
      <c r="AH234" s="79"/>
      <c r="AQ234" s="79"/>
    </row>
    <row r="235" spans="1:43">
      <c r="A235" s="79"/>
      <c r="B235" s="177"/>
      <c r="C235" s="178"/>
      <c r="D235" s="179"/>
      <c r="E235" s="180"/>
      <c r="F235" s="33"/>
      <c r="G235" s="33"/>
      <c r="Q235" s="33"/>
      <c r="R235" s="33"/>
      <c r="S235" s="33"/>
      <c r="T235" s="33"/>
      <c r="U235" s="33"/>
      <c r="V235" s="33"/>
      <c r="W235" s="33"/>
      <c r="X235" s="79"/>
      <c r="Y235" s="79"/>
      <c r="AH235" s="79"/>
      <c r="AQ235" s="79"/>
    </row>
    <row r="236" spans="1:43">
      <c r="A236" s="79"/>
      <c r="B236" s="177"/>
      <c r="C236" s="178"/>
      <c r="D236" s="179"/>
      <c r="E236" s="180"/>
      <c r="F236" s="33"/>
      <c r="G236" s="33"/>
      <c r="Q236" s="33"/>
      <c r="R236" s="33"/>
      <c r="S236" s="33"/>
      <c r="T236" s="33"/>
      <c r="U236" s="33"/>
      <c r="V236" s="33"/>
      <c r="W236" s="33"/>
      <c r="X236" s="79"/>
      <c r="Y236" s="79"/>
      <c r="AH236" s="79"/>
      <c r="AQ236" s="79"/>
    </row>
    <row r="237" spans="1:43">
      <c r="A237" s="79"/>
      <c r="B237" s="177"/>
      <c r="C237" s="178"/>
      <c r="D237" s="179"/>
      <c r="E237" s="180"/>
      <c r="F237" s="33"/>
      <c r="G237" s="33"/>
      <c r="Q237" s="33"/>
      <c r="R237" s="33"/>
      <c r="S237" s="33"/>
      <c r="T237" s="33"/>
      <c r="U237" s="33"/>
      <c r="V237" s="33"/>
      <c r="W237" s="33"/>
      <c r="X237" s="79"/>
      <c r="Y237" s="79"/>
      <c r="AH237" s="79"/>
      <c r="AQ237" s="79"/>
    </row>
    <row r="238" spans="1:43">
      <c r="A238" s="79"/>
      <c r="B238" s="177"/>
      <c r="C238" s="178"/>
      <c r="D238" s="179"/>
      <c r="E238" s="180"/>
      <c r="F238" s="33"/>
      <c r="G238" s="33"/>
      <c r="Q238" s="33"/>
      <c r="R238" s="33"/>
      <c r="S238" s="33"/>
      <c r="T238" s="33"/>
      <c r="U238" s="33"/>
      <c r="V238" s="33"/>
      <c r="W238" s="33"/>
      <c r="X238" s="79"/>
      <c r="Y238" s="79"/>
      <c r="AH238" s="79"/>
      <c r="AQ238" s="79"/>
    </row>
    <row r="239" spans="1:43">
      <c r="A239" s="79"/>
      <c r="B239" s="177"/>
      <c r="C239" s="178"/>
      <c r="D239" s="179"/>
      <c r="E239" s="180"/>
      <c r="F239" s="33"/>
      <c r="G239" s="33"/>
      <c r="Q239" s="33"/>
      <c r="R239" s="33"/>
      <c r="S239" s="33"/>
      <c r="T239" s="33"/>
      <c r="U239" s="33"/>
      <c r="V239" s="33"/>
      <c r="W239" s="33"/>
      <c r="X239" s="79"/>
      <c r="Y239" s="79"/>
      <c r="AH239" s="79"/>
      <c r="AQ239" s="79"/>
    </row>
    <row r="240" spans="1:43">
      <c r="A240" s="79"/>
      <c r="B240" s="177"/>
      <c r="C240" s="178"/>
      <c r="D240" s="179"/>
      <c r="E240" s="180"/>
      <c r="F240" s="33"/>
      <c r="G240" s="33"/>
      <c r="Q240" s="33"/>
      <c r="R240" s="33"/>
      <c r="S240" s="33"/>
      <c r="T240" s="33"/>
      <c r="U240" s="33"/>
      <c r="V240" s="33"/>
      <c r="W240" s="33"/>
      <c r="X240" s="79"/>
      <c r="Y240" s="79"/>
      <c r="AH240" s="79"/>
      <c r="AQ240" s="79"/>
    </row>
    <row r="241" spans="1:43">
      <c r="A241" s="79"/>
      <c r="B241" s="177"/>
      <c r="C241" s="178"/>
      <c r="D241" s="179"/>
      <c r="E241" s="180"/>
      <c r="F241" s="33"/>
      <c r="G241" s="33"/>
      <c r="Q241" s="33"/>
      <c r="R241" s="33"/>
      <c r="S241" s="33"/>
      <c r="T241" s="33"/>
      <c r="U241" s="33"/>
      <c r="V241" s="33"/>
      <c r="W241" s="33"/>
      <c r="X241" s="79"/>
      <c r="Y241" s="79"/>
      <c r="AH241" s="79"/>
      <c r="AQ241" s="79"/>
    </row>
    <row r="242" spans="1:43">
      <c r="A242" s="79"/>
      <c r="B242" s="177"/>
      <c r="C242" s="178"/>
      <c r="D242" s="179"/>
      <c r="E242" s="180"/>
      <c r="F242" s="33"/>
      <c r="G242" s="33"/>
      <c r="Q242" s="33"/>
      <c r="R242" s="33"/>
      <c r="S242" s="33"/>
      <c r="T242" s="33"/>
      <c r="U242" s="33"/>
      <c r="V242" s="33"/>
      <c r="W242" s="33"/>
      <c r="X242" s="79"/>
      <c r="Y242" s="79"/>
      <c r="AH242" s="79"/>
      <c r="AQ242" s="79"/>
    </row>
    <row r="243" spans="1:43">
      <c r="A243" s="79"/>
      <c r="B243" s="177"/>
      <c r="C243" s="178"/>
      <c r="D243" s="179"/>
      <c r="E243" s="180"/>
      <c r="F243" s="33"/>
      <c r="G243" s="33"/>
      <c r="Q243" s="33"/>
      <c r="R243" s="33"/>
      <c r="S243" s="33"/>
      <c r="T243" s="33"/>
      <c r="U243" s="33"/>
      <c r="V243" s="33"/>
      <c r="W243" s="33"/>
      <c r="X243" s="79"/>
      <c r="Y243" s="79"/>
      <c r="AH243" s="79"/>
      <c r="AQ243" s="79"/>
    </row>
    <row r="244" spans="1:43">
      <c r="A244" s="79"/>
      <c r="B244" s="177"/>
      <c r="C244" s="178"/>
      <c r="D244" s="179"/>
      <c r="E244" s="180"/>
      <c r="F244" s="33"/>
      <c r="G244" s="33"/>
    </row>
    <row r="245" spans="1:43">
      <c r="B245" s="177"/>
      <c r="C245" s="182"/>
      <c r="D245" s="179"/>
      <c r="E245" s="180"/>
      <c r="F245" s="33"/>
      <c r="G245" s="33"/>
    </row>
    <row r="246" spans="1:43">
      <c r="B246" s="177"/>
      <c r="C246" s="182"/>
      <c r="D246" s="179"/>
      <c r="E246" s="180"/>
      <c r="F246" s="33"/>
      <c r="G246" s="33"/>
    </row>
    <row r="247" spans="1:43">
      <c r="B247" s="177"/>
      <c r="C247" s="182"/>
      <c r="D247" s="179"/>
      <c r="E247" s="180"/>
      <c r="F247" s="33"/>
      <c r="G247" s="33"/>
    </row>
    <row r="248" spans="1:43">
      <c r="B248" s="177"/>
      <c r="C248" s="182"/>
      <c r="D248" s="179"/>
      <c r="E248" s="180"/>
      <c r="F248" s="33"/>
      <c r="G248" s="33"/>
    </row>
    <row r="249" spans="1:43">
      <c r="B249" s="177"/>
      <c r="C249" s="182"/>
      <c r="D249" s="179"/>
      <c r="E249" s="180"/>
      <c r="F249" s="33"/>
      <c r="G249" s="33"/>
    </row>
    <row r="250" spans="1:43">
      <c r="B250" s="177"/>
      <c r="C250" s="182"/>
      <c r="D250" s="179"/>
      <c r="E250" s="180"/>
      <c r="F250" s="33"/>
      <c r="G250" s="33"/>
    </row>
    <row r="251" spans="1:43">
      <c r="B251" s="177"/>
      <c r="C251" s="182"/>
      <c r="D251" s="179"/>
      <c r="E251" s="180"/>
      <c r="F251" s="33"/>
      <c r="G251" s="33"/>
    </row>
    <row r="252" spans="1:43">
      <c r="B252" s="177"/>
      <c r="C252" s="182"/>
      <c r="D252" s="179"/>
      <c r="E252" s="180"/>
      <c r="F252" s="33"/>
      <c r="G252" s="33"/>
    </row>
    <row r="253" spans="1:43">
      <c r="B253" s="177"/>
      <c r="C253" s="182"/>
      <c r="D253" s="179"/>
      <c r="E253" s="180"/>
      <c r="F253" s="33"/>
      <c r="G253" s="33"/>
    </row>
    <row r="254" spans="1:43">
      <c r="B254" s="177"/>
      <c r="C254" s="182"/>
      <c r="D254" s="179"/>
      <c r="E254" s="180"/>
      <c r="F254" s="33"/>
      <c r="G254" s="33"/>
    </row>
    <row r="255" spans="1:43">
      <c r="B255" s="177"/>
      <c r="C255" s="182"/>
      <c r="D255" s="179"/>
      <c r="E255" s="180"/>
      <c r="F255" s="33"/>
      <c r="G255" s="33"/>
    </row>
    <row r="256" spans="1:43">
      <c r="B256" s="177"/>
      <c r="C256" s="182"/>
      <c r="D256" s="179"/>
      <c r="E256" s="180"/>
      <c r="F256" s="33"/>
      <c r="G256" s="33"/>
    </row>
    <row r="257" spans="2:7">
      <c r="B257" s="177"/>
      <c r="C257" s="182"/>
      <c r="D257" s="179"/>
      <c r="E257" s="180"/>
      <c r="F257" s="33"/>
      <c r="G257" s="33"/>
    </row>
    <row r="258" spans="2:7">
      <c r="B258" s="177"/>
      <c r="C258" s="182"/>
      <c r="D258" s="179"/>
      <c r="E258" s="180"/>
      <c r="F258" s="33"/>
      <c r="G258" s="33"/>
    </row>
    <row r="259" spans="2:7">
      <c r="B259" s="177"/>
      <c r="C259" s="182"/>
      <c r="D259" s="179"/>
      <c r="E259" s="180"/>
      <c r="F259" s="33"/>
      <c r="G259" s="33"/>
    </row>
    <row r="260" spans="2:7">
      <c r="B260" s="177"/>
      <c r="C260" s="182"/>
      <c r="D260" s="179"/>
      <c r="E260" s="180"/>
      <c r="F260" s="33"/>
      <c r="G260" s="33"/>
    </row>
    <row r="261" spans="2:7">
      <c r="B261" s="177"/>
      <c r="C261" s="182"/>
      <c r="D261" s="179"/>
      <c r="E261" s="180"/>
      <c r="F261" s="33"/>
      <c r="G261" s="33"/>
    </row>
    <row r="262" spans="2:7">
      <c r="B262" s="177"/>
      <c r="C262" s="182"/>
      <c r="D262" s="179"/>
      <c r="E262" s="180"/>
      <c r="F262" s="33"/>
      <c r="G262" s="33"/>
    </row>
    <row r="263" spans="2:7">
      <c r="B263" s="177"/>
      <c r="C263" s="182"/>
      <c r="D263" s="179"/>
      <c r="E263" s="180"/>
      <c r="F263" s="33"/>
      <c r="G263" s="33"/>
    </row>
    <row r="264" spans="2:7">
      <c r="B264" s="177"/>
      <c r="C264" s="182"/>
      <c r="D264" s="179"/>
      <c r="E264" s="180"/>
      <c r="F264" s="33"/>
      <c r="G264" s="33"/>
    </row>
    <row r="265" spans="2:7">
      <c r="B265" s="177"/>
      <c r="C265" s="182"/>
      <c r="D265" s="179"/>
      <c r="E265" s="180"/>
      <c r="F265" s="33"/>
      <c r="G265" s="33"/>
    </row>
    <row r="266" spans="2:7">
      <c r="B266" s="177"/>
      <c r="C266" s="182"/>
      <c r="D266" s="179"/>
      <c r="E266" s="180"/>
      <c r="F266" s="33"/>
      <c r="G266" s="33"/>
    </row>
    <row r="267" spans="2:7">
      <c r="B267" s="177"/>
      <c r="C267" s="182"/>
      <c r="D267" s="179"/>
      <c r="E267" s="180"/>
      <c r="F267" s="33"/>
      <c r="G267" s="33"/>
    </row>
    <row r="268" spans="2:7">
      <c r="B268" s="177"/>
      <c r="C268" s="182"/>
      <c r="D268" s="179"/>
      <c r="E268" s="180"/>
      <c r="F268" s="33"/>
      <c r="G268" s="33"/>
    </row>
    <row r="269" spans="2:7">
      <c r="B269" s="177"/>
      <c r="C269" s="182"/>
      <c r="D269" s="179"/>
      <c r="E269" s="180"/>
      <c r="F269" s="33"/>
      <c r="G269" s="33"/>
    </row>
    <row r="270" spans="2:7">
      <c r="B270" s="177"/>
      <c r="C270" s="182"/>
      <c r="D270" s="179"/>
      <c r="E270" s="180"/>
      <c r="F270" s="33"/>
      <c r="G270" s="33"/>
    </row>
    <row r="271" spans="2:7">
      <c r="B271" s="177"/>
      <c r="C271" s="182"/>
      <c r="D271" s="179"/>
      <c r="E271" s="180"/>
      <c r="F271" s="33"/>
      <c r="G271" s="33"/>
    </row>
    <row r="272" spans="2:7">
      <c r="B272" s="177"/>
      <c r="C272" s="182"/>
      <c r="D272" s="179"/>
      <c r="E272" s="180"/>
      <c r="F272" s="33"/>
      <c r="G272" s="33"/>
    </row>
    <row r="273" spans="2:7">
      <c r="B273" s="177"/>
      <c r="C273" s="182"/>
      <c r="D273" s="179"/>
      <c r="E273" s="180"/>
      <c r="F273" s="33"/>
      <c r="G273" s="33"/>
    </row>
    <row r="274" spans="2:7">
      <c r="B274" s="177"/>
      <c r="C274" s="182"/>
      <c r="D274" s="179"/>
      <c r="E274" s="180"/>
      <c r="F274" s="33"/>
      <c r="G274" s="33"/>
    </row>
    <row r="275" spans="2:7">
      <c r="B275" s="177"/>
      <c r="C275" s="182"/>
      <c r="D275" s="179"/>
      <c r="E275" s="180"/>
      <c r="F275" s="33"/>
      <c r="G275" s="33"/>
    </row>
    <row r="276" spans="2:7">
      <c r="B276" s="177"/>
      <c r="C276" s="182"/>
      <c r="D276" s="179"/>
      <c r="E276" s="180"/>
      <c r="F276" s="33"/>
      <c r="G276" s="33"/>
    </row>
    <row r="277" spans="2:7">
      <c r="B277" s="177"/>
      <c r="C277" s="182"/>
      <c r="D277" s="179"/>
      <c r="E277" s="180"/>
      <c r="F277" s="33"/>
      <c r="G277" s="33"/>
    </row>
    <row r="278" spans="2:7">
      <c r="B278" s="177"/>
      <c r="C278" s="182"/>
      <c r="D278" s="179"/>
      <c r="E278" s="180"/>
      <c r="F278" s="33"/>
      <c r="G278" s="33"/>
    </row>
    <row r="279" spans="2:7">
      <c r="B279" s="177"/>
      <c r="C279" s="182"/>
      <c r="D279" s="179"/>
      <c r="E279" s="180"/>
      <c r="F279" s="33"/>
      <c r="G279" s="33"/>
    </row>
    <row r="280" spans="2:7">
      <c r="B280" s="177"/>
      <c r="C280" s="182"/>
      <c r="D280" s="179"/>
      <c r="E280" s="180"/>
      <c r="F280" s="33"/>
      <c r="G280" s="33"/>
    </row>
    <row r="281" spans="2:7">
      <c r="B281" s="177"/>
      <c r="C281" s="182"/>
      <c r="D281" s="179"/>
      <c r="E281" s="180"/>
      <c r="F281" s="33"/>
      <c r="G281" s="33"/>
    </row>
    <row r="282" spans="2:7">
      <c r="B282" s="177"/>
      <c r="C282" s="182"/>
      <c r="D282" s="179"/>
      <c r="E282" s="180"/>
      <c r="F282" s="33"/>
      <c r="G282" s="33"/>
    </row>
    <row r="283" spans="2:7">
      <c r="B283" s="177"/>
      <c r="C283" s="182"/>
      <c r="D283" s="179"/>
      <c r="E283" s="180"/>
      <c r="F283" s="33"/>
      <c r="G283" s="33"/>
    </row>
    <row r="284" spans="2:7">
      <c r="B284" s="177"/>
      <c r="C284" s="182"/>
      <c r="D284" s="179"/>
      <c r="E284" s="180"/>
      <c r="F284" s="33"/>
      <c r="G284" s="33"/>
    </row>
    <row r="285" spans="2:7">
      <c r="B285" s="177"/>
      <c r="C285" s="182"/>
      <c r="D285" s="179"/>
      <c r="E285" s="180"/>
      <c r="F285" s="33"/>
      <c r="G285" s="33"/>
    </row>
    <row r="286" spans="2:7">
      <c r="B286" s="177"/>
      <c r="C286" s="182"/>
      <c r="D286" s="179"/>
      <c r="E286" s="180"/>
      <c r="F286" s="33"/>
      <c r="G286" s="33"/>
    </row>
    <row r="287" spans="2:7">
      <c r="B287" s="177"/>
      <c r="C287" s="182"/>
      <c r="D287" s="179"/>
      <c r="E287" s="180"/>
      <c r="F287" s="33"/>
      <c r="G287" s="33"/>
    </row>
    <row r="288" spans="2:7">
      <c r="B288" s="177"/>
      <c r="C288" s="182"/>
      <c r="D288" s="179"/>
      <c r="E288" s="180"/>
      <c r="F288" s="33"/>
      <c r="G288" s="33"/>
    </row>
    <row r="289" spans="2:7">
      <c r="B289" s="177"/>
      <c r="C289" s="182"/>
      <c r="D289" s="179"/>
      <c r="E289" s="180"/>
      <c r="F289" s="33"/>
      <c r="G289" s="33"/>
    </row>
    <row r="290" spans="2:7">
      <c r="B290" s="177"/>
      <c r="C290" s="182"/>
      <c r="D290" s="179"/>
      <c r="E290" s="180"/>
      <c r="F290" s="33"/>
      <c r="G290" s="33"/>
    </row>
    <row r="291" spans="2:7">
      <c r="B291" s="177"/>
      <c r="C291" s="182"/>
      <c r="D291" s="179"/>
      <c r="E291" s="180"/>
      <c r="F291" s="33"/>
      <c r="G291" s="33"/>
    </row>
    <row r="292" spans="2:7">
      <c r="B292" s="177"/>
      <c r="C292" s="182"/>
      <c r="D292" s="179"/>
      <c r="E292" s="180"/>
      <c r="F292" s="33"/>
      <c r="G292" s="33"/>
    </row>
    <row r="293" spans="2:7">
      <c r="B293" s="177"/>
      <c r="C293" s="182"/>
      <c r="D293" s="179"/>
      <c r="E293" s="180"/>
      <c r="F293" s="33"/>
      <c r="G293" s="33"/>
    </row>
    <row r="294" spans="2:7">
      <c r="B294" s="183"/>
      <c r="C294" s="182"/>
      <c r="D294" s="179"/>
      <c r="E294" s="180"/>
      <c r="F294" s="33"/>
      <c r="G294" s="33"/>
    </row>
    <row r="295" spans="2:7">
      <c r="B295" s="183"/>
      <c r="C295" s="182"/>
      <c r="D295" s="179"/>
      <c r="E295" s="180"/>
      <c r="F295" s="33"/>
      <c r="G295" s="33"/>
    </row>
    <row r="296" spans="2:7">
      <c r="B296" s="183"/>
      <c r="C296" s="182"/>
      <c r="D296" s="179"/>
      <c r="E296" s="180"/>
      <c r="F296" s="33"/>
      <c r="G296" s="33"/>
    </row>
    <row r="297" spans="2:7">
      <c r="B297" s="183"/>
      <c r="C297" s="182"/>
      <c r="D297" s="179"/>
      <c r="E297" s="180"/>
      <c r="F297" s="33"/>
      <c r="G297" s="33"/>
    </row>
    <row r="298" spans="2:7">
      <c r="B298" s="183"/>
      <c r="C298" s="182"/>
      <c r="D298" s="179"/>
      <c r="E298" s="180"/>
      <c r="F298" s="33"/>
      <c r="G298" s="33"/>
    </row>
    <row r="299" spans="2:7">
      <c r="B299" s="183"/>
      <c r="C299" s="182"/>
      <c r="D299" s="179"/>
      <c r="E299" s="180"/>
      <c r="F299" s="33"/>
      <c r="G299" s="33"/>
    </row>
    <row r="300" spans="2:7">
      <c r="B300" s="183"/>
      <c r="C300" s="182"/>
      <c r="D300" s="179"/>
      <c r="E300" s="180"/>
      <c r="F300" s="33"/>
      <c r="G300" s="33"/>
    </row>
    <row r="301" spans="2:7">
      <c r="B301" s="183"/>
      <c r="C301" s="182"/>
      <c r="D301" s="179"/>
      <c r="E301" s="180"/>
      <c r="F301" s="33"/>
      <c r="G301" s="33"/>
    </row>
    <row r="302" spans="2:7">
      <c r="B302" s="183"/>
      <c r="C302" s="182"/>
      <c r="D302" s="179"/>
      <c r="E302" s="180"/>
      <c r="F302" s="33"/>
      <c r="G302" s="33"/>
    </row>
    <row r="303" spans="2:7">
      <c r="B303" s="183"/>
      <c r="C303" s="182"/>
      <c r="D303" s="179"/>
      <c r="E303" s="180"/>
      <c r="F303" s="33"/>
      <c r="G303" s="33"/>
    </row>
    <row r="304" spans="2:7">
      <c r="B304" s="183"/>
      <c r="C304" s="182"/>
      <c r="D304" s="179"/>
      <c r="E304" s="180"/>
      <c r="F304" s="33"/>
      <c r="G304" s="33"/>
    </row>
    <row r="305" spans="2:7">
      <c r="B305" s="183"/>
      <c r="C305" s="182"/>
      <c r="D305" s="179"/>
      <c r="E305" s="180"/>
      <c r="F305" s="33"/>
      <c r="G305" s="33"/>
    </row>
    <row r="306" spans="2:7">
      <c r="B306" s="183"/>
      <c r="C306" s="182"/>
      <c r="D306" s="179"/>
      <c r="E306" s="180"/>
      <c r="F306" s="33"/>
      <c r="G306" s="33"/>
    </row>
    <row r="307" spans="2:7">
      <c r="B307" s="183"/>
      <c r="C307" s="182"/>
      <c r="D307" s="179"/>
      <c r="E307" s="180"/>
      <c r="F307" s="33"/>
      <c r="G307" s="33"/>
    </row>
    <row r="308" spans="2:7">
      <c r="B308" s="183"/>
      <c r="C308" s="182"/>
      <c r="D308" s="179"/>
      <c r="E308" s="180"/>
      <c r="F308" s="33"/>
      <c r="G308" s="33"/>
    </row>
    <row r="309" spans="2:7">
      <c r="B309" s="183"/>
      <c r="C309" s="182"/>
      <c r="D309" s="179"/>
      <c r="E309" s="180"/>
      <c r="F309" s="33"/>
      <c r="G309" s="33"/>
    </row>
    <row r="310" spans="2:7">
      <c r="B310" s="183"/>
      <c r="C310" s="182"/>
      <c r="D310" s="179"/>
      <c r="E310" s="180"/>
      <c r="F310" s="33"/>
      <c r="G310" s="33"/>
    </row>
    <row r="311" spans="2:7">
      <c r="B311" s="183"/>
      <c r="C311" s="182"/>
      <c r="D311" s="179"/>
      <c r="E311" s="180"/>
      <c r="F311" s="33"/>
      <c r="G311" s="33"/>
    </row>
    <row r="312" spans="2:7">
      <c r="B312" s="183"/>
      <c r="C312" s="182"/>
      <c r="D312" s="179"/>
      <c r="E312" s="180"/>
      <c r="F312" s="33"/>
      <c r="G312" s="33"/>
    </row>
    <row r="313" spans="2:7">
      <c r="B313" s="183"/>
      <c r="C313" s="182"/>
      <c r="D313" s="179"/>
      <c r="E313" s="180"/>
      <c r="F313" s="33"/>
      <c r="G313" s="33"/>
    </row>
    <row r="314" spans="2:7">
      <c r="B314" s="183"/>
      <c r="C314" s="182"/>
      <c r="D314" s="179"/>
      <c r="E314" s="180"/>
      <c r="F314" s="33"/>
      <c r="G314" s="33"/>
    </row>
    <row r="315" spans="2:7">
      <c r="B315" s="183"/>
      <c r="C315" s="182"/>
      <c r="D315" s="179"/>
      <c r="E315" s="180"/>
      <c r="F315" s="33"/>
      <c r="G315" s="33"/>
    </row>
    <row r="316" spans="2:7">
      <c r="B316" s="183"/>
      <c r="C316" s="182"/>
      <c r="D316" s="179"/>
      <c r="E316" s="180"/>
      <c r="F316" s="33"/>
      <c r="G316" s="33"/>
    </row>
    <row r="317" spans="2:7">
      <c r="B317" s="183"/>
      <c r="C317" s="182"/>
      <c r="D317" s="179"/>
      <c r="E317" s="180"/>
      <c r="F317" s="33"/>
      <c r="G317" s="33"/>
    </row>
    <row r="318" spans="2:7">
      <c r="B318" s="183"/>
      <c r="C318" s="182"/>
      <c r="D318" s="179"/>
      <c r="E318" s="180"/>
      <c r="F318" s="33"/>
      <c r="G318" s="33"/>
    </row>
    <row r="319" spans="2:7">
      <c r="B319" s="183"/>
      <c r="C319" s="182"/>
      <c r="D319" s="179"/>
      <c r="E319" s="180"/>
      <c r="F319" s="33"/>
      <c r="G319" s="33"/>
    </row>
    <row r="320" spans="2:7">
      <c r="B320" s="183"/>
      <c r="C320" s="182"/>
      <c r="D320" s="179"/>
      <c r="E320" s="180"/>
      <c r="F320" s="33"/>
      <c r="G320" s="33"/>
    </row>
    <row r="321" spans="2:7">
      <c r="B321" s="183"/>
      <c r="C321" s="182"/>
      <c r="D321" s="179"/>
      <c r="E321" s="180"/>
      <c r="F321" s="33"/>
      <c r="G321" s="33"/>
    </row>
    <row r="322" spans="2:7">
      <c r="B322" s="183"/>
      <c r="C322" s="182"/>
      <c r="D322" s="179"/>
      <c r="E322" s="180"/>
      <c r="F322" s="33"/>
      <c r="G322" s="33"/>
    </row>
    <row r="323" spans="2:7">
      <c r="B323" s="183"/>
      <c r="C323" s="182"/>
      <c r="D323" s="179"/>
      <c r="E323" s="180"/>
      <c r="F323" s="33"/>
      <c r="G323" s="33"/>
    </row>
    <row r="324" spans="2:7">
      <c r="B324" s="183"/>
      <c r="C324" s="182"/>
      <c r="D324" s="179"/>
      <c r="E324" s="180"/>
      <c r="F324" s="33"/>
      <c r="G324" s="33"/>
    </row>
    <row r="325" spans="2:7">
      <c r="B325" s="183"/>
      <c r="C325" s="182"/>
      <c r="D325" s="179"/>
      <c r="E325" s="180"/>
      <c r="F325" s="33"/>
      <c r="G325" s="33"/>
    </row>
    <row r="326" spans="2:7">
      <c r="B326" s="183"/>
      <c r="C326" s="182"/>
      <c r="D326" s="179"/>
      <c r="E326" s="180"/>
      <c r="F326" s="33"/>
      <c r="G326" s="33"/>
    </row>
    <row r="327" spans="2:7">
      <c r="B327" s="183"/>
      <c r="C327" s="182"/>
      <c r="D327" s="179"/>
      <c r="E327" s="180"/>
      <c r="F327" s="33"/>
      <c r="G327" s="33"/>
    </row>
    <row r="328" spans="2:7">
      <c r="B328" s="183"/>
      <c r="C328" s="182"/>
      <c r="D328" s="179"/>
      <c r="E328" s="180"/>
      <c r="F328" s="33"/>
      <c r="G328" s="33"/>
    </row>
    <row r="329" spans="2:7">
      <c r="B329" s="183"/>
      <c r="C329" s="182"/>
      <c r="D329" s="179"/>
      <c r="E329" s="180"/>
      <c r="F329" s="33"/>
      <c r="G329" s="33"/>
    </row>
    <row r="330" spans="2:7">
      <c r="B330" s="183"/>
      <c r="C330" s="182"/>
      <c r="D330" s="179"/>
      <c r="E330" s="180"/>
      <c r="F330" s="33"/>
      <c r="G330" s="33"/>
    </row>
    <row r="331" spans="2:7">
      <c r="B331" s="183"/>
      <c r="C331" s="182"/>
      <c r="D331" s="179"/>
      <c r="E331" s="180"/>
      <c r="F331" s="33"/>
      <c r="G331" s="33"/>
    </row>
    <row r="332" spans="2:7">
      <c r="B332" s="183"/>
      <c r="C332" s="182"/>
      <c r="D332" s="179"/>
      <c r="E332" s="180"/>
      <c r="F332" s="33"/>
      <c r="G332" s="33"/>
    </row>
    <row r="333" spans="2:7">
      <c r="B333" s="183"/>
      <c r="C333" s="182"/>
      <c r="D333" s="179"/>
      <c r="E333" s="180"/>
      <c r="F333" s="33"/>
      <c r="G333" s="33"/>
    </row>
    <row r="334" spans="2:7">
      <c r="B334" s="183"/>
      <c r="C334" s="182"/>
      <c r="D334" s="179"/>
      <c r="E334" s="180"/>
      <c r="F334" s="33"/>
      <c r="G334" s="33"/>
    </row>
    <row r="335" spans="2:7">
      <c r="B335" s="183"/>
      <c r="C335" s="182"/>
      <c r="D335" s="179"/>
      <c r="E335" s="180"/>
      <c r="F335" s="33"/>
      <c r="G335" s="33"/>
    </row>
    <row r="336" spans="2:7">
      <c r="B336" s="183"/>
      <c r="C336" s="182"/>
      <c r="D336" s="179"/>
      <c r="E336" s="180"/>
      <c r="F336" s="33"/>
      <c r="G336" s="33"/>
    </row>
    <row r="337" spans="2:7">
      <c r="B337" s="183"/>
      <c r="C337" s="182"/>
      <c r="D337" s="179"/>
      <c r="E337" s="180"/>
      <c r="F337" s="33"/>
      <c r="G337" s="33"/>
    </row>
    <row r="338" spans="2:7">
      <c r="B338" s="183"/>
      <c r="C338" s="182"/>
      <c r="D338" s="179"/>
      <c r="E338" s="180"/>
      <c r="F338" s="33"/>
      <c r="G338" s="33"/>
    </row>
    <row r="339" spans="2:7">
      <c r="B339" s="183"/>
      <c r="C339" s="182"/>
      <c r="D339" s="179"/>
      <c r="E339" s="180"/>
      <c r="F339" s="33"/>
      <c r="G339" s="33"/>
    </row>
    <row r="340" spans="2:7">
      <c r="B340" s="183"/>
      <c r="C340" s="182"/>
      <c r="D340" s="179"/>
      <c r="E340" s="180"/>
      <c r="F340" s="33"/>
      <c r="G340" s="33"/>
    </row>
    <row r="341" spans="2:7">
      <c r="B341" s="183"/>
      <c r="C341" s="182"/>
      <c r="D341" s="179"/>
      <c r="E341" s="180"/>
      <c r="F341" s="33"/>
      <c r="G341" s="33"/>
    </row>
    <row r="342" spans="2:7">
      <c r="B342" s="183"/>
      <c r="C342" s="182"/>
      <c r="D342" s="179"/>
      <c r="E342" s="180"/>
      <c r="F342" s="33"/>
      <c r="G342" s="33"/>
    </row>
    <row r="343" spans="2:7">
      <c r="B343" s="183"/>
      <c r="C343" s="182"/>
      <c r="D343" s="179"/>
      <c r="E343" s="180"/>
      <c r="F343" s="33"/>
      <c r="G343" s="33"/>
    </row>
    <row r="344" spans="2:7">
      <c r="B344" s="183"/>
      <c r="C344" s="182"/>
      <c r="D344" s="179"/>
      <c r="E344" s="180"/>
      <c r="F344" s="33"/>
      <c r="G344" s="33"/>
    </row>
    <row r="345" spans="2:7">
      <c r="B345" s="183"/>
      <c r="C345" s="182"/>
      <c r="D345" s="179"/>
      <c r="E345" s="180"/>
      <c r="F345" s="33"/>
      <c r="G345" s="33"/>
    </row>
    <row r="346" spans="2:7">
      <c r="B346" s="183"/>
      <c r="C346" s="182"/>
      <c r="D346" s="179"/>
      <c r="E346" s="180"/>
      <c r="F346" s="33"/>
      <c r="G346" s="33"/>
    </row>
    <row r="347" spans="2:7">
      <c r="B347" s="183"/>
      <c r="C347" s="182"/>
      <c r="D347" s="179"/>
      <c r="E347" s="180"/>
      <c r="F347" s="33"/>
      <c r="G347" s="33"/>
    </row>
    <row r="348" spans="2:7">
      <c r="B348" s="183"/>
      <c r="C348" s="182"/>
      <c r="D348" s="179"/>
      <c r="E348" s="180"/>
      <c r="F348" s="33"/>
      <c r="G348" s="33"/>
    </row>
    <row r="349" spans="2:7">
      <c r="B349" s="183"/>
      <c r="C349" s="182"/>
      <c r="D349" s="179"/>
      <c r="E349" s="180"/>
      <c r="F349" s="33"/>
      <c r="G349" s="33"/>
    </row>
    <row r="350" spans="2:7">
      <c r="B350" s="183"/>
      <c r="C350" s="182"/>
      <c r="D350" s="179"/>
      <c r="E350" s="180"/>
      <c r="F350" s="33"/>
      <c r="G350" s="33"/>
    </row>
    <row r="351" spans="2:7">
      <c r="B351" s="183"/>
      <c r="C351" s="182"/>
      <c r="D351" s="179"/>
      <c r="E351" s="180"/>
      <c r="F351" s="33"/>
      <c r="G351" s="33"/>
    </row>
    <row r="352" spans="2:7">
      <c r="B352" s="183"/>
      <c r="C352" s="182"/>
      <c r="D352" s="179"/>
      <c r="E352" s="180"/>
      <c r="F352" s="33"/>
      <c r="G352" s="33"/>
    </row>
    <row r="353" spans="2:7">
      <c r="B353" s="183"/>
      <c r="C353" s="182"/>
      <c r="D353" s="179"/>
      <c r="E353" s="180"/>
      <c r="F353" s="33"/>
      <c r="G353" s="33"/>
    </row>
    <row r="354" spans="2:7">
      <c r="B354" s="183"/>
      <c r="C354" s="182"/>
      <c r="D354" s="179"/>
      <c r="E354" s="180"/>
      <c r="F354" s="33"/>
      <c r="G354" s="33"/>
    </row>
    <row r="355" spans="2:7">
      <c r="B355" s="183"/>
      <c r="C355" s="182"/>
      <c r="D355" s="179"/>
      <c r="E355" s="180"/>
      <c r="F355" s="33"/>
      <c r="G355" s="33"/>
    </row>
    <row r="356" spans="2:7">
      <c r="B356" s="183"/>
      <c r="C356" s="182"/>
      <c r="D356" s="179"/>
      <c r="E356" s="180"/>
      <c r="F356" s="33"/>
      <c r="G356" s="33"/>
    </row>
    <row r="357" spans="2:7">
      <c r="B357" s="183"/>
      <c r="C357" s="182"/>
      <c r="D357" s="179"/>
      <c r="E357" s="180"/>
      <c r="F357" s="33"/>
      <c r="G357" s="33"/>
    </row>
    <row r="358" spans="2:7">
      <c r="B358" s="183"/>
      <c r="C358" s="182"/>
      <c r="D358" s="179"/>
      <c r="E358" s="180"/>
      <c r="F358" s="33"/>
      <c r="G358" s="33"/>
    </row>
    <row r="359" spans="2:7">
      <c r="B359" s="183"/>
      <c r="C359" s="182"/>
      <c r="D359" s="179"/>
      <c r="E359" s="180"/>
      <c r="F359" s="33"/>
      <c r="G359" s="33"/>
    </row>
    <row r="360" spans="2:7">
      <c r="B360" s="183"/>
      <c r="C360" s="182"/>
      <c r="D360" s="179"/>
      <c r="E360" s="180"/>
      <c r="F360" s="33"/>
      <c r="G360" s="33"/>
    </row>
    <row r="361" spans="2:7">
      <c r="B361" s="183"/>
      <c r="C361" s="182"/>
      <c r="D361" s="179"/>
      <c r="E361" s="180"/>
      <c r="F361" s="33"/>
      <c r="G361" s="33"/>
    </row>
    <row r="362" spans="2:7">
      <c r="B362" s="183"/>
      <c r="C362" s="182"/>
      <c r="D362" s="179"/>
      <c r="E362" s="180"/>
      <c r="F362" s="33"/>
      <c r="G362" s="33"/>
    </row>
    <row r="363" spans="2:7">
      <c r="B363" s="183"/>
      <c r="C363" s="182"/>
      <c r="D363" s="179"/>
      <c r="E363" s="180"/>
      <c r="F363" s="33"/>
      <c r="G363" s="33"/>
    </row>
    <row r="364" spans="2:7">
      <c r="F364" s="33"/>
      <c r="G364" s="33"/>
    </row>
    <row r="365" spans="2:7">
      <c r="F365" s="33"/>
      <c r="G365" s="33"/>
    </row>
    <row r="366" spans="2:7">
      <c r="F366" s="33"/>
      <c r="G366" s="33"/>
    </row>
    <row r="367" spans="2:7">
      <c r="F367" s="33"/>
      <c r="G367" s="33"/>
    </row>
    <row r="368" spans="2:7">
      <c r="B368" s="79"/>
      <c r="C368" s="79"/>
      <c r="F368" s="33"/>
      <c r="G368" s="33"/>
    </row>
    <row r="369" spans="2:7">
      <c r="B369" s="79"/>
      <c r="C369" s="79"/>
      <c r="F369" s="33"/>
      <c r="G369" s="33"/>
    </row>
    <row r="370" spans="2:7">
      <c r="B370" s="79"/>
      <c r="C370" s="79"/>
      <c r="F370" s="33"/>
      <c r="G370" s="33"/>
    </row>
    <row r="371" spans="2:7">
      <c r="B371" s="79"/>
      <c r="C371" s="79"/>
      <c r="F371" s="33"/>
      <c r="G371" s="33"/>
    </row>
    <row r="372" spans="2:7">
      <c r="B372" s="79"/>
      <c r="C372" s="79"/>
      <c r="F372" s="33"/>
      <c r="G372" s="33"/>
    </row>
    <row r="373" spans="2:7">
      <c r="B373" s="79"/>
      <c r="C373" s="79"/>
      <c r="F373" s="33"/>
      <c r="G373" s="33"/>
    </row>
    <row r="374" spans="2:7">
      <c r="B374" s="79"/>
      <c r="C374" s="79"/>
      <c r="F374" s="33"/>
      <c r="G374" s="33"/>
    </row>
    <row r="375" spans="2:7">
      <c r="B375" s="79"/>
      <c r="C375" s="79"/>
      <c r="F375" s="33"/>
      <c r="G375" s="33"/>
    </row>
    <row r="376" spans="2:7">
      <c r="B376" s="79"/>
      <c r="C376" s="79"/>
      <c r="F376" s="33"/>
      <c r="G376" s="33"/>
    </row>
    <row r="377" spans="2:7">
      <c r="B377" s="79"/>
      <c r="C377" s="79"/>
      <c r="F377" s="33"/>
      <c r="G377" s="33"/>
    </row>
    <row r="378" spans="2:7">
      <c r="B378" s="79"/>
      <c r="C378" s="79"/>
      <c r="F378" s="33"/>
      <c r="G378" s="33"/>
    </row>
    <row r="379" spans="2:7">
      <c r="B379" s="79"/>
      <c r="C379" s="79"/>
      <c r="F379" s="33"/>
      <c r="G379" s="33"/>
    </row>
    <row r="380" spans="2:7">
      <c r="B380" s="79"/>
      <c r="C380" s="79"/>
      <c r="F380" s="33"/>
      <c r="G380" s="33"/>
    </row>
    <row r="381" spans="2:7">
      <c r="B381" s="79"/>
      <c r="C381" s="79"/>
      <c r="F381" s="33"/>
      <c r="G381" s="33"/>
    </row>
    <row r="382" spans="2:7">
      <c r="B382" s="79"/>
      <c r="C382" s="79"/>
      <c r="F382" s="33"/>
      <c r="G382" s="33"/>
    </row>
    <row r="383" spans="2:7">
      <c r="B383" s="79"/>
      <c r="C383" s="79"/>
      <c r="F383" s="33"/>
      <c r="G383" s="33"/>
    </row>
    <row r="384" spans="2:7">
      <c r="B384" s="79"/>
      <c r="C384" s="79"/>
      <c r="F384" s="33"/>
      <c r="G384" s="33"/>
    </row>
    <row r="385" spans="2:7">
      <c r="B385" s="79"/>
      <c r="C385" s="79"/>
      <c r="F385" s="33"/>
      <c r="G385" s="33"/>
    </row>
    <row r="386" spans="2:7">
      <c r="B386" s="79"/>
      <c r="C386" s="79"/>
      <c r="F386" s="33"/>
      <c r="G386" s="33"/>
    </row>
    <row r="387" spans="2:7">
      <c r="B387" s="79"/>
      <c r="C387" s="79"/>
      <c r="F387" s="33"/>
      <c r="G387" s="33"/>
    </row>
    <row r="388" spans="2:7">
      <c r="B388" s="79"/>
      <c r="C388" s="79"/>
      <c r="F388" s="33"/>
      <c r="G388" s="33"/>
    </row>
    <row r="389" spans="2:7">
      <c r="B389" s="79"/>
      <c r="C389" s="79"/>
      <c r="F389" s="33"/>
      <c r="G389" s="33"/>
    </row>
    <row r="390" spans="2:7">
      <c r="B390" s="79"/>
      <c r="C390" s="79"/>
      <c r="F390" s="33"/>
      <c r="G390" s="33"/>
    </row>
    <row r="391" spans="2:7">
      <c r="B391" s="79"/>
      <c r="C391" s="79"/>
      <c r="F391" s="33"/>
      <c r="G391" s="33"/>
    </row>
    <row r="392" spans="2:7">
      <c r="B392" s="79"/>
      <c r="C392" s="79"/>
      <c r="F392" s="33"/>
      <c r="G392" s="33"/>
    </row>
    <row r="393" spans="2:7">
      <c r="B393" s="79"/>
      <c r="C393" s="79"/>
      <c r="F393" s="33"/>
      <c r="G393" s="33"/>
    </row>
    <row r="394" spans="2:7">
      <c r="B394" s="79"/>
      <c r="C394" s="79"/>
      <c r="F394" s="33"/>
      <c r="G394" s="33"/>
    </row>
    <row r="395" spans="2:7">
      <c r="B395" s="79"/>
      <c r="C395" s="79"/>
      <c r="F395" s="33"/>
      <c r="G395" s="33"/>
    </row>
    <row r="396" spans="2:7">
      <c r="B396" s="79"/>
      <c r="C396" s="79"/>
      <c r="F396" s="33"/>
      <c r="G396" s="33"/>
    </row>
    <row r="397" spans="2:7">
      <c r="B397" s="79"/>
      <c r="C397" s="79"/>
      <c r="F397" s="33"/>
      <c r="G397" s="33"/>
    </row>
    <row r="398" spans="2:7">
      <c r="B398" s="79"/>
      <c r="C398" s="79"/>
      <c r="F398" s="33"/>
      <c r="G398" s="33"/>
    </row>
    <row r="399" spans="2:7">
      <c r="B399" s="79"/>
      <c r="C399" s="79"/>
      <c r="F399" s="33"/>
      <c r="G399" s="33"/>
    </row>
    <row r="400" spans="2:7">
      <c r="B400" s="79"/>
      <c r="C400" s="79"/>
      <c r="F400" s="33"/>
      <c r="G400" s="33"/>
    </row>
    <row r="401" spans="2:7">
      <c r="B401" s="79"/>
      <c r="C401" s="79"/>
      <c r="F401" s="33"/>
      <c r="G401" s="33"/>
    </row>
    <row r="402" spans="2:7">
      <c r="B402" s="79"/>
      <c r="C402" s="79"/>
      <c r="F402" s="33"/>
      <c r="G402" s="33"/>
    </row>
    <row r="403" spans="2:7">
      <c r="B403" s="79"/>
      <c r="C403" s="79"/>
      <c r="F403" s="33"/>
      <c r="G403" s="33"/>
    </row>
    <row r="404" spans="2:7">
      <c r="B404" s="79"/>
      <c r="C404" s="79"/>
      <c r="F404" s="33"/>
      <c r="G404" s="33"/>
    </row>
    <row r="405" spans="2:7">
      <c r="B405" s="79"/>
      <c r="C405" s="79"/>
      <c r="F405" s="33"/>
      <c r="G405" s="33"/>
    </row>
    <row r="406" spans="2:7">
      <c r="B406" s="79"/>
      <c r="C406" s="79"/>
      <c r="F406" s="33"/>
      <c r="G406" s="33"/>
    </row>
    <row r="407" spans="2:7">
      <c r="B407" s="79"/>
      <c r="C407" s="79"/>
      <c r="F407" s="33"/>
      <c r="G407" s="33"/>
    </row>
    <row r="408" spans="2:7">
      <c r="B408" s="79"/>
      <c r="C408" s="79"/>
      <c r="F408" s="33"/>
      <c r="G408" s="33"/>
    </row>
    <row r="409" spans="2:7">
      <c r="B409" s="79"/>
      <c r="C409" s="79"/>
      <c r="F409" s="33"/>
      <c r="G409" s="33"/>
    </row>
    <row r="410" spans="2:7">
      <c r="B410" s="79"/>
      <c r="C410" s="79"/>
      <c r="F410" s="33"/>
      <c r="G410" s="33"/>
    </row>
    <row r="411" spans="2:7">
      <c r="B411" s="79"/>
      <c r="C411" s="79"/>
      <c r="F411" s="33"/>
      <c r="G411" s="33"/>
    </row>
    <row r="412" spans="2:7">
      <c r="B412" s="79"/>
      <c r="C412" s="79"/>
      <c r="F412" s="33"/>
      <c r="G412" s="33"/>
    </row>
    <row r="413" spans="2:7">
      <c r="B413" s="79"/>
      <c r="C413" s="79"/>
      <c r="F413" s="33"/>
      <c r="G413" s="33"/>
    </row>
    <row r="414" spans="2:7">
      <c r="B414" s="79"/>
      <c r="C414" s="79"/>
      <c r="F414" s="33"/>
      <c r="G414" s="33"/>
    </row>
    <row r="415" spans="2:7">
      <c r="B415" s="79"/>
      <c r="C415" s="79"/>
      <c r="F415" s="33"/>
      <c r="G415" s="33"/>
    </row>
    <row r="416" spans="2:7">
      <c r="B416" s="79"/>
      <c r="C416" s="79"/>
      <c r="F416" s="33"/>
      <c r="G416" s="33"/>
    </row>
    <row r="417" spans="2:7">
      <c r="B417" s="79"/>
      <c r="C417" s="79"/>
      <c r="F417" s="33"/>
      <c r="G417" s="33"/>
    </row>
    <row r="418" spans="2:7">
      <c r="B418" s="79"/>
      <c r="C418" s="79"/>
      <c r="F418" s="33"/>
      <c r="G418" s="33"/>
    </row>
    <row r="419" spans="2:7">
      <c r="B419" s="79"/>
      <c r="C419" s="79"/>
      <c r="F419" s="33"/>
      <c r="G419" s="33"/>
    </row>
    <row r="420" spans="2:7">
      <c r="B420" s="79"/>
      <c r="C420" s="79"/>
      <c r="F420" s="33"/>
      <c r="G420" s="33"/>
    </row>
    <row r="421" spans="2:7">
      <c r="B421" s="79"/>
      <c r="C421" s="79"/>
      <c r="F421" s="33"/>
      <c r="G421" s="33"/>
    </row>
    <row r="422" spans="2:7">
      <c r="B422" s="79"/>
      <c r="C422" s="79"/>
      <c r="F422" s="33"/>
      <c r="G422" s="33"/>
    </row>
    <row r="423" spans="2:7">
      <c r="B423" s="79"/>
      <c r="C423" s="79"/>
      <c r="F423" s="33"/>
      <c r="G423" s="33"/>
    </row>
    <row r="424" spans="2:7">
      <c r="B424" s="79"/>
      <c r="C424" s="79"/>
      <c r="F424" s="33"/>
      <c r="G424" s="33"/>
    </row>
    <row r="425" spans="2:7">
      <c r="B425" s="79"/>
      <c r="C425" s="79"/>
      <c r="F425" s="33"/>
      <c r="G425" s="33"/>
    </row>
    <row r="426" spans="2:7">
      <c r="B426" s="79"/>
      <c r="C426" s="79"/>
      <c r="F426" s="33"/>
      <c r="G426" s="33"/>
    </row>
    <row r="427" spans="2:7">
      <c r="B427" s="79"/>
      <c r="C427" s="79"/>
      <c r="F427" s="33"/>
      <c r="G427" s="33"/>
    </row>
    <row r="428" spans="2:7">
      <c r="B428" s="79"/>
      <c r="C428" s="79"/>
      <c r="F428" s="33"/>
      <c r="G428" s="33"/>
    </row>
    <row r="429" spans="2:7">
      <c r="B429" s="79"/>
      <c r="C429" s="79"/>
      <c r="F429" s="33"/>
      <c r="G429" s="33"/>
    </row>
    <row r="430" spans="2:7">
      <c r="B430" s="79"/>
      <c r="C430" s="79"/>
      <c r="F430" s="33"/>
      <c r="G430" s="33"/>
    </row>
    <row r="431" spans="2:7">
      <c r="B431" s="79"/>
      <c r="C431" s="79"/>
      <c r="F431" s="33"/>
      <c r="G431" s="33"/>
    </row>
    <row r="432" spans="2:7">
      <c r="B432" s="79"/>
      <c r="C432" s="79"/>
      <c r="F432" s="33"/>
      <c r="G432" s="33"/>
    </row>
    <row r="433" spans="2:7">
      <c r="B433" s="79"/>
      <c r="C433" s="79"/>
      <c r="F433" s="33"/>
      <c r="G433" s="33"/>
    </row>
    <row r="434" spans="2:7">
      <c r="B434" s="79"/>
      <c r="C434" s="79"/>
      <c r="F434" s="33"/>
      <c r="G434" s="33"/>
    </row>
    <row r="435" spans="2:7">
      <c r="B435" s="79"/>
      <c r="C435" s="79"/>
      <c r="F435" s="33"/>
      <c r="G435" s="33"/>
    </row>
    <row r="436" spans="2:7">
      <c r="B436" s="79"/>
      <c r="C436" s="79"/>
      <c r="F436" s="33"/>
      <c r="G436" s="33"/>
    </row>
    <row r="437" spans="2:7">
      <c r="B437" s="79"/>
      <c r="C437" s="79"/>
      <c r="F437" s="33"/>
      <c r="G437" s="33"/>
    </row>
    <row r="438" spans="2:7">
      <c r="B438" s="79"/>
      <c r="C438" s="79"/>
      <c r="F438" s="33"/>
      <c r="G438" s="33"/>
    </row>
    <row r="439" spans="2:7">
      <c r="B439" s="79"/>
      <c r="C439" s="79"/>
      <c r="F439" s="33"/>
      <c r="G439" s="33"/>
    </row>
    <row r="440" spans="2:7">
      <c r="B440" s="79"/>
      <c r="C440" s="79"/>
      <c r="F440" s="33"/>
      <c r="G440" s="33"/>
    </row>
    <row r="441" spans="2:7">
      <c r="B441" s="79"/>
      <c r="C441" s="79"/>
      <c r="F441" s="33"/>
      <c r="G441" s="33"/>
    </row>
    <row r="442" spans="2:7">
      <c r="B442" s="79"/>
      <c r="C442" s="79"/>
      <c r="F442" s="33"/>
      <c r="G442" s="33"/>
    </row>
    <row r="443" spans="2:7">
      <c r="B443" s="79"/>
      <c r="C443" s="79"/>
      <c r="F443" s="33"/>
      <c r="G443" s="33"/>
    </row>
    <row r="444" spans="2:7">
      <c r="B444" s="79"/>
      <c r="C444" s="79"/>
      <c r="F444" s="33"/>
      <c r="G444" s="33"/>
    </row>
    <row r="445" spans="2:7">
      <c r="B445" s="79"/>
      <c r="C445" s="79"/>
      <c r="F445" s="33"/>
      <c r="G445" s="33"/>
    </row>
    <row r="446" spans="2:7">
      <c r="B446" s="79"/>
      <c r="C446" s="79"/>
      <c r="F446" s="33"/>
      <c r="G446" s="33"/>
    </row>
    <row r="447" spans="2:7">
      <c r="B447" s="79"/>
      <c r="C447" s="79"/>
      <c r="F447" s="33"/>
      <c r="G447" s="33"/>
    </row>
    <row r="448" spans="2:7">
      <c r="B448" s="79"/>
      <c r="C448" s="79"/>
      <c r="F448" s="33"/>
      <c r="G448" s="33"/>
    </row>
    <row r="449" spans="2:7">
      <c r="B449" s="79"/>
      <c r="C449" s="79"/>
      <c r="F449" s="33"/>
      <c r="G449" s="33"/>
    </row>
    <row r="450" spans="2:7">
      <c r="B450" s="79"/>
      <c r="C450" s="79"/>
      <c r="F450" s="33"/>
      <c r="G450" s="33"/>
    </row>
    <row r="451" spans="2:7">
      <c r="B451" s="79"/>
      <c r="C451" s="79"/>
      <c r="F451" s="33"/>
      <c r="G451" s="33"/>
    </row>
    <row r="452" spans="2:7">
      <c r="B452" s="79"/>
      <c r="C452" s="79"/>
      <c r="F452" s="33"/>
      <c r="G452" s="33"/>
    </row>
    <row r="453" spans="2:7">
      <c r="B453" s="79"/>
      <c r="C453" s="79"/>
      <c r="F453" s="33"/>
      <c r="G453" s="33"/>
    </row>
    <row r="454" spans="2:7">
      <c r="B454" s="79"/>
      <c r="C454" s="79"/>
      <c r="F454" s="33"/>
      <c r="G454" s="33"/>
    </row>
    <row r="455" spans="2:7">
      <c r="B455" s="79"/>
      <c r="C455" s="79"/>
      <c r="F455" s="33"/>
      <c r="G455" s="33"/>
    </row>
    <row r="456" spans="2:7">
      <c r="B456" s="79"/>
      <c r="C456" s="79"/>
      <c r="F456" s="33"/>
      <c r="G456" s="33"/>
    </row>
    <row r="457" spans="2:7">
      <c r="B457" s="79"/>
      <c r="C457" s="79"/>
      <c r="F457" s="33"/>
      <c r="G457" s="33"/>
    </row>
    <row r="458" spans="2:7">
      <c r="B458" s="79"/>
      <c r="C458" s="79"/>
      <c r="F458" s="33"/>
      <c r="G458" s="33"/>
    </row>
    <row r="459" spans="2:7">
      <c r="B459" s="79"/>
      <c r="C459" s="79"/>
      <c r="F459" s="33"/>
      <c r="G459" s="33"/>
    </row>
    <row r="460" spans="2:7">
      <c r="B460" s="79"/>
      <c r="C460" s="79"/>
      <c r="F460" s="33"/>
      <c r="G460" s="33"/>
    </row>
    <row r="461" spans="2:7">
      <c r="B461" s="79"/>
      <c r="C461" s="79"/>
      <c r="F461" s="33"/>
      <c r="G461" s="33"/>
    </row>
    <row r="462" spans="2:7">
      <c r="B462" s="79"/>
      <c r="C462" s="79"/>
      <c r="F462" s="33"/>
      <c r="G462" s="33"/>
    </row>
    <row r="463" spans="2:7">
      <c r="B463" s="79"/>
      <c r="C463" s="79"/>
      <c r="F463" s="33"/>
      <c r="G463" s="33"/>
    </row>
    <row r="464" spans="2:7">
      <c r="B464" s="79"/>
      <c r="C464" s="79"/>
      <c r="F464" s="33"/>
      <c r="G464" s="33"/>
    </row>
    <row r="465" spans="2:7">
      <c r="B465" s="79"/>
      <c r="C465" s="79"/>
      <c r="F465" s="33"/>
      <c r="G465" s="33"/>
    </row>
    <row r="466" spans="2:7">
      <c r="B466" s="79"/>
      <c r="C466" s="79"/>
      <c r="F466" s="33"/>
      <c r="G466" s="33"/>
    </row>
    <row r="467" spans="2:7">
      <c r="B467" s="79"/>
      <c r="C467" s="79"/>
      <c r="F467" s="33"/>
      <c r="G467" s="33"/>
    </row>
    <row r="468" spans="2:7">
      <c r="B468" s="79"/>
      <c r="C468" s="79"/>
      <c r="F468" s="33"/>
      <c r="G468" s="33"/>
    </row>
    <row r="469" spans="2:7">
      <c r="B469" s="79"/>
      <c r="C469" s="79"/>
      <c r="F469" s="33"/>
      <c r="G469" s="33"/>
    </row>
    <row r="470" spans="2:7">
      <c r="B470" s="79"/>
      <c r="C470" s="79"/>
      <c r="F470" s="33"/>
      <c r="G470" s="33"/>
    </row>
    <row r="471" spans="2:7">
      <c r="B471" s="79"/>
      <c r="C471" s="79"/>
      <c r="F471" s="33"/>
      <c r="G471" s="33"/>
    </row>
    <row r="472" spans="2:7">
      <c r="B472" s="79"/>
      <c r="C472" s="79"/>
      <c r="F472" s="33"/>
      <c r="G472" s="33"/>
    </row>
    <row r="473" spans="2:7">
      <c r="B473" s="79"/>
      <c r="C473" s="79"/>
      <c r="F473" s="33"/>
      <c r="G473" s="33"/>
    </row>
    <row r="474" spans="2:7">
      <c r="B474" s="79"/>
      <c r="C474" s="79"/>
      <c r="F474" s="33"/>
      <c r="G474" s="33"/>
    </row>
    <row r="475" spans="2:7">
      <c r="B475" s="79"/>
      <c r="C475" s="79"/>
      <c r="F475" s="33"/>
      <c r="G475" s="33"/>
    </row>
    <row r="476" spans="2:7">
      <c r="B476" s="79"/>
      <c r="C476" s="79"/>
      <c r="F476" s="33"/>
      <c r="G476" s="33"/>
    </row>
    <row r="477" spans="2:7">
      <c r="B477" s="79"/>
      <c r="C477" s="79"/>
      <c r="F477" s="33"/>
      <c r="G477" s="33"/>
    </row>
    <row r="478" spans="2:7">
      <c r="B478" s="79"/>
      <c r="C478" s="79"/>
      <c r="F478" s="33"/>
      <c r="G478" s="33"/>
    </row>
    <row r="479" spans="2:7">
      <c r="B479" s="79"/>
      <c r="C479" s="79"/>
      <c r="F479" s="33"/>
      <c r="G479" s="33"/>
    </row>
    <row r="480" spans="2:7">
      <c r="B480" s="79"/>
      <c r="C480" s="79"/>
      <c r="F480" s="33"/>
      <c r="G480" s="33"/>
    </row>
    <row r="481" spans="2:7">
      <c r="B481" s="79"/>
      <c r="C481" s="79"/>
      <c r="F481" s="33"/>
      <c r="G481" s="33"/>
    </row>
    <row r="482" spans="2:7">
      <c r="B482" s="79"/>
      <c r="C482" s="79"/>
      <c r="F482" s="33"/>
      <c r="G482" s="33"/>
    </row>
    <row r="483" spans="2:7">
      <c r="B483" s="79"/>
      <c r="C483" s="79"/>
      <c r="F483" s="33"/>
      <c r="G483" s="33"/>
    </row>
    <row r="484" spans="2:7">
      <c r="B484" s="79"/>
      <c r="C484" s="79"/>
      <c r="F484" s="33"/>
      <c r="G484" s="33"/>
    </row>
    <row r="485" spans="2:7">
      <c r="B485" s="79"/>
      <c r="C485" s="79"/>
      <c r="F485" s="33"/>
      <c r="G485" s="33"/>
    </row>
    <row r="486" spans="2:7">
      <c r="B486" s="79"/>
      <c r="C486" s="79"/>
      <c r="F486" s="33"/>
      <c r="G486" s="33"/>
    </row>
    <row r="487" spans="2:7">
      <c r="B487" s="79"/>
      <c r="C487" s="79"/>
      <c r="F487" s="33"/>
      <c r="G487" s="33"/>
    </row>
    <row r="488" spans="2:7">
      <c r="B488" s="79"/>
      <c r="C488" s="79"/>
      <c r="F488" s="33"/>
      <c r="G488" s="33"/>
    </row>
    <row r="489" spans="2:7">
      <c r="B489" s="79"/>
      <c r="C489" s="79"/>
      <c r="F489" s="33"/>
      <c r="G489" s="33"/>
    </row>
    <row r="490" spans="2:7">
      <c r="B490" s="79"/>
      <c r="C490" s="79"/>
      <c r="F490" s="33"/>
      <c r="G490" s="33"/>
    </row>
    <row r="491" spans="2:7">
      <c r="B491" s="79"/>
      <c r="C491" s="79"/>
      <c r="F491" s="33"/>
      <c r="G491" s="33"/>
    </row>
    <row r="492" spans="2:7">
      <c r="B492" s="79"/>
      <c r="C492" s="79"/>
      <c r="F492" s="33"/>
      <c r="G492" s="33"/>
    </row>
    <row r="493" spans="2:7">
      <c r="B493" s="79"/>
      <c r="C493" s="79"/>
      <c r="F493" s="33"/>
      <c r="G493" s="33"/>
    </row>
    <row r="494" spans="2:7">
      <c r="B494" s="79"/>
      <c r="C494" s="79"/>
      <c r="F494" s="33"/>
      <c r="G494" s="33"/>
    </row>
    <row r="495" spans="2:7">
      <c r="B495" s="79"/>
      <c r="C495" s="79"/>
      <c r="F495" s="33"/>
      <c r="G495" s="33"/>
    </row>
    <row r="496" spans="2:7">
      <c r="B496" s="79"/>
      <c r="C496" s="79"/>
      <c r="F496" s="33"/>
      <c r="G496" s="33"/>
    </row>
    <row r="497" spans="2:7">
      <c r="B497" s="79"/>
      <c r="C497" s="79"/>
      <c r="F497" s="33"/>
      <c r="G497" s="33"/>
    </row>
    <row r="498" spans="2:7">
      <c r="B498" s="79"/>
      <c r="C498" s="79"/>
      <c r="F498" s="33"/>
      <c r="G498" s="33"/>
    </row>
    <row r="499" spans="2:7">
      <c r="B499" s="79"/>
      <c r="C499" s="79"/>
      <c r="F499" s="33"/>
      <c r="G499" s="33"/>
    </row>
    <row r="500" spans="2:7">
      <c r="B500" s="79"/>
      <c r="C500" s="79"/>
      <c r="F500" s="33"/>
      <c r="G500" s="33"/>
    </row>
    <row r="501" spans="2:7">
      <c r="B501" s="79"/>
      <c r="C501" s="79"/>
      <c r="F501" s="33"/>
      <c r="G501" s="33"/>
    </row>
    <row r="502" spans="2:7">
      <c r="B502" s="79"/>
      <c r="C502" s="79"/>
      <c r="F502" s="33"/>
      <c r="G502" s="33"/>
    </row>
    <row r="503" spans="2:7">
      <c r="B503" s="79"/>
      <c r="C503" s="79"/>
      <c r="F503" s="33"/>
      <c r="G503" s="33"/>
    </row>
    <row r="504" spans="2:7">
      <c r="B504" s="79"/>
      <c r="C504" s="79"/>
      <c r="F504" s="33"/>
      <c r="G504" s="33"/>
    </row>
    <row r="505" spans="2:7">
      <c r="B505" s="79"/>
      <c r="C505" s="79"/>
      <c r="F505" s="33"/>
      <c r="G505" s="33"/>
    </row>
    <row r="506" spans="2:7">
      <c r="B506" s="79"/>
      <c r="C506" s="79"/>
      <c r="F506" s="33"/>
      <c r="G506" s="33"/>
    </row>
    <row r="507" spans="2:7">
      <c r="B507" s="79"/>
      <c r="C507" s="79"/>
      <c r="F507" s="33"/>
      <c r="G507" s="33"/>
    </row>
    <row r="508" spans="2:7">
      <c r="B508" s="79"/>
      <c r="C508" s="79"/>
      <c r="F508" s="33"/>
      <c r="G508" s="33"/>
    </row>
    <row r="509" spans="2:7">
      <c r="B509" s="79"/>
      <c r="C509" s="79"/>
      <c r="F509" s="33"/>
      <c r="G509" s="33"/>
    </row>
    <row r="510" spans="2:7">
      <c r="B510" s="79"/>
      <c r="C510" s="79"/>
      <c r="F510" s="33"/>
      <c r="G510" s="33"/>
    </row>
    <row r="511" spans="2:7">
      <c r="B511" s="79"/>
      <c r="C511" s="79"/>
      <c r="F511" s="33"/>
      <c r="G511" s="33"/>
    </row>
    <row r="512" spans="2:7">
      <c r="B512" s="79"/>
      <c r="C512" s="79"/>
      <c r="F512" s="33"/>
      <c r="G512" s="33"/>
    </row>
    <row r="513" spans="2:7">
      <c r="B513" s="79"/>
      <c r="C513" s="79"/>
      <c r="F513" s="33"/>
      <c r="G513" s="33"/>
    </row>
    <row r="514" spans="2:7">
      <c r="B514" s="79"/>
      <c r="C514" s="79"/>
      <c r="F514" s="33"/>
      <c r="G514" s="33"/>
    </row>
    <row r="515" spans="2:7">
      <c r="B515" s="79"/>
      <c r="C515" s="79"/>
      <c r="F515" s="33"/>
      <c r="G515" s="33"/>
    </row>
    <row r="516" spans="2:7">
      <c r="B516" s="79"/>
      <c r="C516" s="79"/>
      <c r="F516" s="33"/>
      <c r="G516" s="33"/>
    </row>
    <row r="517" spans="2:7">
      <c r="B517" s="79"/>
      <c r="C517" s="79"/>
      <c r="F517" s="33"/>
      <c r="G517" s="33"/>
    </row>
    <row r="518" spans="2:7">
      <c r="B518" s="79"/>
      <c r="C518" s="79"/>
      <c r="F518" s="33"/>
      <c r="G518" s="33"/>
    </row>
    <row r="519" spans="2:7">
      <c r="B519" s="79"/>
      <c r="C519" s="79"/>
      <c r="F519" s="33"/>
      <c r="G519" s="33"/>
    </row>
    <row r="520" spans="2:7">
      <c r="B520" s="79"/>
      <c r="C520" s="79"/>
      <c r="F520" s="33"/>
      <c r="G520" s="33"/>
    </row>
    <row r="521" spans="2:7">
      <c r="B521" s="79"/>
      <c r="C521" s="79"/>
      <c r="F521" s="33"/>
      <c r="G521" s="33"/>
    </row>
    <row r="522" spans="2:7">
      <c r="B522" s="79"/>
      <c r="C522" s="79"/>
      <c r="F522" s="33"/>
      <c r="G522" s="33"/>
    </row>
    <row r="523" spans="2:7">
      <c r="B523" s="79"/>
      <c r="C523" s="79"/>
      <c r="F523" s="33"/>
      <c r="G523" s="33"/>
    </row>
    <row r="524" spans="2:7">
      <c r="B524" s="79"/>
      <c r="C524" s="79"/>
      <c r="F524" s="33"/>
      <c r="G524" s="33"/>
    </row>
    <row r="525" spans="2:7">
      <c r="B525" s="79"/>
      <c r="C525" s="79"/>
      <c r="F525" s="33"/>
      <c r="G525" s="33"/>
    </row>
    <row r="526" spans="2:7">
      <c r="B526" s="79"/>
      <c r="C526" s="79"/>
      <c r="F526" s="33"/>
      <c r="G526" s="33"/>
    </row>
    <row r="527" spans="2:7">
      <c r="B527" s="79"/>
      <c r="C527" s="79"/>
      <c r="F527" s="33"/>
      <c r="G527" s="33"/>
    </row>
    <row r="528" spans="2:7">
      <c r="B528" s="79"/>
      <c r="C528" s="79"/>
      <c r="F528" s="33"/>
      <c r="G528" s="33"/>
    </row>
    <row r="529" spans="2:7">
      <c r="B529" s="79"/>
      <c r="C529" s="79"/>
      <c r="F529" s="33"/>
      <c r="G529" s="33"/>
    </row>
    <row r="530" spans="2:7">
      <c r="B530" s="79"/>
      <c r="C530" s="79"/>
      <c r="F530" s="33"/>
      <c r="G530" s="33"/>
    </row>
    <row r="531" spans="2:7">
      <c r="B531" s="79"/>
      <c r="C531" s="79"/>
      <c r="F531" s="33"/>
      <c r="G531" s="33"/>
    </row>
    <row r="532" spans="2:7">
      <c r="B532" s="79"/>
      <c r="C532" s="79"/>
      <c r="F532" s="33"/>
      <c r="G532" s="33"/>
    </row>
    <row r="533" spans="2:7">
      <c r="B533" s="79"/>
      <c r="C533" s="79"/>
      <c r="F533" s="33"/>
      <c r="G533" s="33"/>
    </row>
    <row r="534" spans="2:7">
      <c r="B534" s="79"/>
      <c r="C534" s="79"/>
      <c r="F534" s="33"/>
      <c r="G534" s="33"/>
    </row>
    <row r="535" spans="2:7">
      <c r="B535" s="79"/>
      <c r="C535" s="79"/>
      <c r="F535" s="33"/>
      <c r="G535" s="33"/>
    </row>
    <row r="536" spans="2:7">
      <c r="B536" s="79"/>
      <c r="C536" s="79"/>
      <c r="F536" s="33"/>
      <c r="G536" s="33"/>
    </row>
    <row r="537" spans="2:7">
      <c r="B537" s="79"/>
      <c r="C537" s="79"/>
      <c r="F537" s="33"/>
      <c r="G537" s="33"/>
    </row>
    <row r="538" spans="2:7">
      <c r="B538" s="79"/>
      <c r="C538" s="79"/>
      <c r="F538" s="33"/>
      <c r="G538" s="33"/>
    </row>
    <row r="539" spans="2:7">
      <c r="B539" s="79"/>
      <c r="C539" s="79"/>
      <c r="F539" s="33"/>
      <c r="G539" s="33"/>
    </row>
    <row r="540" spans="2:7">
      <c r="B540" s="79"/>
      <c r="C540" s="79"/>
      <c r="F540" s="33"/>
      <c r="G540" s="33"/>
    </row>
    <row r="541" spans="2:7">
      <c r="B541" s="79"/>
      <c r="C541" s="79"/>
      <c r="F541" s="33"/>
      <c r="G541" s="33"/>
    </row>
    <row r="542" spans="2:7">
      <c r="B542" s="79"/>
      <c r="C542" s="79"/>
      <c r="F542" s="33"/>
      <c r="G542" s="33"/>
    </row>
    <row r="543" spans="2:7">
      <c r="B543" s="79"/>
      <c r="C543" s="79"/>
      <c r="F543" s="33"/>
      <c r="G543" s="33"/>
    </row>
    <row r="544" spans="2:7">
      <c r="B544" s="79"/>
      <c r="C544" s="79"/>
      <c r="F544" s="33"/>
      <c r="G544" s="33"/>
    </row>
    <row r="545" spans="2:7">
      <c r="B545" s="79"/>
      <c r="C545" s="79"/>
      <c r="F545" s="33"/>
      <c r="G545" s="33"/>
    </row>
    <row r="546" spans="2:7">
      <c r="B546" s="79"/>
      <c r="C546" s="79"/>
      <c r="F546" s="33"/>
      <c r="G546" s="33"/>
    </row>
    <row r="547" spans="2:7">
      <c r="B547" s="79"/>
      <c r="C547" s="79"/>
      <c r="F547" s="33"/>
      <c r="G547" s="33"/>
    </row>
    <row r="548" spans="2:7">
      <c r="B548" s="79"/>
      <c r="C548" s="79"/>
      <c r="F548" s="33"/>
      <c r="G548" s="33"/>
    </row>
    <row r="549" spans="2:7">
      <c r="B549" s="79"/>
      <c r="C549" s="79"/>
      <c r="F549" s="33"/>
      <c r="G549" s="33"/>
    </row>
    <row r="550" spans="2:7">
      <c r="B550" s="79"/>
      <c r="C550" s="79"/>
      <c r="F550" s="33"/>
      <c r="G550" s="33"/>
    </row>
    <row r="551" spans="2:7">
      <c r="B551" s="79"/>
      <c r="C551" s="79"/>
      <c r="F551" s="33"/>
      <c r="G551" s="33"/>
    </row>
    <row r="552" spans="2:7">
      <c r="B552" s="79"/>
      <c r="C552" s="79"/>
      <c r="F552" s="33"/>
      <c r="G552" s="33"/>
    </row>
    <row r="553" spans="2:7">
      <c r="B553" s="79"/>
      <c r="C553" s="79"/>
      <c r="F553" s="33"/>
      <c r="G553" s="33"/>
    </row>
    <row r="554" spans="2:7">
      <c r="B554" s="79"/>
      <c r="C554" s="79"/>
      <c r="F554" s="33"/>
      <c r="G554" s="33"/>
    </row>
    <row r="555" spans="2:7">
      <c r="B555" s="79"/>
      <c r="C555" s="79"/>
      <c r="F555" s="33"/>
      <c r="G555" s="33"/>
    </row>
    <row r="556" spans="2:7">
      <c r="B556" s="79"/>
      <c r="C556" s="79"/>
      <c r="F556" s="33"/>
      <c r="G556" s="33"/>
    </row>
    <row r="557" spans="2:7">
      <c r="B557" s="79"/>
      <c r="C557" s="79"/>
      <c r="F557" s="33"/>
      <c r="G557" s="33"/>
    </row>
    <row r="558" spans="2:7">
      <c r="B558" s="79"/>
      <c r="C558" s="79"/>
      <c r="F558" s="33"/>
      <c r="G558" s="33"/>
    </row>
    <row r="559" spans="2:7">
      <c r="B559" s="79"/>
      <c r="C559" s="79"/>
      <c r="F559" s="33"/>
      <c r="G559" s="33"/>
    </row>
    <row r="560" spans="2:7">
      <c r="B560" s="79"/>
      <c r="C560" s="79"/>
      <c r="F560" s="33"/>
      <c r="G560" s="33"/>
    </row>
    <row r="561" spans="2:7">
      <c r="B561" s="79"/>
      <c r="C561" s="79"/>
      <c r="F561" s="33"/>
      <c r="G561" s="33"/>
    </row>
    <row r="562" spans="2:7">
      <c r="B562" s="79"/>
      <c r="C562" s="79"/>
      <c r="F562" s="33"/>
      <c r="G562" s="33"/>
    </row>
    <row r="563" spans="2:7">
      <c r="B563" s="79"/>
      <c r="C563" s="79"/>
      <c r="F563" s="33"/>
      <c r="G563" s="33"/>
    </row>
    <row r="564" spans="2:7">
      <c r="B564" s="79"/>
      <c r="C564" s="79"/>
      <c r="F564" s="33"/>
      <c r="G564" s="33"/>
    </row>
    <row r="565" spans="2:7">
      <c r="B565" s="79"/>
      <c r="C565" s="79"/>
      <c r="F565" s="33"/>
      <c r="G565" s="33"/>
    </row>
    <row r="566" spans="2:7">
      <c r="B566" s="79"/>
      <c r="C566" s="79"/>
      <c r="F566" s="33"/>
      <c r="G566" s="33"/>
    </row>
    <row r="567" spans="2:7">
      <c r="B567" s="79"/>
      <c r="C567" s="79"/>
      <c r="F567" s="33"/>
      <c r="G567" s="33"/>
    </row>
    <row r="568" spans="2:7">
      <c r="B568" s="79"/>
      <c r="C568" s="79"/>
      <c r="F568" s="33"/>
      <c r="G568" s="33"/>
    </row>
    <row r="569" spans="2:7">
      <c r="B569" s="79"/>
      <c r="C569" s="79"/>
      <c r="F569" s="33"/>
      <c r="G569" s="33"/>
    </row>
    <row r="570" spans="2:7">
      <c r="B570" s="79"/>
      <c r="C570" s="79"/>
      <c r="F570" s="33"/>
      <c r="G570" s="33"/>
    </row>
    <row r="571" spans="2:7">
      <c r="B571" s="79"/>
      <c r="C571" s="79"/>
      <c r="F571" s="33"/>
      <c r="G571" s="33"/>
    </row>
    <row r="572" spans="2:7">
      <c r="B572" s="79"/>
      <c r="C572" s="79"/>
      <c r="F572" s="33"/>
      <c r="G572" s="33"/>
    </row>
    <row r="573" spans="2:7">
      <c r="B573" s="79"/>
      <c r="C573" s="79"/>
      <c r="F573" s="33"/>
      <c r="G573" s="33"/>
    </row>
    <row r="574" spans="2:7">
      <c r="B574" s="79"/>
      <c r="C574" s="79"/>
      <c r="F574" s="33"/>
      <c r="G574" s="33"/>
    </row>
    <row r="575" spans="2:7">
      <c r="B575" s="79"/>
      <c r="C575" s="79"/>
      <c r="F575" s="33"/>
      <c r="G575" s="33"/>
    </row>
    <row r="576" spans="2:7">
      <c r="B576" s="79"/>
      <c r="C576" s="79"/>
      <c r="F576" s="33"/>
      <c r="G576" s="33"/>
    </row>
    <row r="577" spans="2:7">
      <c r="B577" s="79"/>
      <c r="C577" s="79"/>
      <c r="F577" s="33"/>
      <c r="G577" s="33"/>
    </row>
    <row r="578" spans="2:7">
      <c r="B578" s="79"/>
      <c r="C578" s="79"/>
      <c r="F578" s="33"/>
      <c r="G578" s="33"/>
    </row>
    <row r="579" spans="2:7">
      <c r="B579" s="79"/>
      <c r="C579" s="79"/>
      <c r="F579" s="33"/>
      <c r="G579" s="33"/>
    </row>
    <row r="580" spans="2:7">
      <c r="B580" s="79"/>
      <c r="C580" s="79"/>
      <c r="F580" s="33"/>
      <c r="G580" s="33"/>
    </row>
    <row r="581" spans="2:7">
      <c r="B581" s="79"/>
      <c r="C581" s="79"/>
      <c r="F581" s="33"/>
      <c r="G581" s="33"/>
    </row>
    <row r="582" spans="2:7">
      <c r="B582" s="79"/>
      <c r="C582" s="79"/>
      <c r="F582" s="33"/>
      <c r="G582" s="33"/>
    </row>
    <row r="583" spans="2:7">
      <c r="B583" s="79"/>
      <c r="C583" s="79"/>
      <c r="F583" s="33"/>
      <c r="G583" s="33"/>
    </row>
    <row r="584" spans="2:7">
      <c r="B584" s="79"/>
      <c r="C584" s="79"/>
      <c r="F584" s="33"/>
      <c r="G584" s="33"/>
    </row>
    <row r="585" spans="2:7">
      <c r="B585" s="79"/>
      <c r="C585" s="79"/>
      <c r="F585" s="33"/>
      <c r="G585" s="33"/>
    </row>
    <row r="586" spans="2:7">
      <c r="B586" s="79"/>
      <c r="C586" s="79"/>
      <c r="F586" s="33"/>
      <c r="G586" s="33"/>
    </row>
    <row r="587" spans="2:7">
      <c r="B587" s="79"/>
      <c r="C587" s="79"/>
      <c r="F587" s="33"/>
      <c r="G587" s="33"/>
    </row>
    <row r="588" spans="2:7">
      <c r="B588" s="79"/>
      <c r="C588" s="79"/>
      <c r="F588" s="33"/>
      <c r="G588" s="33"/>
    </row>
    <row r="589" spans="2:7">
      <c r="B589" s="79"/>
      <c r="C589" s="79"/>
      <c r="F589" s="33"/>
      <c r="G589" s="33"/>
    </row>
    <row r="590" spans="2:7">
      <c r="B590" s="79"/>
      <c r="C590" s="79"/>
      <c r="F590" s="33"/>
      <c r="G590" s="33"/>
    </row>
    <row r="591" spans="2:7">
      <c r="B591" s="79"/>
      <c r="C591" s="79"/>
      <c r="F591" s="33"/>
      <c r="G591" s="33"/>
    </row>
    <row r="592" spans="2:7">
      <c r="B592" s="79"/>
      <c r="C592" s="79"/>
      <c r="F592" s="33"/>
      <c r="G592" s="33"/>
    </row>
    <row r="593" spans="2:7">
      <c r="B593" s="79"/>
      <c r="C593" s="79"/>
      <c r="F593" s="33"/>
      <c r="G593" s="33"/>
    </row>
    <row r="594" spans="2:7">
      <c r="B594" s="79"/>
      <c r="C594" s="79"/>
      <c r="F594" s="33"/>
      <c r="G594" s="33"/>
    </row>
    <row r="595" spans="2:7">
      <c r="B595" s="79"/>
      <c r="C595" s="79"/>
      <c r="F595" s="33"/>
      <c r="G595" s="33"/>
    </row>
    <row r="596" spans="2:7">
      <c r="B596" s="79"/>
      <c r="C596" s="79"/>
      <c r="F596" s="33"/>
      <c r="G596" s="33"/>
    </row>
    <row r="597" spans="2:7">
      <c r="B597" s="79"/>
      <c r="C597" s="79"/>
      <c r="F597" s="33"/>
      <c r="G597" s="33"/>
    </row>
    <row r="598" spans="2:7">
      <c r="B598" s="79"/>
      <c r="C598" s="79"/>
      <c r="F598" s="33"/>
      <c r="G598" s="33"/>
    </row>
    <row r="599" spans="2:7">
      <c r="B599" s="79"/>
      <c r="C599" s="79"/>
      <c r="F599" s="33"/>
      <c r="G599" s="33"/>
    </row>
    <row r="600" spans="2:7">
      <c r="B600" s="79"/>
      <c r="C600" s="79"/>
      <c r="F600" s="33"/>
      <c r="G600" s="33"/>
    </row>
    <row r="601" spans="2:7">
      <c r="B601" s="79"/>
      <c r="C601" s="79"/>
      <c r="F601" s="33"/>
      <c r="G601" s="33"/>
    </row>
    <row r="602" spans="2:7">
      <c r="B602" s="79"/>
      <c r="C602" s="79"/>
      <c r="F602" s="33"/>
      <c r="G602" s="33"/>
    </row>
    <row r="603" spans="2:7">
      <c r="B603" s="79"/>
      <c r="C603" s="79"/>
      <c r="F603" s="33"/>
      <c r="G603" s="33"/>
    </row>
    <row r="604" spans="2:7">
      <c r="B604" s="79"/>
      <c r="C604" s="79"/>
      <c r="F604" s="33"/>
      <c r="G604" s="33"/>
    </row>
    <row r="605" spans="2:7">
      <c r="B605" s="79"/>
      <c r="C605" s="79"/>
      <c r="F605" s="33"/>
      <c r="G605" s="33"/>
    </row>
    <row r="606" spans="2:7">
      <c r="B606" s="79"/>
      <c r="C606" s="79"/>
      <c r="F606" s="33"/>
      <c r="G606" s="33"/>
    </row>
    <row r="607" spans="2:7">
      <c r="B607" s="79"/>
      <c r="C607" s="79"/>
      <c r="F607" s="33"/>
      <c r="G607" s="33"/>
    </row>
    <row r="608" spans="2:7">
      <c r="B608" s="79"/>
      <c r="C608" s="79"/>
      <c r="F608" s="33"/>
      <c r="G608" s="33"/>
    </row>
    <row r="609" spans="2:7">
      <c r="B609" s="79"/>
      <c r="C609" s="79"/>
      <c r="F609" s="33"/>
      <c r="G609" s="33"/>
    </row>
    <row r="610" spans="2:7">
      <c r="B610" s="79"/>
      <c r="C610" s="79"/>
      <c r="F610" s="33"/>
      <c r="G610" s="33"/>
    </row>
    <row r="611" spans="2:7">
      <c r="B611" s="79"/>
      <c r="C611" s="79"/>
      <c r="F611" s="33"/>
      <c r="G611" s="33"/>
    </row>
    <row r="612" spans="2:7">
      <c r="B612" s="79"/>
      <c r="C612" s="79"/>
      <c r="F612" s="33"/>
      <c r="G612" s="33"/>
    </row>
    <row r="613" spans="2:7">
      <c r="B613" s="79"/>
      <c r="C613" s="79"/>
      <c r="F613" s="33"/>
      <c r="G613" s="33"/>
    </row>
    <row r="614" spans="2:7">
      <c r="B614" s="79"/>
      <c r="C614" s="79"/>
      <c r="F614" s="33"/>
      <c r="G614" s="33"/>
    </row>
    <row r="615" spans="2:7">
      <c r="B615" s="79"/>
      <c r="C615" s="79"/>
      <c r="F615" s="33"/>
      <c r="G615" s="33"/>
    </row>
    <row r="616" spans="2:7">
      <c r="B616" s="79"/>
      <c r="C616" s="79"/>
      <c r="F616" s="33"/>
      <c r="G616" s="33"/>
    </row>
    <row r="617" spans="2:7">
      <c r="B617" s="79"/>
      <c r="C617" s="79"/>
      <c r="F617" s="33"/>
      <c r="G617" s="33"/>
    </row>
    <row r="618" spans="2:7">
      <c r="B618" s="79"/>
      <c r="C618" s="79"/>
      <c r="F618" s="33"/>
      <c r="G618" s="33"/>
    </row>
    <row r="619" spans="2:7">
      <c r="B619" s="79"/>
      <c r="C619" s="79"/>
      <c r="F619" s="33"/>
      <c r="G619" s="33"/>
    </row>
    <row r="620" spans="2:7">
      <c r="B620" s="79"/>
      <c r="C620" s="79"/>
      <c r="F620" s="33"/>
      <c r="G620" s="33"/>
    </row>
    <row r="621" spans="2:7">
      <c r="B621" s="79"/>
      <c r="C621" s="79"/>
      <c r="F621" s="33"/>
      <c r="G621" s="33"/>
    </row>
    <row r="622" spans="2:7">
      <c r="B622" s="79"/>
      <c r="C622" s="79"/>
      <c r="F622" s="33"/>
      <c r="G622" s="33"/>
    </row>
    <row r="623" spans="2:7">
      <c r="B623" s="79"/>
      <c r="C623" s="79"/>
      <c r="F623" s="33"/>
      <c r="G623" s="33"/>
    </row>
    <row r="624" spans="2:7">
      <c r="B624" s="79"/>
      <c r="C624" s="79"/>
      <c r="F624" s="33"/>
      <c r="G624" s="33"/>
    </row>
    <row r="625" spans="2:7">
      <c r="B625" s="79"/>
      <c r="C625" s="79"/>
      <c r="F625" s="33"/>
      <c r="G625" s="33"/>
    </row>
    <row r="626" spans="2:7">
      <c r="B626" s="79"/>
      <c r="C626" s="79"/>
      <c r="F626" s="33"/>
      <c r="G626" s="33"/>
    </row>
    <row r="627" spans="2:7">
      <c r="B627" s="79"/>
      <c r="C627" s="79"/>
      <c r="F627" s="33"/>
      <c r="G627" s="33"/>
    </row>
    <row r="628" spans="2:7">
      <c r="B628" s="79"/>
      <c r="C628" s="79"/>
      <c r="F628" s="33"/>
      <c r="G628" s="33"/>
    </row>
    <row r="629" spans="2:7">
      <c r="B629" s="79"/>
      <c r="C629" s="79"/>
      <c r="F629" s="33"/>
      <c r="G629" s="33"/>
    </row>
    <row r="630" spans="2:7">
      <c r="B630" s="79"/>
      <c r="C630" s="79"/>
      <c r="F630" s="33"/>
      <c r="G630" s="33"/>
    </row>
    <row r="631" spans="2:7">
      <c r="B631" s="79"/>
      <c r="C631" s="79"/>
      <c r="F631" s="33"/>
      <c r="G631" s="33"/>
    </row>
    <row r="632" spans="2:7">
      <c r="B632" s="79"/>
      <c r="C632" s="79"/>
      <c r="F632" s="33"/>
      <c r="G632" s="33"/>
    </row>
    <row r="633" spans="2:7">
      <c r="B633" s="79"/>
      <c r="C633" s="79"/>
      <c r="F633" s="33"/>
      <c r="G633" s="33"/>
    </row>
    <row r="634" spans="2:7">
      <c r="B634" s="79"/>
      <c r="C634" s="79"/>
      <c r="F634" s="33"/>
      <c r="G634" s="33"/>
    </row>
    <row r="635" spans="2:7">
      <c r="B635" s="79"/>
      <c r="C635" s="79"/>
      <c r="F635" s="33"/>
      <c r="G635" s="33"/>
    </row>
    <row r="636" spans="2:7">
      <c r="B636" s="79"/>
      <c r="C636" s="79"/>
      <c r="F636" s="33"/>
      <c r="G636" s="33"/>
    </row>
    <row r="637" spans="2:7">
      <c r="B637" s="79"/>
      <c r="C637" s="79"/>
      <c r="F637" s="33"/>
      <c r="G637" s="33"/>
    </row>
    <row r="638" spans="2:7">
      <c r="B638" s="79"/>
      <c r="C638" s="79"/>
      <c r="F638" s="33"/>
      <c r="G638" s="33"/>
    </row>
    <row r="639" spans="2:7">
      <c r="B639" s="79"/>
      <c r="C639" s="79"/>
      <c r="F639" s="33"/>
      <c r="G639" s="33"/>
    </row>
    <row r="640" spans="2:7">
      <c r="B640" s="79"/>
      <c r="C640" s="79"/>
      <c r="F640" s="33"/>
      <c r="G640" s="33"/>
    </row>
    <row r="641" spans="2:7">
      <c r="B641" s="79"/>
      <c r="C641" s="79"/>
      <c r="F641" s="33"/>
      <c r="G641" s="33"/>
    </row>
    <row r="642" spans="2:7">
      <c r="B642" s="79"/>
      <c r="C642" s="79"/>
      <c r="F642" s="33"/>
      <c r="G642" s="33"/>
    </row>
    <row r="643" spans="2:7">
      <c r="B643" s="79"/>
      <c r="C643" s="79"/>
      <c r="F643" s="33"/>
      <c r="G643" s="33"/>
    </row>
    <row r="644" spans="2:7">
      <c r="B644" s="79"/>
      <c r="C644" s="79"/>
      <c r="F644" s="33"/>
      <c r="G644" s="33"/>
    </row>
    <row r="645" spans="2:7">
      <c r="B645" s="79"/>
      <c r="C645" s="79"/>
      <c r="F645" s="33"/>
      <c r="G645" s="33"/>
    </row>
    <row r="646" spans="2:7">
      <c r="B646" s="79"/>
      <c r="C646" s="79"/>
      <c r="F646" s="33"/>
      <c r="G646" s="33"/>
    </row>
    <row r="647" spans="2:7">
      <c r="B647" s="79"/>
      <c r="C647" s="79"/>
      <c r="F647" s="33"/>
      <c r="G647" s="33"/>
    </row>
    <row r="648" spans="2:7">
      <c r="B648" s="79"/>
      <c r="C648" s="79"/>
      <c r="F648" s="33"/>
      <c r="G648" s="33"/>
    </row>
    <row r="649" spans="2:7">
      <c r="B649" s="79"/>
      <c r="C649" s="79"/>
      <c r="F649" s="33"/>
      <c r="G649" s="33"/>
    </row>
    <row r="650" spans="2:7">
      <c r="B650" s="79"/>
      <c r="C650" s="79"/>
      <c r="F650" s="33"/>
      <c r="G650" s="33"/>
    </row>
    <row r="651" spans="2:7">
      <c r="B651" s="79"/>
      <c r="C651" s="79"/>
      <c r="F651" s="33"/>
      <c r="G651" s="33"/>
    </row>
    <row r="652" spans="2:7">
      <c r="B652" s="79"/>
      <c r="C652" s="79"/>
      <c r="F652" s="33"/>
      <c r="G652" s="33"/>
    </row>
    <row r="653" spans="2:7">
      <c r="B653" s="79"/>
      <c r="C653" s="79"/>
      <c r="F653" s="33"/>
      <c r="G653" s="33"/>
    </row>
    <row r="654" spans="2:7">
      <c r="B654" s="79"/>
      <c r="C654" s="79"/>
      <c r="F654" s="33"/>
      <c r="G654" s="33"/>
    </row>
    <row r="655" spans="2:7">
      <c r="B655" s="79"/>
      <c r="C655" s="79"/>
      <c r="F655" s="33"/>
      <c r="G655" s="33"/>
    </row>
    <row r="656" spans="2:7">
      <c r="B656" s="79"/>
      <c r="C656" s="79"/>
      <c r="F656" s="33"/>
      <c r="G656" s="33"/>
    </row>
    <row r="657" spans="2:7">
      <c r="B657" s="79"/>
      <c r="C657" s="79"/>
      <c r="F657" s="33"/>
      <c r="G657" s="33"/>
    </row>
    <row r="658" spans="2:7">
      <c r="B658" s="79"/>
      <c r="C658" s="79"/>
      <c r="F658" s="33"/>
      <c r="G658" s="33"/>
    </row>
    <row r="659" spans="2:7">
      <c r="B659" s="79"/>
      <c r="C659" s="79"/>
      <c r="F659" s="33"/>
      <c r="G659" s="33"/>
    </row>
    <row r="660" spans="2:7">
      <c r="B660" s="79"/>
      <c r="C660" s="79"/>
      <c r="F660" s="33"/>
      <c r="G660" s="33"/>
    </row>
    <row r="661" spans="2:7">
      <c r="B661" s="79"/>
      <c r="C661" s="79"/>
      <c r="F661" s="33"/>
      <c r="G661" s="33"/>
    </row>
    <row r="662" spans="2:7">
      <c r="B662" s="79"/>
      <c r="C662" s="79"/>
      <c r="F662" s="33"/>
      <c r="G662" s="33"/>
    </row>
    <row r="663" spans="2:7">
      <c r="B663" s="79"/>
      <c r="C663" s="79"/>
      <c r="F663" s="33"/>
      <c r="G663" s="33"/>
    </row>
    <row r="664" spans="2:7">
      <c r="B664" s="79"/>
      <c r="C664" s="79"/>
      <c r="F664" s="33"/>
      <c r="G664" s="33"/>
    </row>
    <row r="665" spans="2:7">
      <c r="B665" s="79"/>
      <c r="C665" s="79"/>
      <c r="F665" s="33"/>
      <c r="G665" s="33"/>
    </row>
    <row r="666" spans="2:7">
      <c r="B666" s="79"/>
      <c r="C666" s="79"/>
      <c r="F666" s="33"/>
      <c r="G666" s="33"/>
    </row>
    <row r="667" spans="2:7">
      <c r="B667" s="79"/>
      <c r="C667" s="79"/>
      <c r="F667" s="33"/>
      <c r="G667" s="33"/>
    </row>
    <row r="668" spans="2:7">
      <c r="B668" s="79"/>
      <c r="C668" s="79"/>
      <c r="F668" s="33"/>
      <c r="G668" s="33"/>
    </row>
    <row r="669" spans="2:7">
      <c r="B669" s="79"/>
      <c r="C669" s="79"/>
      <c r="F669" s="33"/>
      <c r="G669" s="33"/>
    </row>
    <row r="670" spans="2:7">
      <c r="B670" s="79"/>
      <c r="C670" s="79"/>
      <c r="F670" s="33"/>
      <c r="G670" s="33"/>
    </row>
    <row r="671" spans="2:7">
      <c r="B671" s="79"/>
      <c r="C671" s="79"/>
      <c r="F671" s="33"/>
      <c r="G671" s="33"/>
    </row>
    <row r="672" spans="2:7">
      <c r="B672" s="79"/>
      <c r="C672" s="79"/>
      <c r="F672" s="33"/>
      <c r="G672" s="33"/>
    </row>
    <row r="673" spans="2:7">
      <c r="B673" s="79"/>
      <c r="C673" s="79"/>
      <c r="F673" s="33"/>
      <c r="G673" s="33"/>
    </row>
    <row r="674" spans="2:7">
      <c r="B674" s="79"/>
      <c r="C674" s="79"/>
      <c r="F674" s="33"/>
      <c r="G674" s="33"/>
    </row>
    <row r="675" spans="2:7">
      <c r="B675" s="79"/>
      <c r="C675" s="79"/>
      <c r="F675" s="33"/>
      <c r="G675" s="33"/>
    </row>
    <row r="676" spans="2:7">
      <c r="B676" s="79"/>
      <c r="C676" s="79"/>
      <c r="F676" s="33"/>
      <c r="G676" s="33"/>
    </row>
    <row r="677" spans="2:7">
      <c r="B677" s="79"/>
      <c r="C677" s="79"/>
      <c r="F677" s="33"/>
      <c r="G677" s="33"/>
    </row>
    <row r="678" spans="2:7">
      <c r="B678" s="79"/>
      <c r="C678" s="79"/>
      <c r="F678" s="33"/>
      <c r="G678" s="33"/>
    </row>
    <row r="679" spans="2:7">
      <c r="B679" s="79"/>
      <c r="C679" s="79"/>
      <c r="F679" s="33"/>
      <c r="G679" s="33"/>
    </row>
    <row r="680" spans="2:7">
      <c r="B680" s="79"/>
      <c r="C680" s="79"/>
      <c r="F680" s="33"/>
      <c r="G680" s="33"/>
    </row>
    <row r="681" spans="2:7">
      <c r="B681" s="79"/>
      <c r="C681" s="79"/>
      <c r="F681" s="33"/>
      <c r="G681" s="33"/>
    </row>
    <row r="682" spans="2:7">
      <c r="B682" s="79"/>
      <c r="C682" s="79"/>
      <c r="F682" s="33"/>
      <c r="G682" s="33"/>
    </row>
    <row r="683" spans="2:7">
      <c r="B683" s="79"/>
      <c r="C683" s="79"/>
      <c r="F683" s="33"/>
      <c r="G683" s="33"/>
    </row>
    <row r="684" spans="2:7">
      <c r="B684" s="79"/>
      <c r="C684" s="79"/>
      <c r="F684" s="33"/>
      <c r="G684" s="33"/>
    </row>
    <row r="685" spans="2:7">
      <c r="B685" s="79"/>
      <c r="C685" s="79"/>
      <c r="F685" s="33"/>
      <c r="G685" s="33"/>
    </row>
    <row r="686" spans="2:7">
      <c r="B686" s="79"/>
      <c r="C686" s="79"/>
      <c r="F686" s="33"/>
      <c r="G686" s="33"/>
    </row>
    <row r="687" spans="2:7">
      <c r="B687" s="79"/>
      <c r="C687" s="79"/>
      <c r="F687" s="33"/>
      <c r="G687" s="33"/>
    </row>
    <row r="688" spans="2:7">
      <c r="B688" s="79"/>
      <c r="C688" s="79"/>
      <c r="F688" s="33"/>
      <c r="G688" s="33"/>
    </row>
    <row r="689" spans="2:7">
      <c r="B689" s="79"/>
      <c r="C689" s="79"/>
      <c r="F689" s="33"/>
      <c r="G689" s="33"/>
    </row>
    <row r="690" spans="2:7">
      <c r="B690" s="79"/>
      <c r="C690" s="79"/>
      <c r="F690" s="33"/>
      <c r="G690" s="33"/>
    </row>
    <row r="691" spans="2:7">
      <c r="B691" s="79"/>
      <c r="C691" s="79"/>
      <c r="F691" s="33"/>
      <c r="G691" s="33"/>
    </row>
    <row r="692" spans="2:7">
      <c r="B692" s="79"/>
      <c r="C692" s="79"/>
      <c r="F692" s="33"/>
      <c r="G692" s="33"/>
    </row>
    <row r="693" spans="2:7">
      <c r="B693" s="79"/>
      <c r="C693" s="79"/>
      <c r="F693" s="33"/>
      <c r="G693" s="33"/>
    </row>
    <row r="694" spans="2:7">
      <c r="B694" s="79"/>
      <c r="C694" s="79"/>
      <c r="F694" s="33"/>
      <c r="G694" s="33"/>
    </row>
    <row r="695" spans="2:7">
      <c r="B695" s="79"/>
      <c r="C695" s="79"/>
      <c r="F695" s="33"/>
      <c r="G695" s="33"/>
    </row>
    <row r="696" spans="2:7">
      <c r="B696" s="79"/>
      <c r="C696" s="79"/>
      <c r="F696" s="33"/>
      <c r="G696" s="33"/>
    </row>
    <row r="697" spans="2:7">
      <c r="B697" s="79"/>
      <c r="C697" s="79"/>
      <c r="F697" s="33"/>
      <c r="G697" s="33"/>
    </row>
    <row r="698" spans="2:7">
      <c r="B698" s="79"/>
      <c r="C698" s="79"/>
      <c r="F698" s="33"/>
      <c r="G698" s="33"/>
    </row>
    <row r="699" spans="2:7">
      <c r="B699" s="79"/>
      <c r="C699" s="79"/>
      <c r="F699" s="33"/>
      <c r="G699" s="33"/>
    </row>
    <row r="700" spans="2:7">
      <c r="B700" s="79"/>
      <c r="C700" s="79"/>
      <c r="F700" s="33"/>
      <c r="G700" s="33"/>
    </row>
    <row r="701" spans="2:7">
      <c r="B701" s="79"/>
      <c r="C701" s="79"/>
      <c r="F701" s="33"/>
      <c r="G701" s="33"/>
    </row>
    <row r="702" spans="2:7">
      <c r="B702" s="79"/>
      <c r="C702" s="79"/>
      <c r="F702" s="33"/>
      <c r="G702" s="33"/>
    </row>
    <row r="703" spans="2:7">
      <c r="B703" s="79"/>
      <c r="C703" s="79"/>
      <c r="F703" s="33"/>
      <c r="G703" s="33"/>
    </row>
    <row r="704" spans="2:7">
      <c r="B704" s="79"/>
      <c r="C704" s="79"/>
      <c r="F704" s="33"/>
      <c r="G704" s="33"/>
    </row>
    <row r="705" spans="2:7">
      <c r="B705" s="79"/>
      <c r="C705" s="79"/>
      <c r="F705" s="33"/>
      <c r="G705" s="33"/>
    </row>
    <row r="706" spans="2:7">
      <c r="B706" s="79"/>
      <c r="C706" s="79"/>
      <c r="F706" s="33"/>
      <c r="G706" s="33"/>
    </row>
    <row r="707" spans="2:7">
      <c r="B707" s="79"/>
      <c r="C707" s="79"/>
      <c r="F707" s="33"/>
      <c r="G707" s="33"/>
    </row>
    <row r="708" spans="2:7">
      <c r="B708" s="79"/>
      <c r="C708" s="79"/>
      <c r="F708" s="33"/>
      <c r="G708" s="33"/>
    </row>
    <row r="709" spans="2:7">
      <c r="B709" s="79"/>
      <c r="C709" s="79"/>
      <c r="F709" s="33"/>
      <c r="G709" s="33"/>
    </row>
    <row r="710" spans="2:7">
      <c r="B710" s="79"/>
      <c r="C710" s="79"/>
      <c r="F710" s="33"/>
      <c r="G710" s="33"/>
    </row>
    <row r="711" spans="2:7">
      <c r="B711" s="79"/>
      <c r="C711" s="79"/>
      <c r="F711" s="33"/>
      <c r="G711" s="33"/>
    </row>
    <row r="712" spans="2:7">
      <c r="B712" s="79"/>
      <c r="C712" s="79"/>
      <c r="F712" s="33"/>
      <c r="G712" s="33"/>
    </row>
    <row r="713" spans="2:7">
      <c r="B713" s="79"/>
      <c r="C713" s="79"/>
      <c r="F713" s="33"/>
      <c r="G713" s="33"/>
    </row>
    <row r="714" spans="2:7">
      <c r="B714" s="79"/>
      <c r="C714" s="79"/>
      <c r="F714" s="33"/>
      <c r="G714" s="33"/>
    </row>
    <row r="715" spans="2:7">
      <c r="B715" s="79"/>
      <c r="C715" s="79"/>
      <c r="F715" s="33"/>
      <c r="G715" s="33"/>
    </row>
    <row r="716" spans="2:7">
      <c r="B716" s="79"/>
      <c r="C716" s="79"/>
      <c r="F716" s="33"/>
      <c r="G716" s="33"/>
    </row>
    <row r="717" spans="2:7">
      <c r="B717" s="79"/>
      <c r="C717" s="79"/>
      <c r="F717" s="33"/>
      <c r="G717" s="33"/>
    </row>
    <row r="718" spans="2:7">
      <c r="B718" s="79"/>
      <c r="C718" s="79"/>
      <c r="F718" s="33"/>
      <c r="G718" s="33"/>
    </row>
    <row r="719" spans="2:7">
      <c r="B719" s="79"/>
      <c r="C719" s="79"/>
      <c r="F719" s="33"/>
      <c r="G719" s="33"/>
    </row>
    <row r="720" spans="2:7">
      <c r="B720" s="79"/>
      <c r="C720" s="79"/>
      <c r="F720" s="33"/>
      <c r="G720" s="33"/>
    </row>
    <row r="721" spans="2:7">
      <c r="B721" s="79"/>
      <c r="C721" s="79"/>
      <c r="F721" s="33"/>
      <c r="G721" s="33"/>
    </row>
    <row r="722" spans="2:7">
      <c r="B722" s="79"/>
      <c r="C722" s="79"/>
      <c r="F722" s="33"/>
      <c r="G722" s="33"/>
    </row>
    <row r="723" spans="2:7">
      <c r="B723" s="79"/>
      <c r="C723" s="79"/>
      <c r="F723" s="33"/>
      <c r="G723" s="33"/>
    </row>
    <row r="724" spans="2:7">
      <c r="B724" s="79"/>
      <c r="C724" s="79"/>
      <c r="F724" s="33"/>
      <c r="G724" s="33"/>
    </row>
    <row r="725" spans="2:7">
      <c r="B725" s="79"/>
      <c r="C725" s="79"/>
      <c r="F725" s="33"/>
      <c r="G725" s="33"/>
    </row>
    <row r="726" spans="2:7">
      <c r="B726" s="79"/>
      <c r="C726" s="79"/>
      <c r="F726" s="33"/>
      <c r="G726" s="33"/>
    </row>
    <row r="727" spans="2:7">
      <c r="B727" s="79"/>
      <c r="C727" s="79"/>
      <c r="F727" s="33"/>
      <c r="G727" s="33"/>
    </row>
    <row r="728" spans="2:7">
      <c r="B728" s="79"/>
      <c r="C728" s="79"/>
      <c r="F728" s="33"/>
      <c r="G728" s="33"/>
    </row>
    <row r="729" spans="2:7">
      <c r="B729" s="79"/>
      <c r="C729" s="79"/>
      <c r="F729" s="33"/>
      <c r="G729" s="33"/>
    </row>
    <row r="730" spans="2:7">
      <c r="B730" s="79"/>
      <c r="C730" s="79"/>
      <c r="F730" s="33"/>
      <c r="G730" s="33"/>
    </row>
    <row r="731" spans="2:7">
      <c r="B731" s="79"/>
      <c r="C731" s="79"/>
      <c r="F731" s="33"/>
      <c r="G731" s="33"/>
    </row>
    <row r="732" spans="2:7">
      <c r="B732" s="79"/>
      <c r="C732" s="79"/>
      <c r="F732" s="33"/>
      <c r="G732" s="33"/>
    </row>
    <row r="733" spans="2:7">
      <c r="B733" s="79"/>
      <c r="C733" s="79"/>
      <c r="F733" s="33"/>
      <c r="G733" s="33"/>
    </row>
    <row r="734" spans="2:7">
      <c r="B734" s="79"/>
      <c r="C734" s="79"/>
      <c r="F734" s="33"/>
      <c r="G734" s="33"/>
    </row>
    <row r="735" spans="2:7">
      <c r="B735" s="79"/>
      <c r="C735" s="79"/>
      <c r="F735" s="33"/>
      <c r="G735" s="33"/>
    </row>
    <row r="736" spans="2:7">
      <c r="B736" s="79"/>
      <c r="C736" s="79"/>
      <c r="F736" s="33"/>
      <c r="G736" s="33"/>
    </row>
    <row r="737" spans="2:7">
      <c r="B737" s="79"/>
      <c r="C737" s="79"/>
      <c r="F737" s="33"/>
      <c r="G737" s="33"/>
    </row>
    <row r="738" spans="2:7">
      <c r="B738" s="79"/>
      <c r="C738" s="79"/>
      <c r="F738" s="33"/>
      <c r="G738" s="33"/>
    </row>
    <row r="739" spans="2:7">
      <c r="B739" s="79"/>
      <c r="C739" s="79"/>
      <c r="F739" s="33"/>
      <c r="G739" s="33"/>
    </row>
    <row r="740" spans="2:7">
      <c r="B740" s="79"/>
      <c r="C740" s="79"/>
      <c r="F740" s="33"/>
      <c r="G740" s="33"/>
    </row>
    <row r="741" spans="2:7">
      <c r="B741" s="79"/>
      <c r="C741" s="79"/>
      <c r="F741" s="33"/>
      <c r="G741" s="33"/>
    </row>
    <row r="742" spans="2:7">
      <c r="B742" s="79"/>
      <c r="C742" s="79"/>
      <c r="F742" s="33"/>
      <c r="G742" s="33"/>
    </row>
    <row r="743" spans="2:7">
      <c r="B743" s="79"/>
      <c r="C743" s="79"/>
      <c r="F743" s="33"/>
      <c r="G743" s="33"/>
    </row>
    <row r="744" spans="2:7">
      <c r="B744" s="79"/>
      <c r="C744" s="79"/>
      <c r="F744" s="33"/>
      <c r="G744" s="33"/>
    </row>
    <row r="745" spans="2:7">
      <c r="B745" s="79"/>
      <c r="C745" s="79"/>
      <c r="F745" s="33"/>
      <c r="G745" s="33"/>
    </row>
    <row r="746" spans="2:7">
      <c r="B746" s="79"/>
      <c r="C746" s="79"/>
      <c r="F746" s="33"/>
      <c r="G746" s="33"/>
    </row>
    <row r="747" spans="2:7">
      <c r="B747" s="79"/>
      <c r="C747" s="79"/>
      <c r="F747" s="33"/>
      <c r="G747" s="33"/>
    </row>
    <row r="748" spans="2:7">
      <c r="B748" s="79"/>
      <c r="C748" s="79"/>
      <c r="F748" s="33"/>
      <c r="G748" s="33"/>
    </row>
    <row r="749" spans="2:7">
      <c r="B749" s="79"/>
      <c r="C749" s="79"/>
      <c r="F749" s="33"/>
      <c r="G749" s="33"/>
    </row>
    <row r="750" spans="2:7">
      <c r="B750" s="79"/>
      <c r="C750" s="79"/>
      <c r="F750" s="33"/>
      <c r="G750" s="33"/>
    </row>
    <row r="751" spans="2:7">
      <c r="B751" s="79"/>
      <c r="C751" s="79"/>
      <c r="F751" s="33"/>
      <c r="G751" s="33"/>
    </row>
    <row r="752" spans="2:7">
      <c r="B752" s="79"/>
      <c r="C752" s="79"/>
      <c r="F752" s="33"/>
      <c r="G752" s="33"/>
    </row>
    <row r="753" spans="2:7">
      <c r="B753" s="79"/>
      <c r="C753" s="79"/>
      <c r="F753" s="33"/>
      <c r="G753" s="33"/>
    </row>
    <row r="754" spans="2:7">
      <c r="B754" s="79"/>
      <c r="C754" s="79"/>
      <c r="F754" s="33"/>
      <c r="G754" s="33"/>
    </row>
    <row r="755" spans="2:7">
      <c r="B755" s="79"/>
      <c r="C755" s="79"/>
      <c r="F755" s="33"/>
      <c r="G755" s="33"/>
    </row>
    <row r="756" spans="2:7">
      <c r="B756" s="79"/>
      <c r="C756" s="79"/>
      <c r="F756" s="33"/>
      <c r="G756" s="33"/>
    </row>
    <row r="757" spans="2:7">
      <c r="B757" s="79"/>
      <c r="C757" s="79"/>
      <c r="F757" s="33"/>
      <c r="G757" s="33"/>
    </row>
    <row r="758" spans="2:7">
      <c r="B758" s="79"/>
      <c r="C758" s="79"/>
      <c r="F758" s="33"/>
      <c r="G758" s="33"/>
    </row>
    <row r="759" spans="2:7">
      <c r="B759" s="79"/>
      <c r="C759" s="79"/>
      <c r="F759" s="33"/>
      <c r="G759" s="33"/>
    </row>
    <row r="760" spans="2:7">
      <c r="B760" s="79"/>
      <c r="C760" s="79"/>
      <c r="F760" s="33"/>
      <c r="G760" s="33"/>
    </row>
    <row r="761" spans="2:7">
      <c r="B761" s="79"/>
      <c r="C761" s="79"/>
      <c r="F761" s="33"/>
      <c r="G761" s="33"/>
    </row>
    <row r="762" spans="2:7">
      <c r="B762" s="79"/>
      <c r="C762" s="79"/>
      <c r="F762" s="33"/>
      <c r="G762" s="33"/>
    </row>
    <row r="763" spans="2:7">
      <c r="B763" s="79"/>
      <c r="C763" s="79"/>
      <c r="F763" s="33"/>
      <c r="G763" s="33"/>
    </row>
    <row r="764" spans="2:7">
      <c r="B764" s="79"/>
      <c r="C764" s="79"/>
      <c r="F764" s="33"/>
      <c r="G764" s="33"/>
    </row>
    <row r="765" spans="2:7">
      <c r="B765" s="79"/>
      <c r="C765" s="79"/>
      <c r="F765" s="33"/>
      <c r="G765" s="33"/>
    </row>
    <row r="766" spans="2:7">
      <c r="B766" s="79"/>
      <c r="C766" s="79"/>
      <c r="F766" s="33"/>
      <c r="G766" s="33"/>
    </row>
    <row r="767" spans="2:7">
      <c r="B767" s="79"/>
      <c r="C767" s="79"/>
      <c r="F767" s="33"/>
      <c r="G767" s="33"/>
    </row>
    <row r="768" spans="2:7">
      <c r="B768" s="79"/>
      <c r="C768" s="79"/>
      <c r="F768" s="33"/>
      <c r="G768" s="33"/>
    </row>
    <row r="769" spans="2:7">
      <c r="B769" s="79"/>
      <c r="C769" s="79"/>
      <c r="F769" s="33"/>
      <c r="G769" s="33"/>
    </row>
    <row r="770" spans="2:7">
      <c r="B770" s="79"/>
      <c r="C770" s="79"/>
      <c r="F770" s="33"/>
      <c r="G770" s="33"/>
    </row>
    <row r="771" spans="2:7">
      <c r="B771" s="79"/>
      <c r="C771" s="79"/>
      <c r="F771" s="33"/>
      <c r="G771" s="33"/>
    </row>
    <row r="772" spans="2:7">
      <c r="B772" s="79"/>
      <c r="C772" s="79"/>
      <c r="F772" s="33"/>
      <c r="G772" s="33"/>
    </row>
    <row r="773" spans="2:7">
      <c r="B773" s="79"/>
      <c r="C773" s="79"/>
      <c r="F773" s="33"/>
      <c r="G773" s="33"/>
    </row>
    <row r="774" spans="2:7">
      <c r="B774" s="79"/>
      <c r="C774" s="79"/>
      <c r="F774" s="33"/>
      <c r="G774" s="33"/>
    </row>
    <row r="775" spans="2:7">
      <c r="B775" s="79"/>
      <c r="C775" s="79"/>
      <c r="F775" s="33"/>
      <c r="G775" s="33"/>
    </row>
    <row r="776" spans="2:7">
      <c r="B776" s="79"/>
      <c r="C776" s="79"/>
      <c r="F776" s="33"/>
      <c r="G776" s="33"/>
    </row>
    <row r="777" spans="2:7">
      <c r="B777" s="79"/>
      <c r="C777" s="79"/>
      <c r="F777" s="33"/>
      <c r="G777" s="33"/>
    </row>
    <row r="778" spans="2:7">
      <c r="B778" s="79"/>
      <c r="C778" s="79"/>
      <c r="F778" s="33"/>
      <c r="G778" s="33"/>
    </row>
    <row r="779" spans="2:7">
      <c r="B779" s="79"/>
      <c r="C779" s="79"/>
      <c r="F779" s="33"/>
      <c r="G779" s="33"/>
    </row>
    <row r="780" spans="2:7">
      <c r="B780" s="79"/>
      <c r="C780" s="79"/>
      <c r="F780" s="33"/>
      <c r="G780" s="33"/>
    </row>
    <row r="781" spans="2:7">
      <c r="B781" s="79"/>
      <c r="C781" s="79"/>
      <c r="F781" s="33"/>
      <c r="G781" s="33"/>
    </row>
    <row r="782" spans="2:7">
      <c r="B782" s="79"/>
      <c r="C782" s="79"/>
      <c r="F782" s="33"/>
      <c r="G782" s="33"/>
    </row>
    <row r="783" spans="2:7">
      <c r="B783" s="79"/>
      <c r="C783" s="79"/>
      <c r="F783" s="33"/>
      <c r="G783" s="33"/>
    </row>
    <row r="784" spans="2:7">
      <c r="B784" s="79"/>
      <c r="C784" s="79"/>
      <c r="F784" s="33"/>
      <c r="G784" s="33"/>
    </row>
    <row r="785" spans="2:7">
      <c r="B785" s="79"/>
      <c r="C785" s="79"/>
      <c r="F785" s="33"/>
      <c r="G785" s="33"/>
    </row>
    <row r="786" spans="2:7">
      <c r="B786" s="79"/>
      <c r="C786" s="79"/>
      <c r="F786" s="33"/>
      <c r="G786" s="33"/>
    </row>
    <row r="787" spans="2:7">
      <c r="B787" s="79"/>
      <c r="C787" s="79"/>
      <c r="F787" s="33"/>
      <c r="G787" s="33"/>
    </row>
    <row r="788" spans="2:7">
      <c r="B788" s="79"/>
      <c r="C788" s="79"/>
      <c r="F788" s="33"/>
      <c r="G788" s="33"/>
    </row>
    <row r="789" spans="2:7">
      <c r="B789" s="79"/>
      <c r="C789" s="79"/>
      <c r="F789" s="33"/>
      <c r="G789" s="33"/>
    </row>
    <row r="790" spans="2:7">
      <c r="B790" s="79"/>
      <c r="C790" s="79"/>
      <c r="F790" s="33"/>
      <c r="G790" s="33"/>
    </row>
    <row r="791" spans="2:7">
      <c r="B791" s="79"/>
      <c r="C791" s="79"/>
      <c r="F791" s="33"/>
      <c r="G791" s="33"/>
    </row>
    <row r="792" spans="2:7">
      <c r="B792" s="79"/>
      <c r="C792" s="79"/>
      <c r="F792" s="33"/>
      <c r="G792" s="33"/>
    </row>
    <row r="793" spans="2:7">
      <c r="B793" s="79"/>
      <c r="C793" s="79"/>
      <c r="F793" s="33"/>
      <c r="G793" s="33"/>
    </row>
    <row r="794" spans="2:7">
      <c r="B794" s="79"/>
      <c r="C794" s="79"/>
      <c r="F794" s="33"/>
      <c r="G794" s="33"/>
    </row>
    <row r="795" spans="2:7">
      <c r="B795" s="79"/>
      <c r="C795" s="79"/>
      <c r="F795" s="33"/>
      <c r="G795" s="33"/>
    </row>
    <row r="796" spans="2:7">
      <c r="B796" s="79"/>
      <c r="C796" s="79"/>
      <c r="F796" s="33"/>
      <c r="G796" s="33"/>
    </row>
    <row r="797" spans="2:7">
      <c r="B797" s="79"/>
      <c r="C797" s="79"/>
      <c r="F797" s="33"/>
      <c r="G797" s="33"/>
    </row>
    <row r="798" spans="2:7">
      <c r="B798" s="79"/>
      <c r="C798" s="79"/>
      <c r="F798" s="33"/>
      <c r="G798" s="33"/>
    </row>
    <row r="799" spans="2:7">
      <c r="B799" s="79"/>
      <c r="C799" s="79"/>
      <c r="F799" s="33"/>
      <c r="G799" s="33"/>
    </row>
    <row r="800" spans="2:7">
      <c r="B800" s="79"/>
      <c r="C800" s="79"/>
      <c r="F800" s="33"/>
      <c r="G800" s="33"/>
    </row>
    <row r="801" spans="2:7">
      <c r="B801" s="79"/>
      <c r="C801" s="79"/>
      <c r="F801" s="33"/>
      <c r="G801" s="33"/>
    </row>
    <row r="802" spans="2:7">
      <c r="B802" s="79"/>
      <c r="C802" s="79"/>
      <c r="F802" s="33"/>
      <c r="G802" s="33"/>
    </row>
    <row r="803" spans="2:7">
      <c r="B803" s="79"/>
      <c r="C803" s="79"/>
      <c r="F803" s="33"/>
      <c r="G803" s="33"/>
    </row>
    <row r="804" spans="2:7">
      <c r="B804" s="79"/>
      <c r="C804" s="79"/>
      <c r="F804" s="33"/>
      <c r="G804" s="33"/>
    </row>
    <row r="805" spans="2:7">
      <c r="B805" s="79"/>
      <c r="C805" s="79"/>
      <c r="F805" s="33"/>
      <c r="G805" s="33"/>
    </row>
    <row r="806" spans="2:7">
      <c r="B806" s="79"/>
      <c r="C806" s="79"/>
      <c r="F806" s="33"/>
      <c r="G806" s="33"/>
    </row>
    <row r="807" spans="2:7">
      <c r="B807" s="79"/>
      <c r="C807" s="79"/>
      <c r="F807" s="33"/>
      <c r="G807" s="33"/>
    </row>
    <row r="808" spans="2:7">
      <c r="B808" s="79"/>
      <c r="C808" s="79"/>
      <c r="F808" s="33"/>
      <c r="G808" s="33"/>
    </row>
    <row r="809" spans="2:7">
      <c r="B809" s="79"/>
      <c r="C809" s="79"/>
      <c r="F809" s="33"/>
      <c r="G809" s="33"/>
    </row>
    <row r="810" spans="2:7">
      <c r="B810" s="79"/>
      <c r="C810" s="79"/>
      <c r="F810" s="33"/>
      <c r="G810" s="33"/>
    </row>
    <row r="811" spans="2:7">
      <c r="B811" s="79"/>
      <c r="C811" s="79"/>
      <c r="F811" s="33"/>
      <c r="G811" s="33"/>
    </row>
    <row r="812" spans="2:7">
      <c r="B812" s="79"/>
      <c r="C812" s="79"/>
      <c r="F812" s="33"/>
      <c r="G812" s="33"/>
    </row>
    <row r="813" spans="2:7">
      <c r="B813" s="79"/>
      <c r="C813" s="79"/>
      <c r="F813" s="33"/>
      <c r="G813" s="33"/>
    </row>
    <row r="814" spans="2:7">
      <c r="B814" s="79"/>
      <c r="C814" s="79"/>
      <c r="F814" s="33"/>
      <c r="G814" s="33"/>
    </row>
    <row r="815" spans="2:7">
      <c r="B815" s="79"/>
      <c r="C815" s="79"/>
      <c r="F815" s="33"/>
      <c r="G815" s="33"/>
    </row>
    <row r="816" spans="2:7">
      <c r="B816" s="79"/>
      <c r="C816" s="79"/>
      <c r="F816" s="33"/>
      <c r="G816" s="33"/>
    </row>
    <row r="817" spans="2:7">
      <c r="B817" s="79"/>
      <c r="C817" s="79"/>
      <c r="F817" s="33"/>
      <c r="G817" s="33"/>
    </row>
    <row r="818" spans="2:7">
      <c r="B818" s="79"/>
      <c r="C818" s="79"/>
      <c r="F818" s="33"/>
      <c r="G818" s="33"/>
    </row>
    <row r="819" spans="2:7">
      <c r="B819" s="79"/>
      <c r="C819" s="79"/>
      <c r="F819" s="33"/>
      <c r="G819" s="33"/>
    </row>
    <row r="820" spans="2:7">
      <c r="B820" s="79"/>
      <c r="C820" s="79"/>
      <c r="F820" s="33"/>
      <c r="G820" s="33"/>
    </row>
    <row r="821" spans="2:7">
      <c r="B821" s="79"/>
      <c r="C821" s="79"/>
      <c r="F821" s="33"/>
      <c r="G821" s="33"/>
    </row>
    <row r="822" spans="2:7">
      <c r="B822" s="79"/>
      <c r="C822" s="79"/>
      <c r="F822" s="33"/>
      <c r="G822" s="33"/>
    </row>
    <row r="823" spans="2:7">
      <c r="B823" s="79"/>
      <c r="C823" s="79"/>
      <c r="F823" s="33"/>
      <c r="G823" s="33"/>
    </row>
    <row r="824" spans="2:7">
      <c r="B824" s="79"/>
      <c r="C824" s="79"/>
      <c r="F824" s="33"/>
      <c r="G824" s="33"/>
    </row>
    <row r="825" spans="2:7">
      <c r="B825" s="79"/>
      <c r="C825" s="79"/>
      <c r="F825" s="33"/>
      <c r="G825" s="33"/>
    </row>
    <row r="826" spans="2:7">
      <c r="B826" s="79"/>
      <c r="C826" s="79"/>
      <c r="F826" s="33"/>
      <c r="G826" s="33"/>
    </row>
    <row r="827" spans="2:7">
      <c r="B827" s="79"/>
      <c r="C827" s="79"/>
      <c r="F827" s="33"/>
      <c r="G827" s="33"/>
    </row>
    <row r="828" spans="2:7">
      <c r="B828" s="79"/>
      <c r="C828" s="79"/>
      <c r="F828" s="33"/>
      <c r="G828" s="33"/>
    </row>
    <row r="829" spans="2:7">
      <c r="B829" s="79"/>
      <c r="C829" s="79"/>
      <c r="F829" s="33"/>
      <c r="G829" s="33"/>
    </row>
    <row r="830" spans="2:7">
      <c r="B830" s="79"/>
      <c r="C830" s="79"/>
      <c r="F830" s="33"/>
      <c r="G830" s="33"/>
    </row>
    <row r="831" spans="2:7">
      <c r="B831" s="79"/>
      <c r="C831" s="79"/>
      <c r="F831" s="33"/>
      <c r="G831" s="33"/>
    </row>
    <row r="832" spans="2:7">
      <c r="B832" s="79"/>
      <c r="C832" s="79"/>
      <c r="F832" s="33"/>
      <c r="G832" s="33"/>
    </row>
    <row r="833" spans="2:7">
      <c r="B833" s="79"/>
      <c r="C833" s="79"/>
      <c r="F833" s="33"/>
      <c r="G833" s="33"/>
    </row>
    <row r="834" spans="2:7">
      <c r="B834" s="79"/>
      <c r="C834" s="79"/>
      <c r="F834" s="33"/>
      <c r="G834" s="33"/>
    </row>
    <row r="835" spans="2:7">
      <c r="B835" s="79"/>
      <c r="C835" s="79"/>
      <c r="F835" s="33"/>
      <c r="G835" s="33"/>
    </row>
    <row r="836" spans="2:7">
      <c r="B836" s="79"/>
      <c r="C836" s="79"/>
      <c r="F836" s="33"/>
      <c r="G836" s="33"/>
    </row>
    <row r="837" spans="2:7">
      <c r="B837" s="79"/>
      <c r="C837" s="79"/>
      <c r="F837" s="33"/>
      <c r="G837" s="33"/>
    </row>
    <row r="838" spans="2:7">
      <c r="B838" s="79"/>
      <c r="C838" s="79"/>
      <c r="F838" s="33"/>
      <c r="G838" s="33"/>
    </row>
    <row r="839" spans="2:7">
      <c r="B839" s="79"/>
      <c r="C839" s="79"/>
      <c r="F839" s="33"/>
      <c r="G839" s="33"/>
    </row>
    <row r="840" spans="2:7">
      <c r="B840" s="79"/>
      <c r="C840" s="79"/>
      <c r="F840" s="33"/>
      <c r="G840" s="33"/>
    </row>
    <row r="841" spans="2:7">
      <c r="B841" s="79"/>
      <c r="C841" s="79"/>
      <c r="F841" s="33"/>
      <c r="G841" s="33"/>
    </row>
    <row r="842" spans="2:7">
      <c r="B842" s="79"/>
      <c r="C842" s="79"/>
      <c r="F842" s="33"/>
      <c r="G842" s="33"/>
    </row>
    <row r="843" spans="2:7">
      <c r="B843" s="79"/>
      <c r="C843" s="79"/>
      <c r="F843" s="33"/>
      <c r="G843" s="33"/>
    </row>
    <row r="844" spans="2:7">
      <c r="B844" s="79"/>
      <c r="C844" s="79"/>
      <c r="F844" s="33"/>
      <c r="G844" s="33"/>
    </row>
    <row r="845" spans="2:7">
      <c r="B845" s="79"/>
      <c r="C845" s="79"/>
      <c r="F845" s="33"/>
      <c r="G845" s="33"/>
    </row>
    <row r="846" spans="2:7">
      <c r="B846" s="79"/>
      <c r="C846" s="79"/>
      <c r="F846" s="33"/>
      <c r="G846" s="33"/>
    </row>
    <row r="847" spans="2:7">
      <c r="B847" s="79"/>
      <c r="C847" s="79"/>
      <c r="F847" s="33"/>
      <c r="G847" s="33"/>
    </row>
    <row r="848" spans="2:7">
      <c r="B848" s="79"/>
      <c r="C848" s="79"/>
      <c r="F848" s="33"/>
      <c r="G848" s="33"/>
    </row>
    <row r="849" spans="2:7">
      <c r="B849" s="79"/>
      <c r="C849" s="79"/>
      <c r="F849" s="33"/>
      <c r="G849" s="33"/>
    </row>
    <row r="850" spans="2:7">
      <c r="B850" s="79"/>
      <c r="C850" s="79"/>
      <c r="F850" s="33"/>
      <c r="G850" s="33"/>
    </row>
    <row r="851" spans="2:7">
      <c r="B851" s="79"/>
      <c r="C851" s="79"/>
      <c r="F851" s="33"/>
      <c r="G851" s="33"/>
    </row>
    <row r="852" spans="2:7">
      <c r="B852" s="79"/>
      <c r="C852" s="79"/>
      <c r="F852" s="33"/>
      <c r="G852" s="33"/>
    </row>
    <row r="853" spans="2:7">
      <c r="B853" s="79"/>
      <c r="C853" s="79"/>
      <c r="F853" s="33"/>
      <c r="G853" s="33"/>
    </row>
    <row r="854" spans="2:7">
      <c r="B854" s="79"/>
      <c r="C854" s="79"/>
      <c r="F854" s="33"/>
      <c r="G854" s="33"/>
    </row>
    <row r="855" spans="2:7">
      <c r="B855" s="79"/>
      <c r="C855" s="79"/>
      <c r="F855" s="33"/>
      <c r="G855" s="33"/>
    </row>
    <row r="856" spans="2:7">
      <c r="B856" s="79"/>
      <c r="C856" s="79"/>
      <c r="F856" s="33"/>
      <c r="G856" s="33"/>
    </row>
    <row r="857" spans="2:7">
      <c r="B857" s="79"/>
      <c r="C857" s="79"/>
      <c r="F857" s="33"/>
      <c r="G857" s="33"/>
    </row>
    <row r="858" spans="2:7">
      <c r="B858" s="79"/>
      <c r="C858" s="79"/>
      <c r="F858" s="33"/>
      <c r="G858" s="33"/>
    </row>
    <row r="859" spans="2:7">
      <c r="B859" s="79"/>
      <c r="C859" s="79"/>
      <c r="F859" s="33"/>
      <c r="G859" s="33"/>
    </row>
    <row r="860" spans="2:7">
      <c r="B860" s="79"/>
      <c r="C860" s="79"/>
      <c r="F860" s="33"/>
      <c r="G860" s="33"/>
    </row>
    <row r="861" spans="2:7">
      <c r="B861" s="79"/>
      <c r="C861" s="79"/>
      <c r="F861" s="33"/>
      <c r="G861" s="33"/>
    </row>
    <row r="862" spans="2:7">
      <c r="B862" s="79"/>
      <c r="C862" s="79"/>
      <c r="F862" s="33"/>
      <c r="G862" s="33"/>
    </row>
    <row r="863" spans="2:7">
      <c r="B863" s="79"/>
      <c r="C863" s="79"/>
      <c r="F863" s="33"/>
      <c r="G863" s="33"/>
    </row>
    <row r="864" spans="2:7">
      <c r="B864" s="79"/>
      <c r="C864" s="79"/>
      <c r="F864" s="33"/>
      <c r="G864" s="33"/>
    </row>
    <row r="865" spans="2:7">
      <c r="B865" s="79"/>
      <c r="C865" s="79"/>
      <c r="F865" s="33"/>
      <c r="G865" s="33"/>
    </row>
    <row r="866" spans="2:7">
      <c r="B866" s="79"/>
      <c r="C866" s="79"/>
      <c r="F866" s="33"/>
      <c r="G866" s="33"/>
    </row>
    <row r="867" spans="2:7">
      <c r="B867" s="79"/>
      <c r="C867" s="79"/>
      <c r="F867" s="33"/>
      <c r="G867" s="33"/>
    </row>
    <row r="868" spans="2:7">
      <c r="B868" s="79"/>
      <c r="C868" s="79"/>
      <c r="F868" s="33"/>
      <c r="G868" s="33"/>
    </row>
    <row r="869" spans="2:7">
      <c r="B869" s="79"/>
      <c r="C869" s="79"/>
      <c r="F869" s="33"/>
      <c r="G869" s="33"/>
    </row>
    <row r="870" spans="2:7">
      <c r="B870" s="79"/>
      <c r="C870" s="79"/>
      <c r="F870" s="33"/>
      <c r="G870" s="33"/>
    </row>
    <row r="871" spans="2:7">
      <c r="B871" s="79"/>
      <c r="C871" s="79"/>
      <c r="F871" s="33"/>
      <c r="G871" s="33"/>
    </row>
    <row r="872" spans="2:7">
      <c r="B872" s="79"/>
      <c r="C872" s="79"/>
      <c r="F872" s="33"/>
      <c r="G872" s="33"/>
    </row>
    <row r="873" spans="2:7">
      <c r="B873" s="79"/>
      <c r="C873" s="79"/>
      <c r="F873" s="33"/>
      <c r="G873" s="33"/>
    </row>
    <row r="874" spans="2:7">
      <c r="B874" s="79"/>
      <c r="C874" s="79"/>
      <c r="F874" s="33"/>
      <c r="G874" s="33"/>
    </row>
    <row r="875" spans="2:7">
      <c r="B875" s="79"/>
      <c r="C875" s="79"/>
      <c r="F875" s="33"/>
      <c r="G875" s="33"/>
    </row>
    <row r="876" spans="2:7">
      <c r="B876" s="79"/>
      <c r="C876" s="79"/>
      <c r="F876" s="33"/>
      <c r="G876" s="33"/>
    </row>
    <row r="877" spans="2:7">
      <c r="B877" s="79"/>
      <c r="C877" s="79"/>
      <c r="F877" s="33"/>
      <c r="G877" s="33"/>
    </row>
    <row r="878" spans="2:7">
      <c r="B878" s="79"/>
      <c r="C878" s="79"/>
      <c r="F878" s="33"/>
      <c r="G878" s="33"/>
    </row>
    <row r="879" spans="2:7">
      <c r="B879" s="79"/>
      <c r="C879" s="79"/>
      <c r="F879" s="33"/>
      <c r="G879" s="33"/>
    </row>
    <row r="880" spans="2:7">
      <c r="B880" s="79"/>
      <c r="C880" s="79"/>
      <c r="F880" s="33"/>
      <c r="G880" s="33"/>
    </row>
    <row r="881" spans="2:7">
      <c r="B881" s="79"/>
      <c r="C881" s="79"/>
      <c r="F881" s="33"/>
      <c r="G881" s="33"/>
    </row>
    <row r="882" spans="2:7">
      <c r="B882" s="79"/>
      <c r="C882" s="79"/>
      <c r="F882" s="33"/>
      <c r="G882" s="33"/>
    </row>
    <row r="883" spans="2:7">
      <c r="B883" s="79"/>
      <c r="C883" s="79"/>
      <c r="F883" s="33"/>
      <c r="G883" s="33"/>
    </row>
    <row r="884" spans="2:7">
      <c r="B884" s="79"/>
      <c r="C884" s="79"/>
      <c r="F884" s="33"/>
      <c r="G884" s="33"/>
    </row>
    <row r="885" spans="2:7">
      <c r="B885" s="79"/>
      <c r="C885" s="79"/>
      <c r="F885" s="33"/>
      <c r="G885" s="33"/>
    </row>
    <row r="886" spans="2:7">
      <c r="B886" s="79"/>
      <c r="C886" s="79"/>
      <c r="F886" s="33"/>
      <c r="G886" s="33"/>
    </row>
    <row r="887" spans="2:7">
      <c r="B887" s="79"/>
      <c r="C887" s="79"/>
      <c r="F887" s="33"/>
      <c r="G887" s="33"/>
    </row>
    <row r="888" spans="2:7">
      <c r="B888" s="79"/>
      <c r="C888" s="79"/>
      <c r="F888" s="33"/>
      <c r="G888" s="33"/>
    </row>
    <row r="889" spans="2:7">
      <c r="B889" s="79"/>
      <c r="C889" s="79"/>
      <c r="F889" s="33"/>
      <c r="G889" s="33"/>
    </row>
    <row r="890" spans="2:7">
      <c r="B890" s="79"/>
      <c r="C890" s="79"/>
      <c r="F890" s="33"/>
      <c r="G890" s="33"/>
    </row>
    <row r="891" spans="2:7">
      <c r="B891" s="79"/>
      <c r="C891" s="79"/>
      <c r="F891" s="33"/>
      <c r="G891" s="33"/>
    </row>
    <row r="892" spans="2:7">
      <c r="B892" s="79"/>
      <c r="C892" s="79"/>
      <c r="F892" s="33"/>
      <c r="G892" s="33"/>
    </row>
    <row r="893" spans="2:7">
      <c r="B893" s="79"/>
      <c r="C893" s="79"/>
      <c r="F893" s="33"/>
      <c r="G893" s="33"/>
    </row>
    <row r="894" spans="2:7">
      <c r="B894" s="79"/>
      <c r="C894" s="79"/>
      <c r="F894" s="33"/>
      <c r="G894" s="33"/>
    </row>
    <row r="895" spans="2:7">
      <c r="B895" s="79"/>
      <c r="C895" s="79"/>
      <c r="F895" s="33"/>
      <c r="G895" s="33"/>
    </row>
    <row r="896" spans="2:7">
      <c r="B896" s="79"/>
      <c r="C896" s="79"/>
      <c r="F896" s="33"/>
      <c r="G896" s="33"/>
    </row>
    <row r="897" spans="2:7">
      <c r="B897" s="79"/>
      <c r="C897" s="79"/>
      <c r="F897" s="33"/>
      <c r="G897" s="33"/>
    </row>
    <row r="898" spans="2:7">
      <c r="B898" s="79"/>
      <c r="C898" s="79"/>
      <c r="F898" s="33"/>
      <c r="G898" s="33"/>
    </row>
    <row r="899" spans="2:7">
      <c r="B899" s="79"/>
      <c r="C899" s="79"/>
      <c r="F899" s="33"/>
      <c r="G899" s="33"/>
    </row>
    <row r="900" spans="2:7">
      <c r="B900" s="79"/>
      <c r="C900" s="79"/>
      <c r="F900" s="33"/>
      <c r="G900" s="33"/>
    </row>
    <row r="901" spans="2:7">
      <c r="B901" s="79"/>
      <c r="C901" s="79"/>
      <c r="F901" s="33"/>
      <c r="G901" s="33"/>
    </row>
    <row r="902" spans="2:7">
      <c r="B902" s="79"/>
      <c r="C902" s="79"/>
      <c r="F902" s="33"/>
      <c r="G902" s="33"/>
    </row>
    <row r="903" spans="2:7">
      <c r="B903" s="79"/>
      <c r="C903" s="79"/>
      <c r="F903" s="33"/>
      <c r="G903" s="33"/>
    </row>
    <row r="904" spans="2:7">
      <c r="B904" s="79"/>
      <c r="C904" s="79"/>
      <c r="F904" s="33"/>
      <c r="G904" s="33"/>
    </row>
    <row r="905" spans="2:7">
      <c r="B905" s="79"/>
      <c r="C905" s="79"/>
      <c r="F905" s="33"/>
      <c r="G905" s="33"/>
    </row>
    <row r="906" spans="2:7">
      <c r="B906" s="79"/>
      <c r="C906" s="79"/>
      <c r="F906" s="33"/>
      <c r="G906" s="33"/>
    </row>
    <row r="907" spans="2:7">
      <c r="B907" s="79"/>
      <c r="C907" s="79"/>
      <c r="F907" s="33"/>
      <c r="G907" s="33"/>
    </row>
    <row r="908" spans="2:7">
      <c r="B908" s="79"/>
      <c r="C908" s="79"/>
      <c r="F908" s="33"/>
      <c r="G908" s="33"/>
    </row>
    <row r="909" spans="2:7">
      <c r="B909" s="79"/>
      <c r="C909" s="79"/>
      <c r="F909" s="33"/>
      <c r="G909" s="33"/>
    </row>
    <row r="910" spans="2:7">
      <c r="B910" s="79"/>
      <c r="C910" s="79"/>
      <c r="F910" s="33"/>
      <c r="G910" s="33"/>
    </row>
    <row r="911" spans="2:7">
      <c r="B911" s="79"/>
      <c r="C911" s="79"/>
      <c r="F911" s="33"/>
      <c r="G911" s="33"/>
    </row>
    <row r="912" spans="2:7">
      <c r="B912" s="79"/>
      <c r="C912" s="79"/>
      <c r="F912" s="33"/>
      <c r="G912" s="33"/>
    </row>
    <row r="913" spans="2:7">
      <c r="B913" s="79"/>
      <c r="C913" s="79"/>
      <c r="F913" s="33"/>
      <c r="G913" s="33"/>
    </row>
    <row r="914" spans="2:7">
      <c r="B914" s="79"/>
      <c r="C914" s="79"/>
      <c r="F914" s="33"/>
      <c r="G914" s="33"/>
    </row>
    <row r="915" spans="2:7">
      <c r="B915" s="79"/>
      <c r="C915" s="79"/>
      <c r="F915" s="33"/>
      <c r="G915" s="33"/>
    </row>
    <row r="916" spans="2:7">
      <c r="B916" s="79"/>
      <c r="C916" s="79"/>
      <c r="F916" s="33"/>
      <c r="G916" s="33"/>
    </row>
    <row r="917" spans="2:7">
      <c r="B917" s="79"/>
      <c r="C917" s="79"/>
      <c r="F917" s="33"/>
      <c r="G917" s="33"/>
    </row>
    <row r="918" spans="2:7">
      <c r="B918" s="79"/>
      <c r="C918" s="79"/>
      <c r="F918" s="33"/>
      <c r="G918" s="33"/>
    </row>
    <row r="919" spans="2:7">
      <c r="B919" s="79"/>
      <c r="C919" s="79"/>
      <c r="F919" s="33"/>
      <c r="G919" s="33"/>
    </row>
    <row r="920" spans="2:7">
      <c r="B920" s="79"/>
      <c r="C920" s="79"/>
      <c r="F920" s="33"/>
      <c r="G920" s="33"/>
    </row>
    <row r="921" spans="2:7">
      <c r="B921" s="79"/>
      <c r="C921" s="79"/>
      <c r="F921" s="33"/>
      <c r="G921" s="33"/>
    </row>
    <row r="922" spans="2:7">
      <c r="B922" s="79"/>
      <c r="C922" s="79"/>
      <c r="F922" s="33"/>
      <c r="G922" s="33"/>
    </row>
    <row r="923" spans="2:7">
      <c r="B923" s="79"/>
      <c r="C923" s="79"/>
      <c r="F923" s="33"/>
      <c r="G923" s="33"/>
    </row>
    <row r="924" spans="2:7">
      <c r="B924" s="79"/>
      <c r="C924" s="79"/>
      <c r="F924" s="33"/>
      <c r="G924" s="33"/>
    </row>
    <row r="925" spans="2:7">
      <c r="B925" s="79"/>
      <c r="C925" s="79"/>
      <c r="F925" s="33"/>
      <c r="G925" s="33"/>
    </row>
    <row r="926" spans="2:7">
      <c r="B926" s="79"/>
      <c r="C926" s="79"/>
      <c r="F926" s="33"/>
      <c r="G926" s="33"/>
    </row>
    <row r="927" spans="2:7">
      <c r="B927" s="79"/>
      <c r="C927" s="79"/>
      <c r="F927" s="33"/>
      <c r="G927" s="33"/>
    </row>
    <row r="928" spans="2:7">
      <c r="B928" s="79"/>
      <c r="C928" s="79"/>
      <c r="F928" s="33"/>
      <c r="G928" s="33"/>
    </row>
    <row r="929" spans="2:7">
      <c r="B929" s="79"/>
      <c r="C929" s="79"/>
      <c r="F929" s="33"/>
      <c r="G929" s="33"/>
    </row>
    <row r="930" spans="2:7">
      <c r="B930" s="79"/>
      <c r="C930" s="79"/>
      <c r="F930" s="33"/>
      <c r="G930" s="33"/>
    </row>
    <row r="931" spans="2:7">
      <c r="B931" s="79"/>
      <c r="C931" s="79"/>
      <c r="F931" s="33"/>
      <c r="G931" s="33"/>
    </row>
    <row r="932" spans="2:7">
      <c r="B932" s="79"/>
      <c r="C932" s="79"/>
      <c r="F932" s="33"/>
      <c r="G932" s="33"/>
    </row>
    <row r="933" spans="2:7">
      <c r="B933" s="79"/>
      <c r="C933" s="79"/>
      <c r="F933" s="33"/>
      <c r="G933" s="33"/>
    </row>
    <row r="934" spans="2:7">
      <c r="B934" s="79"/>
      <c r="C934" s="79"/>
      <c r="F934" s="33"/>
      <c r="G934" s="33"/>
    </row>
    <row r="935" spans="2:7">
      <c r="B935" s="79"/>
      <c r="C935" s="79"/>
      <c r="F935" s="33"/>
      <c r="G935" s="33"/>
    </row>
    <row r="936" spans="2:7">
      <c r="B936" s="79"/>
      <c r="C936" s="79"/>
      <c r="F936" s="33"/>
      <c r="G936" s="33"/>
    </row>
    <row r="937" spans="2:7">
      <c r="B937" s="79"/>
      <c r="C937" s="79"/>
      <c r="F937" s="33"/>
      <c r="G937" s="33"/>
    </row>
    <row r="938" spans="2:7">
      <c r="B938" s="79"/>
      <c r="C938" s="79"/>
      <c r="F938" s="33"/>
      <c r="G938" s="33"/>
    </row>
    <row r="939" spans="2:7">
      <c r="B939" s="79"/>
      <c r="C939" s="79"/>
      <c r="F939" s="33"/>
      <c r="G939" s="33"/>
    </row>
    <row r="940" spans="2:7">
      <c r="B940" s="79"/>
      <c r="C940" s="79"/>
      <c r="F940" s="33"/>
      <c r="G940" s="33"/>
    </row>
    <row r="941" spans="2:7">
      <c r="B941" s="79"/>
      <c r="C941" s="79"/>
      <c r="F941" s="33"/>
      <c r="G941" s="33"/>
    </row>
    <row r="942" spans="2:7">
      <c r="B942" s="79"/>
      <c r="C942" s="79"/>
      <c r="F942" s="33"/>
      <c r="G942" s="33"/>
    </row>
    <row r="943" spans="2:7">
      <c r="B943" s="79"/>
      <c r="C943" s="79"/>
      <c r="F943" s="33"/>
      <c r="G943" s="33"/>
    </row>
    <row r="944" spans="2:7">
      <c r="B944" s="79"/>
      <c r="C944" s="79"/>
      <c r="F944" s="33"/>
      <c r="G944" s="33"/>
    </row>
    <row r="945" spans="2:7">
      <c r="B945" s="79"/>
      <c r="C945" s="79"/>
      <c r="F945" s="33"/>
      <c r="G945" s="33"/>
    </row>
    <row r="946" spans="2:7">
      <c r="B946" s="79"/>
      <c r="C946" s="79"/>
      <c r="F946" s="33"/>
      <c r="G946" s="33"/>
    </row>
    <row r="947" spans="2:7">
      <c r="B947" s="79"/>
      <c r="C947" s="79"/>
      <c r="F947" s="33"/>
      <c r="G947" s="33"/>
    </row>
    <row r="948" spans="2:7">
      <c r="B948" s="79"/>
      <c r="C948" s="79"/>
      <c r="F948" s="33"/>
      <c r="G948" s="33"/>
    </row>
    <row r="949" spans="2:7">
      <c r="B949" s="79"/>
      <c r="C949" s="79"/>
      <c r="F949" s="33"/>
      <c r="G949" s="33"/>
    </row>
    <row r="950" spans="2:7">
      <c r="B950" s="79"/>
      <c r="C950" s="79"/>
      <c r="F950" s="33"/>
      <c r="G950" s="33"/>
    </row>
    <row r="951" spans="2:7">
      <c r="B951" s="79"/>
      <c r="C951" s="79"/>
      <c r="F951" s="33"/>
      <c r="G951" s="33"/>
    </row>
    <row r="952" spans="2:7">
      <c r="B952" s="79"/>
      <c r="C952" s="79"/>
      <c r="F952" s="33"/>
      <c r="G952" s="33"/>
    </row>
    <row r="953" spans="2:7">
      <c r="B953" s="79"/>
      <c r="C953" s="79"/>
      <c r="F953" s="33"/>
      <c r="G953" s="33"/>
    </row>
    <row r="954" spans="2:7">
      <c r="B954" s="79"/>
      <c r="C954" s="79"/>
      <c r="F954" s="33"/>
      <c r="G954" s="33"/>
    </row>
    <row r="955" spans="2:7">
      <c r="B955" s="79"/>
      <c r="C955" s="79"/>
      <c r="F955" s="33"/>
      <c r="G955" s="33"/>
    </row>
    <row r="956" spans="2:7">
      <c r="B956" s="79"/>
      <c r="C956" s="79"/>
      <c r="F956" s="33"/>
      <c r="G956" s="33"/>
    </row>
    <row r="957" spans="2:7">
      <c r="B957" s="79"/>
      <c r="C957" s="79"/>
      <c r="F957" s="33"/>
      <c r="G957" s="33"/>
    </row>
    <row r="958" spans="2:7">
      <c r="B958" s="79"/>
      <c r="C958" s="79"/>
      <c r="F958" s="33"/>
      <c r="G958" s="33"/>
    </row>
    <row r="959" spans="2:7">
      <c r="B959" s="79"/>
      <c r="C959" s="79"/>
      <c r="F959" s="33"/>
      <c r="G959" s="33"/>
    </row>
    <row r="960" spans="2:7">
      <c r="B960" s="79"/>
      <c r="C960" s="79"/>
      <c r="F960" s="33"/>
      <c r="G960" s="33"/>
    </row>
    <row r="961" spans="2:7">
      <c r="B961" s="79"/>
      <c r="C961" s="79"/>
      <c r="F961" s="33"/>
      <c r="G961" s="33"/>
    </row>
    <row r="962" spans="2:7">
      <c r="B962" s="79"/>
      <c r="C962" s="79"/>
      <c r="F962" s="33"/>
      <c r="G962" s="33"/>
    </row>
    <row r="963" spans="2:7">
      <c r="B963" s="79"/>
      <c r="C963" s="79"/>
      <c r="F963" s="33"/>
      <c r="G963" s="33"/>
    </row>
    <row r="964" spans="2:7">
      <c r="B964" s="79"/>
      <c r="C964" s="79"/>
      <c r="F964" s="33"/>
      <c r="G964" s="33"/>
    </row>
    <row r="965" spans="2:7">
      <c r="B965" s="79"/>
      <c r="C965" s="79"/>
      <c r="F965" s="33"/>
      <c r="G965" s="33"/>
    </row>
    <row r="966" spans="2:7">
      <c r="B966" s="79"/>
      <c r="C966" s="79"/>
      <c r="F966" s="33"/>
      <c r="G966" s="33"/>
    </row>
    <row r="967" spans="2:7">
      <c r="B967" s="79"/>
      <c r="C967" s="79"/>
      <c r="F967" s="33"/>
      <c r="G967" s="33"/>
    </row>
    <row r="968" spans="2:7">
      <c r="B968" s="79"/>
      <c r="C968" s="79"/>
      <c r="F968" s="33"/>
      <c r="G968" s="33"/>
    </row>
    <row r="969" spans="2:7">
      <c r="B969" s="79"/>
      <c r="C969" s="79"/>
      <c r="F969" s="33"/>
      <c r="G969" s="33"/>
    </row>
    <row r="970" spans="2:7">
      <c r="B970" s="79"/>
      <c r="C970" s="79"/>
      <c r="F970" s="33"/>
      <c r="G970" s="33"/>
    </row>
    <row r="971" spans="2:7">
      <c r="B971" s="79"/>
      <c r="C971" s="79"/>
      <c r="F971" s="33"/>
      <c r="G971" s="33"/>
    </row>
    <row r="972" spans="2:7">
      <c r="B972" s="79"/>
      <c r="C972" s="79"/>
      <c r="F972" s="33"/>
      <c r="G972" s="33"/>
    </row>
    <row r="973" spans="2:7">
      <c r="B973" s="79"/>
      <c r="C973" s="79"/>
      <c r="F973" s="33"/>
      <c r="G973" s="33"/>
    </row>
    <row r="974" spans="2:7">
      <c r="B974" s="79"/>
      <c r="C974" s="79"/>
      <c r="F974" s="33"/>
      <c r="G974" s="33"/>
    </row>
    <row r="975" spans="2:7">
      <c r="B975" s="79"/>
      <c r="C975" s="79"/>
      <c r="F975" s="33"/>
      <c r="G975" s="33"/>
    </row>
    <row r="976" spans="2:7">
      <c r="B976" s="79"/>
      <c r="C976" s="79"/>
      <c r="F976" s="33"/>
      <c r="G976" s="33"/>
    </row>
    <row r="977" spans="2:7">
      <c r="B977" s="79"/>
      <c r="C977" s="79"/>
      <c r="F977" s="33"/>
      <c r="G977" s="33"/>
    </row>
    <row r="978" spans="2:7">
      <c r="B978" s="79"/>
      <c r="C978" s="79"/>
      <c r="F978" s="33"/>
      <c r="G978" s="33"/>
    </row>
    <row r="979" spans="2:7">
      <c r="B979" s="79"/>
      <c r="C979" s="79"/>
      <c r="F979" s="33"/>
      <c r="G979" s="33"/>
    </row>
    <row r="980" spans="2:7">
      <c r="B980" s="79"/>
      <c r="C980" s="79"/>
      <c r="F980" s="33"/>
      <c r="G980" s="33"/>
    </row>
    <row r="981" spans="2:7">
      <c r="B981" s="79"/>
      <c r="C981" s="79"/>
      <c r="F981" s="33"/>
      <c r="G981" s="33"/>
    </row>
    <row r="982" spans="2:7">
      <c r="B982" s="79"/>
      <c r="C982" s="79"/>
      <c r="F982" s="33"/>
      <c r="G982" s="33"/>
    </row>
    <row r="983" spans="2:7">
      <c r="B983" s="79"/>
      <c r="C983" s="79"/>
      <c r="F983" s="33"/>
      <c r="G983" s="33"/>
    </row>
    <row r="984" spans="2:7">
      <c r="B984" s="79"/>
      <c r="C984" s="79"/>
      <c r="F984" s="33"/>
      <c r="G984" s="33"/>
    </row>
    <row r="985" spans="2:7">
      <c r="B985" s="79"/>
      <c r="C985" s="79"/>
      <c r="F985" s="33"/>
      <c r="G985" s="33"/>
    </row>
    <row r="986" spans="2:7">
      <c r="B986" s="79"/>
      <c r="C986" s="79"/>
      <c r="F986" s="33"/>
      <c r="G986" s="33"/>
    </row>
    <row r="987" spans="2:7">
      <c r="B987" s="79"/>
      <c r="C987" s="79"/>
      <c r="F987" s="33"/>
      <c r="G987" s="33"/>
    </row>
    <row r="988" spans="2:7">
      <c r="B988" s="79"/>
      <c r="C988" s="79"/>
      <c r="F988" s="33"/>
      <c r="G988" s="33"/>
    </row>
    <row r="989" spans="2:7">
      <c r="B989" s="79"/>
      <c r="C989" s="79"/>
      <c r="F989" s="33"/>
      <c r="G989" s="33"/>
    </row>
    <row r="990" spans="2:7">
      <c r="B990" s="79"/>
      <c r="C990" s="79"/>
      <c r="F990" s="33"/>
      <c r="G990" s="33"/>
    </row>
    <row r="991" spans="2:7">
      <c r="B991" s="79"/>
      <c r="C991" s="79"/>
      <c r="F991" s="33"/>
      <c r="G991" s="33"/>
    </row>
    <row r="992" spans="2:7">
      <c r="B992" s="79"/>
      <c r="C992" s="79"/>
      <c r="F992" s="33"/>
      <c r="G992" s="33"/>
    </row>
    <row r="993" spans="2:7">
      <c r="B993" s="79"/>
      <c r="C993" s="79"/>
      <c r="F993" s="33"/>
      <c r="G993" s="33"/>
    </row>
    <row r="994" spans="2:7">
      <c r="B994" s="79"/>
      <c r="C994" s="79"/>
      <c r="F994" s="33"/>
      <c r="G994" s="33"/>
    </row>
    <row r="995" spans="2:7">
      <c r="B995" s="79"/>
      <c r="C995" s="79"/>
      <c r="F995" s="33"/>
      <c r="G995" s="33"/>
    </row>
    <row r="996" spans="2:7">
      <c r="B996" s="79"/>
      <c r="C996" s="79"/>
      <c r="F996" s="33"/>
      <c r="G996" s="33"/>
    </row>
    <row r="997" spans="2:7">
      <c r="B997" s="79"/>
      <c r="C997" s="79"/>
      <c r="F997" s="33"/>
      <c r="G997" s="33"/>
    </row>
    <row r="998" spans="2:7">
      <c r="B998" s="79"/>
      <c r="C998" s="79"/>
      <c r="F998" s="33"/>
      <c r="G998" s="33"/>
    </row>
    <row r="999" spans="2:7">
      <c r="B999" s="79"/>
      <c r="C999" s="79"/>
      <c r="F999" s="33"/>
      <c r="G999" s="33"/>
    </row>
    <row r="1000" spans="2:7">
      <c r="B1000" s="79"/>
      <c r="C1000" s="79"/>
      <c r="F1000" s="33"/>
      <c r="G1000" s="33"/>
    </row>
    <row r="1001" spans="2:7">
      <c r="B1001" s="79"/>
      <c r="C1001" s="79"/>
      <c r="F1001" s="33"/>
      <c r="G1001" s="33"/>
    </row>
    <row r="1002" spans="2:7">
      <c r="B1002" s="79"/>
      <c r="C1002" s="79"/>
      <c r="F1002" s="33"/>
      <c r="G1002" s="33"/>
    </row>
    <row r="1003" spans="2:7">
      <c r="B1003" s="79"/>
      <c r="C1003" s="79"/>
      <c r="F1003" s="33"/>
      <c r="G1003" s="33"/>
    </row>
    <row r="1004" spans="2:7">
      <c r="B1004" s="79"/>
      <c r="C1004" s="79"/>
      <c r="F1004" s="33"/>
      <c r="G1004" s="33"/>
    </row>
    <row r="1005" spans="2:7">
      <c r="B1005" s="79"/>
      <c r="C1005" s="79"/>
      <c r="F1005" s="33"/>
      <c r="G1005" s="33"/>
    </row>
    <row r="1006" spans="2:7">
      <c r="B1006" s="79"/>
      <c r="C1006" s="79"/>
      <c r="F1006" s="33"/>
      <c r="G1006" s="33"/>
    </row>
    <row r="1007" spans="2:7">
      <c r="B1007" s="79"/>
      <c r="C1007" s="79"/>
      <c r="F1007" s="33"/>
      <c r="G1007" s="33"/>
    </row>
    <row r="1008" spans="2:7">
      <c r="B1008" s="79"/>
      <c r="C1008" s="79"/>
      <c r="F1008" s="33"/>
      <c r="G1008" s="33"/>
    </row>
    <row r="1009" spans="2:7">
      <c r="B1009" s="79"/>
      <c r="C1009" s="79"/>
      <c r="F1009" s="33"/>
      <c r="G1009" s="33"/>
    </row>
    <row r="1010" spans="2:7">
      <c r="B1010" s="79"/>
      <c r="C1010" s="79"/>
      <c r="F1010" s="33"/>
      <c r="G1010" s="33"/>
    </row>
    <row r="1011" spans="2:7">
      <c r="B1011" s="79"/>
      <c r="C1011" s="79"/>
      <c r="F1011" s="33"/>
      <c r="G1011" s="33"/>
    </row>
    <row r="1012" spans="2:7">
      <c r="B1012" s="79"/>
      <c r="C1012" s="79"/>
      <c r="F1012" s="33"/>
      <c r="G1012" s="33"/>
    </row>
    <row r="1013" spans="2:7">
      <c r="B1013" s="79"/>
      <c r="C1013" s="79"/>
      <c r="F1013" s="33"/>
      <c r="G1013" s="33"/>
    </row>
    <row r="1014" spans="2:7">
      <c r="B1014" s="79"/>
      <c r="C1014" s="79"/>
      <c r="F1014" s="33"/>
      <c r="G1014" s="33"/>
    </row>
    <row r="1015" spans="2:7">
      <c r="B1015" s="79"/>
      <c r="C1015" s="79"/>
      <c r="F1015" s="33"/>
      <c r="G1015" s="33"/>
    </row>
    <row r="1016" spans="2:7">
      <c r="B1016" s="79"/>
      <c r="C1016" s="79"/>
      <c r="F1016" s="33"/>
      <c r="G1016" s="33"/>
    </row>
    <row r="1017" spans="2:7">
      <c r="B1017" s="79"/>
      <c r="C1017" s="79"/>
      <c r="F1017" s="33"/>
      <c r="G1017" s="33"/>
    </row>
    <row r="1018" spans="2:7">
      <c r="B1018" s="79"/>
      <c r="C1018" s="79"/>
      <c r="F1018" s="33"/>
      <c r="G1018" s="33"/>
    </row>
    <row r="1019" spans="2:7">
      <c r="B1019" s="79"/>
      <c r="C1019" s="79"/>
      <c r="F1019" s="33"/>
      <c r="G1019" s="33"/>
    </row>
    <row r="1020" spans="2:7">
      <c r="B1020" s="79"/>
      <c r="C1020" s="79"/>
      <c r="F1020" s="33"/>
      <c r="G1020" s="33"/>
    </row>
    <row r="1021" spans="2:7">
      <c r="B1021" s="79"/>
      <c r="C1021" s="79"/>
      <c r="F1021" s="33"/>
      <c r="G1021" s="33"/>
    </row>
    <row r="1022" spans="2:7">
      <c r="B1022" s="79"/>
      <c r="C1022" s="79"/>
      <c r="F1022" s="33"/>
      <c r="G1022" s="33"/>
    </row>
    <row r="1023" spans="2:7">
      <c r="B1023" s="79"/>
      <c r="C1023" s="79"/>
      <c r="F1023" s="33"/>
      <c r="G1023" s="33"/>
    </row>
    <row r="1024" spans="2:7">
      <c r="B1024" s="79"/>
      <c r="C1024" s="79"/>
      <c r="F1024" s="33"/>
      <c r="G1024" s="33"/>
    </row>
    <row r="1025" spans="2:7">
      <c r="B1025" s="79"/>
      <c r="C1025" s="79"/>
      <c r="F1025" s="33"/>
      <c r="G1025" s="33"/>
    </row>
    <row r="1026" spans="2:7">
      <c r="B1026" s="79"/>
      <c r="C1026" s="79"/>
      <c r="F1026" s="33"/>
      <c r="G1026" s="33"/>
    </row>
    <row r="1027" spans="2:7">
      <c r="B1027" s="79"/>
      <c r="C1027" s="79"/>
      <c r="F1027" s="33"/>
      <c r="G1027" s="33"/>
    </row>
    <row r="1028" spans="2:7">
      <c r="B1028" s="79"/>
      <c r="C1028" s="79"/>
      <c r="F1028" s="33"/>
      <c r="G1028" s="33"/>
    </row>
    <row r="1029" spans="2:7">
      <c r="B1029" s="79"/>
      <c r="C1029" s="79"/>
      <c r="F1029" s="33"/>
      <c r="G1029" s="33"/>
    </row>
    <row r="1030" spans="2:7">
      <c r="B1030" s="79"/>
      <c r="C1030" s="79"/>
      <c r="F1030" s="33"/>
      <c r="G1030" s="33"/>
    </row>
    <row r="1031" spans="2:7">
      <c r="B1031" s="79"/>
      <c r="C1031" s="79"/>
      <c r="F1031" s="33"/>
      <c r="G1031" s="33"/>
    </row>
    <row r="1032" spans="2:7">
      <c r="B1032" s="79"/>
      <c r="C1032" s="79"/>
      <c r="F1032" s="33"/>
      <c r="G1032" s="33"/>
    </row>
    <row r="1033" spans="2:7">
      <c r="B1033" s="79"/>
      <c r="C1033" s="79"/>
      <c r="F1033" s="33"/>
      <c r="G1033" s="33"/>
    </row>
    <row r="1034" spans="2:7">
      <c r="B1034" s="79"/>
      <c r="C1034" s="79"/>
      <c r="F1034" s="33"/>
      <c r="G1034" s="33"/>
    </row>
    <row r="1035" spans="2:7">
      <c r="B1035" s="79"/>
      <c r="C1035" s="79"/>
      <c r="F1035" s="33"/>
      <c r="G1035" s="33"/>
    </row>
    <row r="1036" spans="2:7">
      <c r="B1036" s="79"/>
      <c r="C1036" s="79"/>
      <c r="F1036" s="33"/>
      <c r="G1036" s="33"/>
    </row>
    <row r="1037" spans="2:7">
      <c r="B1037" s="79"/>
      <c r="C1037" s="79"/>
      <c r="F1037" s="33"/>
      <c r="G1037" s="33"/>
    </row>
    <row r="1038" spans="2:7">
      <c r="B1038" s="79"/>
      <c r="C1038" s="79"/>
      <c r="F1038" s="33"/>
      <c r="G1038" s="33"/>
    </row>
    <row r="1039" spans="2:7">
      <c r="B1039" s="79"/>
      <c r="C1039" s="79"/>
      <c r="F1039" s="33"/>
      <c r="G1039" s="33"/>
    </row>
    <row r="1040" spans="2:7">
      <c r="B1040" s="79"/>
      <c r="C1040" s="79"/>
      <c r="F1040" s="33"/>
      <c r="G1040" s="33"/>
    </row>
    <row r="1041" spans="2:7">
      <c r="B1041" s="79"/>
      <c r="C1041" s="79"/>
      <c r="F1041" s="33"/>
      <c r="G1041" s="33"/>
    </row>
    <row r="1042" spans="2:7">
      <c r="B1042" s="79"/>
      <c r="C1042" s="79"/>
      <c r="F1042" s="33"/>
      <c r="G1042" s="33"/>
    </row>
    <row r="1043" spans="2:7">
      <c r="B1043" s="79"/>
      <c r="C1043" s="79"/>
      <c r="F1043" s="33"/>
      <c r="G1043" s="33"/>
    </row>
    <row r="1044" spans="2:7">
      <c r="B1044" s="79"/>
      <c r="C1044" s="79"/>
      <c r="F1044" s="33"/>
      <c r="G1044" s="33"/>
    </row>
    <row r="1045" spans="2:7">
      <c r="B1045" s="79"/>
      <c r="C1045" s="79"/>
      <c r="F1045" s="33"/>
      <c r="G1045" s="33"/>
    </row>
    <row r="1046" spans="2:7">
      <c r="B1046" s="79"/>
      <c r="C1046" s="79"/>
      <c r="F1046" s="33"/>
      <c r="G1046" s="33"/>
    </row>
    <row r="1047" spans="2:7">
      <c r="B1047" s="79"/>
      <c r="C1047" s="79"/>
      <c r="F1047" s="33"/>
      <c r="G1047" s="33"/>
    </row>
    <row r="1048" spans="2:7">
      <c r="B1048" s="79"/>
      <c r="C1048" s="79"/>
      <c r="F1048" s="33"/>
      <c r="G1048" s="33"/>
    </row>
    <row r="1049" spans="2:7">
      <c r="B1049" s="79"/>
      <c r="C1049" s="79"/>
      <c r="F1049" s="33"/>
      <c r="G1049" s="33"/>
    </row>
    <row r="1050" spans="2:7">
      <c r="B1050" s="79"/>
      <c r="C1050" s="79"/>
      <c r="F1050" s="33"/>
      <c r="G1050" s="33"/>
    </row>
    <row r="1051" spans="2:7">
      <c r="B1051" s="79"/>
      <c r="C1051" s="79"/>
      <c r="F1051" s="33"/>
      <c r="G1051" s="33"/>
    </row>
    <row r="1052" spans="2:7">
      <c r="B1052" s="79"/>
      <c r="C1052" s="79"/>
      <c r="F1052" s="33"/>
      <c r="G1052" s="33"/>
    </row>
    <row r="1053" spans="2:7">
      <c r="B1053" s="79"/>
      <c r="C1053" s="79"/>
      <c r="F1053" s="33"/>
      <c r="G1053" s="33"/>
    </row>
    <row r="1054" spans="2:7">
      <c r="B1054" s="79"/>
      <c r="C1054" s="79"/>
      <c r="F1054" s="33"/>
      <c r="G1054" s="33"/>
    </row>
    <row r="1055" spans="2:7">
      <c r="B1055" s="79"/>
      <c r="C1055" s="79"/>
      <c r="F1055" s="33"/>
      <c r="G1055" s="33"/>
    </row>
    <row r="1056" spans="2:7">
      <c r="B1056" s="79"/>
      <c r="C1056" s="79"/>
      <c r="F1056" s="33"/>
      <c r="G1056" s="33"/>
    </row>
    <row r="1057" spans="2:7">
      <c r="B1057" s="79"/>
      <c r="C1057" s="79"/>
      <c r="F1057" s="33"/>
      <c r="G1057" s="33"/>
    </row>
    <row r="1058" spans="2:7">
      <c r="B1058" s="79"/>
      <c r="C1058" s="79"/>
      <c r="F1058" s="33"/>
      <c r="G1058" s="33"/>
    </row>
    <row r="1059" spans="2:7">
      <c r="B1059" s="79"/>
      <c r="C1059" s="79"/>
      <c r="F1059" s="33"/>
      <c r="G1059" s="33"/>
    </row>
    <row r="1060" spans="2:7">
      <c r="B1060" s="79"/>
      <c r="C1060" s="79"/>
      <c r="F1060" s="33"/>
      <c r="G1060" s="33"/>
    </row>
    <row r="1061" spans="2:7">
      <c r="B1061" s="79"/>
      <c r="C1061" s="79"/>
      <c r="F1061" s="33"/>
      <c r="G1061" s="33"/>
    </row>
    <row r="1062" spans="2:7">
      <c r="B1062" s="79"/>
      <c r="C1062" s="79"/>
      <c r="F1062" s="33"/>
      <c r="G1062" s="33"/>
    </row>
    <row r="1063" spans="2:7">
      <c r="B1063" s="79"/>
      <c r="C1063" s="79"/>
      <c r="F1063" s="33"/>
      <c r="G1063" s="33"/>
    </row>
    <row r="1064" spans="2:7">
      <c r="B1064" s="79"/>
      <c r="C1064" s="79"/>
      <c r="F1064" s="33"/>
      <c r="G1064" s="33"/>
    </row>
    <row r="1065" spans="2:7">
      <c r="B1065" s="79"/>
      <c r="C1065" s="79"/>
      <c r="F1065" s="33"/>
      <c r="G1065" s="33"/>
    </row>
    <row r="1066" spans="2:7">
      <c r="B1066" s="79"/>
      <c r="C1066" s="79"/>
      <c r="F1066" s="33"/>
      <c r="G1066" s="33"/>
    </row>
    <row r="1067" spans="2:7">
      <c r="B1067" s="79"/>
      <c r="C1067" s="79"/>
      <c r="F1067" s="33"/>
      <c r="G1067" s="33"/>
    </row>
    <row r="1068" spans="2:7">
      <c r="B1068" s="79"/>
      <c r="C1068" s="79"/>
      <c r="G1068" s="33"/>
    </row>
    <row r="1069" spans="2:7">
      <c r="G1069" s="33"/>
    </row>
    <row r="1070" spans="2:7">
      <c r="G1070" s="33"/>
    </row>
    <row r="1071" spans="2:7">
      <c r="G1071" s="33"/>
    </row>
    <row r="1072" spans="2:7">
      <c r="G1072" s="33"/>
    </row>
    <row r="1073" spans="7:7">
      <c r="G1073" s="33"/>
    </row>
    <row r="1074" spans="7:7">
      <c r="G1074" s="33"/>
    </row>
    <row r="1075" spans="7:7">
      <c r="G1075" s="33"/>
    </row>
    <row r="1076" spans="7:7">
      <c r="G1076" s="33"/>
    </row>
    <row r="1077" spans="7:7">
      <c r="G1077" s="33"/>
    </row>
  </sheetData>
  <sortState ref="A65:AY94">
    <sortCondition ref="D65:D94"/>
    <sortCondition ref="F65:F94"/>
  </sortState>
  <mergeCells count="25"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</mergeCells>
  <pageMargins left="0.38593749999999999" right="0.7" top="0.75" bottom="0.75" header="0.3" footer="0.3"/>
  <pageSetup paperSize="5" scale="62" fitToHeight="0" orientation="landscape" r:id="rId1"/>
  <headerFooter>
    <oddFooter>&amp;R&amp;P</oddFooter>
  </headerFooter>
  <rowBreaks count="2" manualBreakCount="2">
    <brk id="57" max="14" man="1"/>
    <brk id="104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85546875" style="36" customWidth="1"/>
    <col min="2" max="2" width="8.140625" style="2" bestFit="1" customWidth="1"/>
    <col min="3" max="3" width="10.7109375" style="2" customWidth="1"/>
    <col min="4" max="4" width="7.7109375" style="2" customWidth="1"/>
    <col min="5" max="5" width="51.28515625" style="2" customWidth="1"/>
    <col min="6" max="6" width="77.85546875" style="2" customWidth="1"/>
    <col min="7" max="7" width="32.7109375" style="2" customWidth="1"/>
    <col min="8" max="8" width="9" style="2" customWidth="1"/>
    <col min="9" max="15" width="7.85546875" style="2" customWidth="1"/>
    <col min="16" max="16" width="3.28515625" style="30" customWidth="1"/>
    <col min="17" max="24" width="7.42578125" style="30" customWidth="1"/>
    <col min="25" max="25" width="3.28515625" style="30" customWidth="1"/>
    <col min="26" max="33" width="8" style="30" customWidth="1"/>
    <col min="34" max="34" width="3.28515625" style="30" customWidth="1"/>
    <col min="35" max="42" width="7.5703125" style="30" customWidth="1"/>
    <col min="43" max="43" width="3.140625" style="2" customWidth="1"/>
    <col min="44" max="51" width="7.140625" style="2" customWidth="1"/>
    <col min="52" max="16384" width="9.140625" style="2"/>
  </cols>
  <sheetData>
    <row r="1" spans="1:52">
      <c r="A1" s="39"/>
      <c r="B1" s="1"/>
      <c r="C1" s="1"/>
      <c r="D1" s="1"/>
      <c r="E1" s="1"/>
      <c r="F1" s="4" t="str">
        <f>+'Measures '!F1</f>
        <v>Measures Affecting Revenue and Tax Administration - 2022 Regular Session, Special Sessions C &amp; D</v>
      </c>
      <c r="G1" s="1"/>
      <c r="H1" s="1"/>
      <c r="I1" s="1"/>
      <c r="J1" s="1"/>
      <c r="K1" s="1"/>
      <c r="L1" s="1"/>
      <c r="M1" s="1"/>
      <c r="N1" s="1"/>
      <c r="O1" s="1"/>
    </row>
    <row r="2" spans="1:52">
      <c r="A2" s="39"/>
      <c r="B2" s="1"/>
      <c r="C2" s="1"/>
      <c r="D2" s="1"/>
      <c r="E2" s="1"/>
      <c r="F2" s="4" t="s">
        <v>9</v>
      </c>
      <c r="G2" s="1"/>
      <c r="H2" s="103"/>
      <c r="I2" s="1"/>
      <c r="J2" s="1"/>
      <c r="K2" s="1"/>
      <c r="L2" s="1"/>
      <c r="M2" s="1"/>
      <c r="N2" s="1"/>
      <c r="O2" s="1"/>
    </row>
    <row r="3" spans="1:52">
      <c r="A3" s="39"/>
      <c r="B3" s="1"/>
      <c r="C3" s="1"/>
      <c r="D3" s="1"/>
      <c r="E3" s="1"/>
      <c r="F3" s="4" t="s">
        <v>45</v>
      </c>
      <c r="G3" s="1"/>
      <c r="H3" s="1"/>
      <c r="I3" s="1"/>
      <c r="J3" s="1"/>
      <c r="K3" s="1"/>
      <c r="L3" s="1"/>
      <c r="M3" s="1"/>
      <c r="N3" s="1"/>
      <c r="O3" s="1"/>
    </row>
    <row r="4" spans="1:52">
      <c r="A4" s="9">
        <f>+'Measures '!A4</f>
        <v>44740</v>
      </c>
      <c r="B4" s="24"/>
      <c r="C4" s="24"/>
      <c r="D4" s="24"/>
      <c r="E4" s="20"/>
      <c r="F4" s="17"/>
      <c r="G4" s="24"/>
      <c r="H4" s="24"/>
      <c r="I4" s="24"/>
      <c r="J4" s="24"/>
      <c r="K4" s="24"/>
      <c r="L4" s="24"/>
      <c r="M4" s="24"/>
      <c r="N4" s="24"/>
      <c r="O4" s="24"/>
      <c r="P4" s="27"/>
      <c r="Q4" s="31"/>
      <c r="R4" s="31"/>
      <c r="S4" s="31"/>
      <c r="T4" s="31"/>
      <c r="U4" s="31"/>
      <c r="V4" s="31"/>
      <c r="W4" s="31"/>
      <c r="X4" s="31"/>
      <c r="Y4" s="27"/>
      <c r="Z4" s="31"/>
      <c r="AA4" s="31"/>
      <c r="AB4" s="31"/>
      <c r="AC4" s="31"/>
      <c r="AD4" s="31"/>
      <c r="AE4" s="31"/>
      <c r="AF4" s="31"/>
      <c r="AG4" s="31"/>
      <c r="AH4" s="27"/>
      <c r="AI4" s="31"/>
      <c r="AJ4" s="31"/>
      <c r="AK4" s="31"/>
      <c r="AL4" s="31"/>
      <c r="AM4" s="31"/>
      <c r="AN4" s="31"/>
      <c r="AO4" s="31"/>
      <c r="AP4" s="31"/>
      <c r="AQ4" s="12"/>
      <c r="AR4" s="24"/>
      <c r="AS4" s="24"/>
      <c r="AT4" s="24"/>
      <c r="AU4" s="24"/>
      <c r="AV4" s="24"/>
      <c r="AW4" s="24"/>
      <c r="AX4" s="24"/>
      <c r="AY4" s="24"/>
    </row>
    <row r="5" spans="1:52">
      <c r="A5" s="37"/>
      <c r="B5" s="15"/>
      <c r="C5" s="16"/>
      <c r="D5" s="16"/>
      <c r="E5" s="21"/>
      <c r="F5" s="14"/>
      <c r="G5" s="16"/>
      <c r="H5" s="244" t="str">
        <f>+'Measures '!H5:O5</f>
        <v>FY 22-23</v>
      </c>
      <c r="I5" s="242"/>
      <c r="J5" s="242"/>
      <c r="K5" s="242"/>
      <c r="L5" s="242"/>
      <c r="M5" s="242"/>
      <c r="N5" s="242"/>
      <c r="O5" s="243"/>
      <c r="P5" s="3"/>
      <c r="Q5" s="241" t="str">
        <f>+'Measures '!Q5:X5</f>
        <v>FY 23-24</v>
      </c>
      <c r="R5" s="242"/>
      <c r="S5" s="242"/>
      <c r="T5" s="242"/>
      <c r="U5" s="242"/>
      <c r="V5" s="242"/>
      <c r="W5" s="242"/>
      <c r="X5" s="243"/>
      <c r="Y5" s="48"/>
      <c r="Z5" s="241" t="str">
        <f>+'Measures '!Z5:AG5</f>
        <v>FY 24-25</v>
      </c>
      <c r="AA5" s="242"/>
      <c r="AB5" s="242"/>
      <c r="AC5" s="242"/>
      <c r="AD5" s="242"/>
      <c r="AE5" s="242"/>
      <c r="AF5" s="242"/>
      <c r="AG5" s="243"/>
      <c r="AH5" s="48"/>
      <c r="AI5" s="241" t="str">
        <f>+'Measures '!AI5:AP5</f>
        <v>FY 25-26</v>
      </c>
      <c r="AJ5" s="242"/>
      <c r="AK5" s="242"/>
      <c r="AL5" s="242"/>
      <c r="AM5" s="242"/>
      <c r="AN5" s="242"/>
      <c r="AO5" s="242"/>
      <c r="AP5" s="243"/>
      <c r="AQ5" s="25"/>
      <c r="AR5" s="241" t="str">
        <f>+'Measures '!AR5:AY5</f>
        <v>FY 26-27</v>
      </c>
      <c r="AS5" s="242"/>
      <c r="AT5" s="242"/>
      <c r="AU5" s="242"/>
      <c r="AV5" s="242"/>
      <c r="AW5" s="242"/>
      <c r="AX5" s="242"/>
      <c r="AY5" s="243"/>
    </row>
    <row r="6" spans="1:52">
      <c r="A6" s="6" t="s">
        <v>12</v>
      </c>
      <c r="B6" s="28" t="s">
        <v>10</v>
      </c>
      <c r="C6" s="13"/>
      <c r="D6" s="13"/>
      <c r="E6" s="22"/>
      <c r="F6" s="13"/>
      <c r="G6" s="13"/>
      <c r="H6" s="245" t="s">
        <v>3</v>
      </c>
      <c r="I6" s="240"/>
      <c r="J6" s="239" t="s">
        <v>4</v>
      </c>
      <c r="K6" s="240"/>
      <c r="L6" s="239" t="s">
        <v>15</v>
      </c>
      <c r="M6" s="240"/>
      <c r="N6" s="239" t="s">
        <v>5</v>
      </c>
      <c r="O6" s="240"/>
      <c r="P6" s="23"/>
      <c r="Q6" s="239" t="s">
        <v>3</v>
      </c>
      <c r="R6" s="240"/>
      <c r="S6" s="239" t="s">
        <v>4</v>
      </c>
      <c r="T6" s="240"/>
      <c r="U6" s="239" t="s">
        <v>15</v>
      </c>
      <c r="V6" s="240"/>
      <c r="W6" s="239" t="s">
        <v>5</v>
      </c>
      <c r="X6" s="240"/>
      <c r="Y6" s="23"/>
      <c r="Z6" s="239" t="s">
        <v>3</v>
      </c>
      <c r="AA6" s="240"/>
      <c r="AB6" s="239" t="s">
        <v>4</v>
      </c>
      <c r="AC6" s="240"/>
      <c r="AD6" s="239" t="s">
        <v>15</v>
      </c>
      <c r="AE6" s="240"/>
      <c r="AF6" s="239" t="s">
        <v>5</v>
      </c>
      <c r="AG6" s="240"/>
      <c r="AH6" s="23"/>
      <c r="AI6" s="239" t="s">
        <v>3</v>
      </c>
      <c r="AJ6" s="240"/>
      <c r="AK6" s="239" t="s">
        <v>4</v>
      </c>
      <c r="AL6" s="240"/>
      <c r="AM6" s="239" t="s">
        <v>15</v>
      </c>
      <c r="AN6" s="240"/>
      <c r="AO6" s="239" t="s">
        <v>5</v>
      </c>
      <c r="AP6" s="240"/>
      <c r="AQ6" s="23"/>
      <c r="AR6" s="239" t="s">
        <v>3</v>
      </c>
      <c r="AS6" s="240"/>
      <c r="AT6" s="239" t="s">
        <v>4</v>
      </c>
      <c r="AU6" s="240"/>
      <c r="AV6" s="239" t="s">
        <v>15</v>
      </c>
      <c r="AW6" s="240"/>
      <c r="AX6" s="239" t="s">
        <v>16</v>
      </c>
      <c r="AY6" s="240"/>
    </row>
    <row r="7" spans="1:52">
      <c r="A7" s="38" t="s">
        <v>13</v>
      </c>
      <c r="B7" s="18" t="s">
        <v>11</v>
      </c>
      <c r="C7" s="19" t="s">
        <v>0</v>
      </c>
      <c r="D7" s="19" t="s">
        <v>6</v>
      </c>
      <c r="E7" s="19" t="s">
        <v>14</v>
      </c>
      <c r="F7" s="19" t="s">
        <v>1</v>
      </c>
      <c r="G7" s="19" t="s">
        <v>7</v>
      </c>
      <c r="H7" s="11" t="s">
        <v>2</v>
      </c>
      <c r="I7" s="29" t="s">
        <v>8</v>
      </c>
      <c r="J7" s="29" t="s">
        <v>2</v>
      </c>
      <c r="K7" s="29" t="s">
        <v>8</v>
      </c>
      <c r="L7" s="29" t="s">
        <v>2</v>
      </c>
      <c r="M7" s="29" t="s">
        <v>8</v>
      </c>
      <c r="N7" s="29" t="s">
        <v>2</v>
      </c>
      <c r="O7" s="29" t="s">
        <v>8</v>
      </c>
      <c r="P7" s="32"/>
      <c r="Q7" s="29" t="s">
        <v>2</v>
      </c>
      <c r="R7" s="29" t="s">
        <v>8</v>
      </c>
      <c r="S7" s="29" t="s">
        <v>2</v>
      </c>
      <c r="T7" s="29" t="s">
        <v>8</v>
      </c>
      <c r="U7" s="29" t="s">
        <v>2</v>
      </c>
      <c r="V7" s="29" t="s">
        <v>8</v>
      </c>
      <c r="W7" s="29" t="s">
        <v>2</v>
      </c>
      <c r="X7" s="29" t="s">
        <v>8</v>
      </c>
      <c r="Y7" s="32"/>
      <c r="Z7" s="29" t="s">
        <v>2</v>
      </c>
      <c r="AA7" s="29" t="s">
        <v>8</v>
      </c>
      <c r="AB7" s="29" t="s">
        <v>2</v>
      </c>
      <c r="AC7" s="29" t="s">
        <v>8</v>
      </c>
      <c r="AD7" s="29" t="s">
        <v>2</v>
      </c>
      <c r="AE7" s="29" t="s">
        <v>8</v>
      </c>
      <c r="AF7" s="29" t="s">
        <v>2</v>
      </c>
      <c r="AG7" s="29" t="s">
        <v>8</v>
      </c>
      <c r="AH7" s="32"/>
      <c r="AI7" s="29" t="s">
        <v>2</v>
      </c>
      <c r="AJ7" s="29" t="s">
        <v>8</v>
      </c>
      <c r="AK7" s="29" t="s">
        <v>2</v>
      </c>
      <c r="AL7" s="29" t="s">
        <v>8</v>
      </c>
      <c r="AM7" s="29" t="s">
        <v>2</v>
      </c>
      <c r="AN7" s="29" t="s">
        <v>8</v>
      </c>
      <c r="AO7" s="29" t="s">
        <v>2</v>
      </c>
      <c r="AP7" s="29" t="s">
        <v>8</v>
      </c>
      <c r="AQ7" s="32"/>
      <c r="AR7" s="29" t="s">
        <v>2</v>
      </c>
      <c r="AS7" s="29" t="s">
        <v>17</v>
      </c>
      <c r="AT7" s="29" t="s">
        <v>2</v>
      </c>
      <c r="AU7" s="29" t="s">
        <v>17</v>
      </c>
      <c r="AV7" s="29" t="s">
        <v>2</v>
      </c>
      <c r="AW7" s="29" t="s">
        <v>17</v>
      </c>
      <c r="AX7" s="29" t="s">
        <v>2</v>
      </c>
      <c r="AY7" s="29" t="s">
        <v>17</v>
      </c>
    </row>
    <row r="8" spans="1:52" s="35" customFormat="1">
      <c r="A8" s="40" t="s">
        <v>56</v>
      </c>
      <c r="B8" s="40">
        <v>25</v>
      </c>
      <c r="C8" s="54">
        <v>43791</v>
      </c>
      <c r="D8" s="75">
        <v>369</v>
      </c>
      <c r="E8" s="80" t="s">
        <v>84</v>
      </c>
      <c r="F8" s="77" t="s">
        <v>81</v>
      </c>
      <c r="G8" s="49" t="s">
        <v>49</v>
      </c>
      <c r="H8" s="45">
        <v>0</v>
      </c>
      <c r="I8" s="46">
        <v>0</v>
      </c>
      <c r="J8" s="45">
        <v>0</v>
      </c>
      <c r="K8" s="46">
        <v>0</v>
      </c>
      <c r="L8" s="45">
        <v>0</v>
      </c>
      <c r="M8" s="46" t="s">
        <v>25</v>
      </c>
      <c r="N8" s="45">
        <v>0</v>
      </c>
      <c r="O8" s="46" t="s">
        <v>25</v>
      </c>
      <c r="P8" s="47"/>
      <c r="Q8" s="45">
        <v>0</v>
      </c>
      <c r="R8" s="47">
        <v>0</v>
      </c>
      <c r="S8" s="45">
        <v>0</v>
      </c>
      <c r="T8" s="46">
        <v>0</v>
      </c>
      <c r="U8" s="45" t="s">
        <v>25</v>
      </c>
      <c r="V8" s="46" t="s">
        <v>25</v>
      </c>
      <c r="W8" s="45" t="s">
        <v>25</v>
      </c>
      <c r="X8" s="46" t="s">
        <v>25</v>
      </c>
      <c r="Y8" s="34"/>
      <c r="Z8" s="45">
        <v>0</v>
      </c>
      <c r="AA8" s="46">
        <v>0</v>
      </c>
      <c r="AB8" s="45">
        <v>0</v>
      </c>
      <c r="AC8" s="46">
        <v>0</v>
      </c>
      <c r="AD8" s="45" t="s">
        <v>25</v>
      </c>
      <c r="AE8" s="46" t="s">
        <v>25</v>
      </c>
      <c r="AF8" s="45" t="s">
        <v>25</v>
      </c>
      <c r="AG8" s="46" t="s">
        <v>25</v>
      </c>
      <c r="AH8" s="34"/>
      <c r="AI8" s="45">
        <v>0</v>
      </c>
      <c r="AJ8" s="46">
        <v>0</v>
      </c>
      <c r="AK8" s="45">
        <v>0</v>
      </c>
      <c r="AL8" s="46">
        <v>0</v>
      </c>
      <c r="AM8" s="45" t="s">
        <v>25</v>
      </c>
      <c r="AN8" s="46" t="s">
        <v>25</v>
      </c>
      <c r="AO8" s="45" t="s">
        <v>25</v>
      </c>
      <c r="AP8" s="46" t="s">
        <v>25</v>
      </c>
      <c r="AQ8" s="34"/>
      <c r="AR8" s="45">
        <v>0</v>
      </c>
      <c r="AS8" s="46">
        <v>0</v>
      </c>
      <c r="AT8" s="45">
        <v>0</v>
      </c>
      <c r="AU8" s="47">
        <v>0</v>
      </c>
      <c r="AV8" s="45" t="s">
        <v>25</v>
      </c>
      <c r="AW8" s="46" t="s">
        <v>25</v>
      </c>
      <c r="AX8" s="45" t="s">
        <v>25</v>
      </c>
      <c r="AY8" s="46" t="s">
        <v>25</v>
      </c>
      <c r="AZ8" s="33"/>
    </row>
    <row r="9" spans="1:52" s="35" customFormat="1">
      <c r="A9" s="40" t="s">
        <v>85</v>
      </c>
      <c r="B9" s="40">
        <v>31</v>
      </c>
      <c r="C9" s="54">
        <v>43791</v>
      </c>
      <c r="D9" s="75">
        <v>371</v>
      </c>
      <c r="E9" s="80" t="s">
        <v>83</v>
      </c>
      <c r="F9" s="77" t="s">
        <v>82</v>
      </c>
      <c r="G9" s="49" t="s">
        <v>49</v>
      </c>
      <c r="H9" s="45">
        <v>0</v>
      </c>
      <c r="I9" s="46">
        <v>0</v>
      </c>
      <c r="J9" s="45">
        <v>0</v>
      </c>
      <c r="K9" s="46">
        <v>0</v>
      </c>
      <c r="L9" s="45">
        <v>0</v>
      </c>
      <c r="M9" s="46" t="s">
        <v>25</v>
      </c>
      <c r="N9" s="45">
        <v>0</v>
      </c>
      <c r="O9" s="46" t="s">
        <v>25</v>
      </c>
      <c r="P9" s="47"/>
      <c r="Q9" s="45">
        <v>0</v>
      </c>
      <c r="R9" s="47">
        <v>0</v>
      </c>
      <c r="S9" s="45">
        <v>0</v>
      </c>
      <c r="T9" s="46">
        <v>0</v>
      </c>
      <c r="U9" s="45" t="s">
        <v>25</v>
      </c>
      <c r="V9" s="46" t="s">
        <v>25</v>
      </c>
      <c r="W9" s="45" t="s">
        <v>25</v>
      </c>
      <c r="X9" s="46" t="s">
        <v>25</v>
      </c>
      <c r="Y9" s="34"/>
      <c r="Z9" s="45">
        <v>0</v>
      </c>
      <c r="AA9" s="46">
        <v>0</v>
      </c>
      <c r="AB9" s="45">
        <v>0</v>
      </c>
      <c r="AC9" s="46">
        <v>0</v>
      </c>
      <c r="AD9" s="45" t="s">
        <v>25</v>
      </c>
      <c r="AE9" s="46" t="s">
        <v>25</v>
      </c>
      <c r="AF9" s="45" t="s">
        <v>25</v>
      </c>
      <c r="AG9" s="46" t="s">
        <v>25</v>
      </c>
      <c r="AH9" s="34"/>
      <c r="AI9" s="45">
        <v>0</v>
      </c>
      <c r="AJ9" s="46">
        <v>0</v>
      </c>
      <c r="AK9" s="45">
        <v>0</v>
      </c>
      <c r="AL9" s="46">
        <v>0</v>
      </c>
      <c r="AM9" s="45" t="s">
        <v>25</v>
      </c>
      <c r="AN9" s="46" t="s">
        <v>25</v>
      </c>
      <c r="AO9" s="45" t="s">
        <v>25</v>
      </c>
      <c r="AP9" s="46" t="s">
        <v>25</v>
      </c>
      <c r="AQ9" s="34"/>
      <c r="AR9" s="45">
        <v>0</v>
      </c>
      <c r="AS9" s="46">
        <v>0</v>
      </c>
      <c r="AT9" s="45">
        <v>0</v>
      </c>
      <c r="AU9" s="47">
        <v>0</v>
      </c>
      <c r="AV9" s="45" t="s">
        <v>25</v>
      </c>
      <c r="AW9" s="46" t="s">
        <v>25</v>
      </c>
      <c r="AX9" s="45" t="s">
        <v>25</v>
      </c>
      <c r="AY9" s="46" t="s">
        <v>25</v>
      </c>
      <c r="AZ9" s="33"/>
    </row>
    <row r="10" spans="1:52" s="35" customFormat="1">
      <c r="A10" s="40" t="s">
        <v>65</v>
      </c>
      <c r="B10" s="40">
        <v>581</v>
      </c>
      <c r="C10" s="54">
        <v>44019</v>
      </c>
      <c r="D10" s="75">
        <v>716</v>
      </c>
      <c r="E10" s="80" t="s">
        <v>69</v>
      </c>
      <c r="F10" s="77" t="s">
        <v>46</v>
      </c>
      <c r="G10" s="49" t="s">
        <v>49</v>
      </c>
      <c r="H10" s="45">
        <v>0</v>
      </c>
      <c r="I10" s="46">
        <v>0</v>
      </c>
      <c r="J10" s="45">
        <v>0</v>
      </c>
      <c r="K10" s="46">
        <v>0</v>
      </c>
      <c r="L10" s="45" t="s">
        <v>40</v>
      </c>
      <c r="M10" s="46" t="s">
        <v>40</v>
      </c>
      <c r="N10" s="45" t="s">
        <v>40</v>
      </c>
      <c r="O10" s="46" t="s">
        <v>40</v>
      </c>
      <c r="P10" s="47"/>
      <c r="Q10" s="45">
        <v>0</v>
      </c>
      <c r="R10" s="47">
        <v>0</v>
      </c>
      <c r="S10" s="45">
        <v>0</v>
      </c>
      <c r="T10" s="46">
        <v>0</v>
      </c>
      <c r="U10" s="45" t="s">
        <v>40</v>
      </c>
      <c r="V10" s="46" t="s">
        <v>40</v>
      </c>
      <c r="W10" s="45" t="s">
        <v>40</v>
      </c>
      <c r="X10" s="46" t="s">
        <v>40</v>
      </c>
      <c r="Y10" s="34"/>
      <c r="Z10" s="45">
        <v>0</v>
      </c>
      <c r="AA10" s="46">
        <v>0</v>
      </c>
      <c r="AB10" s="45">
        <v>0</v>
      </c>
      <c r="AC10" s="46">
        <v>0</v>
      </c>
      <c r="AD10" s="45" t="s">
        <v>40</v>
      </c>
      <c r="AE10" s="46" t="s">
        <v>40</v>
      </c>
      <c r="AF10" s="45" t="s">
        <v>40</v>
      </c>
      <c r="AG10" s="46" t="s">
        <v>40</v>
      </c>
      <c r="AH10" s="34"/>
      <c r="AI10" s="45">
        <v>0</v>
      </c>
      <c r="AJ10" s="46">
        <v>0</v>
      </c>
      <c r="AK10" s="45">
        <v>0</v>
      </c>
      <c r="AL10" s="46">
        <v>0</v>
      </c>
      <c r="AM10" s="45" t="s">
        <v>40</v>
      </c>
      <c r="AN10" s="46" t="s">
        <v>40</v>
      </c>
      <c r="AO10" s="45" t="s">
        <v>40</v>
      </c>
      <c r="AP10" s="46" t="s">
        <v>40</v>
      </c>
      <c r="AQ10" s="34"/>
      <c r="AR10" s="45">
        <v>0</v>
      </c>
      <c r="AS10" s="46">
        <v>0</v>
      </c>
      <c r="AT10" s="45">
        <v>0</v>
      </c>
      <c r="AU10" s="47">
        <v>0</v>
      </c>
      <c r="AV10" s="45" t="s">
        <v>40</v>
      </c>
      <c r="AW10" s="46" t="s">
        <v>40</v>
      </c>
      <c r="AX10" s="45" t="s">
        <v>40</v>
      </c>
      <c r="AY10" s="46" t="s">
        <v>40</v>
      </c>
      <c r="AZ10" s="33"/>
    </row>
    <row r="11" spans="1:52" s="35" customFormat="1" ht="38.25">
      <c r="A11" s="40" t="s">
        <v>56</v>
      </c>
      <c r="B11" s="40">
        <v>181</v>
      </c>
      <c r="C11" s="54">
        <v>43840</v>
      </c>
      <c r="D11" s="75">
        <v>877</v>
      </c>
      <c r="E11" s="82" t="s">
        <v>71</v>
      </c>
      <c r="F11" s="77" t="s">
        <v>86</v>
      </c>
      <c r="G11" s="104" t="s">
        <v>49</v>
      </c>
      <c r="H11" s="45">
        <v>0</v>
      </c>
      <c r="I11" s="46">
        <v>0</v>
      </c>
      <c r="J11" s="45">
        <v>0</v>
      </c>
      <c r="K11" s="46">
        <v>0</v>
      </c>
      <c r="L11" s="45">
        <v>0</v>
      </c>
      <c r="M11" s="46" t="s">
        <v>25</v>
      </c>
      <c r="N11" s="45">
        <v>0</v>
      </c>
      <c r="O11" s="46" t="s">
        <v>25</v>
      </c>
      <c r="P11" s="47"/>
      <c r="Q11" s="45">
        <v>0</v>
      </c>
      <c r="R11" s="47">
        <v>0</v>
      </c>
      <c r="S11" s="45">
        <v>0</v>
      </c>
      <c r="T11" s="46">
        <v>0</v>
      </c>
      <c r="U11" s="45" t="s">
        <v>25</v>
      </c>
      <c r="V11" s="46" t="s">
        <v>25</v>
      </c>
      <c r="W11" s="45" t="s">
        <v>25</v>
      </c>
      <c r="X11" s="46" t="s">
        <v>25</v>
      </c>
      <c r="Y11" s="34"/>
      <c r="Z11" s="45">
        <v>0</v>
      </c>
      <c r="AA11" s="46">
        <v>0</v>
      </c>
      <c r="AB11" s="45">
        <v>0</v>
      </c>
      <c r="AC11" s="46">
        <v>0</v>
      </c>
      <c r="AD11" s="45" t="s">
        <v>25</v>
      </c>
      <c r="AE11" s="46" t="s">
        <v>25</v>
      </c>
      <c r="AF11" s="45" t="s">
        <v>25</v>
      </c>
      <c r="AG11" s="46" t="s">
        <v>25</v>
      </c>
      <c r="AH11" s="34"/>
      <c r="AI11" s="45">
        <v>0</v>
      </c>
      <c r="AJ11" s="46">
        <v>0</v>
      </c>
      <c r="AK11" s="45">
        <v>0</v>
      </c>
      <c r="AL11" s="46">
        <v>0</v>
      </c>
      <c r="AM11" s="45" t="s">
        <v>25</v>
      </c>
      <c r="AN11" s="46" t="s">
        <v>25</v>
      </c>
      <c r="AO11" s="45" t="s">
        <v>25</v>
      </c>
      <c r="AP11" s="46" t="s">
        <v>25</v>
      </c>
      <c r="AQ11" s="34"/>
      <c r="AR11" s="45">
        <v>0</v>
      </c>
      <c r="AS11" s="46">
        <v>0</v>
      </c>
      <c r="AT11" s="45">
        <v>0</v>
      </c>
      <c r="AU11" s="47">
        <v>0</v>
      </c>
      <c r="AV11" s="45" t="s">
        <v>25</v>
      </c>
      <c r="AW11" s="46" t="s">
        <v>25</v>
      </c>
      <c r="AX11" s="45" t="s">
        <v>25</v>
      </c>
      <c r="AY11" s="46" t="s">
        <v>25</v>
      </c>
      <c r="AZ11" s="33"/>
    </row>
    <row r="12" spans="1:52" s="35" customFormat="1">
      <c r="A12" s="40" t="s">
        <v>85</v>
      </c>
      <c r="B12" s="40">
        <v>55</v>
      </c>
      <c r="C12" s="54">
        <v>43840</v>
      </c>
      <c r="D12" s="75">
        <v>879</v>
      </c>
      <c r="E12" s="82" t="s">
        <v>72</v>
      </c>
      <c r="F12" s="77" t="s">
        <v>87</v>
      </c>
      <c r="G12" s="104" t="s">
        <v>49</v>
      </c>
      <c r="H12" s="45">
        <v>0</v>
      </c>
      <c r="I12" s="46">
        <v>0</v>
      </c>
      <c r="J12" s="45">
        <v>0</v>
      </c>
      <c r="K12" s="46">
        <v>0</v>
      </c>
      <c r="L12" s="45">
        <v>0</v>
      </c>
      <c r="M12" s="46" t="s">
        <v>25</v>
      </c>
      <c r="N12" s="45">
        <v>0</v>
      </c>
      <c r="O12" s="46" t="s">
        <v>25</v>
      </c>
      <c r="P12" s="47"/>
      <c r="Q12" s="45">
        <v>0</v>
      </c>
      <c r="R12" s="47">
        <v>0</v>
      </c>
      <c r="S12" s="45">
        <v>0</v>
      </c>
      <c r="T12" s="46">
        <v>0</v>
      </c>
      <c r="U12" s="45" t="s">
        <v>25</v>
      </c>
      <c r="V12" s="46" t="s">
        <v>25</v>
      </c>
      <c r="W12" s="45" t="s">
        <v>25</v>
      </c>
      <c r="X12" s="46" t="s">
        <v>25</v>
      </c>
      <c r="Y12" s="34"/>
      <c r="Z12" s="45">
        <v>0</v>
      </c>
      <c r="AA12" s="46">
        <v>0</v>
      </c>
      <c r="AB12" s="45">
        <v>0</v>
      </c>
      <c r="AC12" s="46">
        <v>0</v>
      </c>
      <c r="AD12" s="45" t="s">
        <v>25</v>
      </c>
      <c r="AE12" s="46" t="s">
        <v>25</v>
      </c>
      <c r="AF12" s="45" t="s">
        <v>25</v>
      </c>
      <c r="AG12" s="46" t="s">
        <v>25</v>
      </c>
      <c r="AH12" s="34"/>
      <c r="AI12" s="45">
        <v>0</v>
      </c>
      <c r="AJ12" s="46">
        <v>0</v>
      </c>
      <c r="AK12" s="45">
        <v>0</v>
      </c>
      <c r="AL12" s="46">
        <v>0</v>
      </c>
      <c r="AM12" s="45" t="s">
        <v>25</v>
      </c>
      <c r="AN12" s="46" t="s">
        <v>25</v>
      </c>
      <c r="AO12" s="45" t="s">
        <v>25</v>
      </c>
      <c r="AP12" s="46" t="s">
        <v>25</v>
      </c>
      <c r="AQ12" s="34"/>
      <c r="AR12" s="45">
        <v>0</v>
      </c>
      <c r="AS12" s="46">
        <v>0</v>
      </c>
      <c r="AT12" s="45">
        <v>0</v>
      </c>
      <c r="AU12" s="47">
        <v>0</v>
      </c>
      <c r="AV12" s="45" t="s">
        <v>25</v>
      </c>
      <c r="AW12" s="46" t="s">
        <v>25</v>
      </c>
      <c r="AX12" s="45" t="s">
        <v>25</v>
      </c>
      <c r="AY12" s="46" t="s">
        <v>25</v>
      </c>
      <c r="AZ12" s="33"/>
    </row>
    <row r="13" spans="1:52" s="35" customFormat="1">
      <c r="A13" s="40" t="s">
        <v>52</v>
      </c>
      <c r="B13" s="40">
        <v>510</v>
      </c>
      <c r="C13" s="54">
        <v>43882</v>
      </c>
      <c r="D13" s="75">
        <v>7097</v>
      </c>
      <c r="E13" s="80" t="s">
        <v>51</v>
      </c>
      <c r="F13" s="77" t="s">
        <v>89</v>
      </c>
      <c r="G13" s="100" t="s">
        <v>49</v>
      </c>
      <c r="H13" s="45">
        <v>0</v>
      </c>
      <c r="I13" s="46">
        <v>0</v>
      </c>
      <c r="J13" s="45">
        <v>0</v>
      </c>
      <c r="K13" s="46">
        <v>0</v>
      </c>
      <c r="L13" s="45">
        <v>0</v>
      </c>
      <c r="M13" s="46" t="s">
        <v>20</v>
      </c>
      <c r="N13" s="45">
        <v>0</v>
      </c>
      <c r="O13" s="46" t="s">
        <v>20</v>
      </c>
      <c r="P13" s="47"/>
      <c r="Q13" s="45">
        <v>0</v>
      </c>
      <c r="R13" s="47">
        <v>0</v>
      </c>
      <c r="S13" s="45">
        <v>0</v>
      </c>
      <c r="T13" s="46">
        <v>0</v>
      </c>
      <c r="U13" s="45" t="s">
        <v>20</v>
      </c>
      <c r="V13" s="46" t="s">
        <v>20</v>
      </c>
      <c r="W13" s="45" t="s">
        <v>20</v>
      </c>
      <c r="X13" s="46" t="s">
        <v>20</v>
      </c>
      <c r="Y13" s="34"/>
      <c r="Z13" s="45">
        <v>0</v>
      </c>
      <c r="AA13" s="46">
        <v>0</v>
      </c>
      <c r="AB13" s="45">
        <v>0</v>
      </c>
      <c r="AC13" s="46">
        <v>0</v>
      </c>
      <c r="AD13" s="45" t="s">
        <v>20</v>
      </c>
      <c r="AE13" s="46" t="s">
        <v>20</v>
      </c>
      <c r="AF13" s="45" t="s">
        <v>20</v>
      </c>
      <c r="AG13" s="46" t="s">
        <v>20</v>
      </c>
      <c r="AH13" s="34"/>
      <c r="AI13" s="45">
        <v>0</v>
      </c>
      <c r="AJ13" s="46">
        <v>0</v>
      </c>
      <c r="AK13" s="45">
        <v>0</v>
      </c>
      <c r="AL13" s="46">
        <v>0</v>
      </c>
      <c r="AM13" s="45" t="s">
        <v>20</v>
      </c>
      <c r="AN13" s="46" t="s">
        <v>20</v>
      </c>
      <c r="AO13" s="45" t="s">
        <v>20</v>
      </c>
      <c r="AP13" s="46" t="s">
        <v>20</v>
      </c>
      <c r="AQ13" s="34"/>
      <c r="AR13" s="45">
        <v>0</v>
      </c>
      <c r="AS13" s="46">
        <v>0</v>
      </c>
      <c r="AT13" s="45">
        <v>0</v>
      </c>
      <c r="AU13" s="47">
        <v>0</v>
      </c>
      <c r="AV13" s="45" t="s">
        <v>20</v>
      </c>
      <c r="AW13" s="46" t="s">
        <v>20</v>
      </c>
      <c r="AX13" s="45" t="s">
        <v>20</v>
      </c>
      <c r="AY13" s="46" t="s">
        <v>20</v>
      </c>
      <c r="AZ13" s="33"/>
    </row>
    <row r="14" spans="1:52" s="35" customFormat="1">
      <c r="A14" s="40" t="s">
        <v>52</v>
      </c>
      <c r="B14" s="40">
        <v>373</v>
      </c>
      <c r="C14" s="54">
        <v>43868</v>
      </c>
      <c r="D14" s="75">
        <v>7097</v>
      </c>
      <c r="E14" s="80" t="s">
        <v>51</v>
      </c>
      <c r="F14" s="77" t="s">
        <v>88</v>
      </c>
      <c r="G14" s="100" t="s">
        <v>49</v>
      </c>
      <c r="H14" s="45">
        <v>0</v>
      </c>
      <c r="I14" s="46">
        <v>0</v>
      </c>
      <c r="J14" s="45">
        <v>0</v>
      </c>
      <c r="K14" s="46">
        <v>0</v>
      </c>
      <c r="L14" s="45">
        <v>0</v>
      </c>
      <c r="M14" s="46" t="s">
        <v>23</v>
      </c>
      <c r="N14" s="45">
        <v>0</v>
      </c>
      <c r="O14" s="46" t="s">
        <v>23</v>
      </c>
      <c r="P14" s="47"/>
      <c r="Q14" s="45">
        <v>0</v>
      </c>
      <c r="R14" s="47">
        <v>0</v>
      </c>
      <c r="S14" s="45">
        <v>0</v>
      </c>
      <c r="T14" s="46">
        <v>0</v>
      </c>
      <c r="U14" s="45">
        <v>0</v>
      </c>
      <c r="V14" s="46" t="s">
        <v>23</v>
      </c>
      <c r="W14" s="45">
        <v>0</v>
      </c>
      <c r="X14" s="46" t="s">
        <v>23</v>
      </c>
      <c r="Y14" s="34"/>
      <c r="Z14" s="45">
        <v>0</v>
      </c>
      <c r="AA14" s="46">
        <v>0</v>
      </c>
      <c r="AB14" s="45">
        <v>0</v>
      </c>
      <c r="AC14" s="46">
        <v>0</v>
      </c>
      <c r="AD14" s="45" t="s">
        <v>23</v>
      </c>
      <c r="AE14" s="46" t="s">
        <v>23</v>
      </c>
      <c r="AF14" s="45" t="s">
        <v>23</v>
      </c>
      <c r="AG14" s="46" t="s">
        <v>23</v>
      </c>
      <c r="AH14" s="34"/>
      <c r="AI14" s="45">
        <v>0</v>
      </c>
      <c r="AJ14" s="46">
        <v>0</v>
      </c>
      <c r="AK14" s="45">
        <v>0</v>
      </c>
      <c r="AL14" s="46">
        <v>0</v>
      </c>
      <c r="AM14" s="45" t="s">
        <v>23</v>
      </c>
      <c r="AN14" s="46" t="s">
        <v>23</v>
      </c>
      <c r="AO14" s="45" t="s">
        <v>23</v>
      </c>
      <c r="AP14" s="46" t="s">
        <v>23</v>
      </c>
      <c r="AQ14" s="34"/>
      <c r="AR14" s="45">
        <v>0</v>
      </c>
      <c r="AS14" s="46">
        <v>0</v>
      </c>
      <c r="AT14" s="45">
        <v>0</v>
      </c>
      <c r="AU14" s="47">
        <v>0</v>
      </c>
      <c r="AV14" s="45" t="s">
        <v>23</v>
      </c>
      <c r="AW14" s="46" t="s">
        <v>23</v>
      </c>
      <c r="AX14" s="45" t="s">
        <v>23</v>
      </c>
      <c r="AY14" s="46" t="s">
        <v>23</v>
      </c>
      <c r="AZ14" s="33"/>
    </row>
    <row r="15" spans="1:52" s="35" customFormat="1">
      <c r="A15" s="40" t="s">
        <v>52</v>
      </c>
      <c r="B15" s="40">
        <v>451</v>
      </c>
      <c r="C15" s="54">
        <v>43868</v>
      </c>
      <c r="D15" s="75">
        <v>7097</v>
      </c>
      <c r="E15" s="80" t="s">
        <v>51</v>
      </c>
      <c r="F15" s="112" t="s">
        <v>77</v>
      </c>
      <c r="G15" s="104" t="s">
        <v>49</v>
      </c>
      <c r="H15" s="45">
        <v>0</v>
      </c>
      <c r="I15" s="46">
        <v>0</v>
      </c>
      <c r="J15" s="45">
        <v>0</v>
      </c>
      <c r="K15" s="46">
        <v>0</v>
      </c>
      <c r="L15" s="45">
        <v>0</v>
      </c>
      <c r="M15" s="46" t="s">
        <v>26</v>
      </c>
      <c r="N15" s="45">
        <v>0</v>
      </c>
      <c r="O15" s="46" t="s">
        <v>26</v>
      </c>
      <c r="P15" s="47"/>
      <c r="Q15" s="45">
        <v>0</v>
      </c>
      <c r="R15" s="47">
        <v>0</v>
      </c>
      <c r="S15" s="45">
        <v>0</v>
      </c>
      <c r="T15" s="46">
        <v>0</v>
      </c>
      <c r="U15" s="45">
        <v>0</v>
      </c>
      <c r="V15" s="46" t="s">
        <v>26</v>
      </c>
      <c r="W15" s="45">
        <v>0</v>
      </c>
      <c r="X15" s="46" t="s">
        <v>26</v>
      </c>
      <c r="Y15" s="34"/>
      <c r="Z15" s="45">
        <v>0</v>
      </c>
      <c r="AA15" s="46">
        <v>0</v>
      </c>
      <c r="AB15" s="45">
        <v>0</v>
      </c>
      <c r="AC15" s="46">
        <v>0</v>
      </c>
      <c r="AD15" s="45" t="s">
        <v>26</v>
      </c>
      <c r="AE15" s="46" t="s">
        <v>26</v>
      </c>
      <c r="AF15" s="45" t="s">
        <v>26</v>
      </c>
      <c r="AG15" s="46" t="s">
        <v>26</v>
      </c>
      <c r="AH15" s="34"/>
      <c r="AI15" s="45">
        <v>0</v>
      </c>
      <c r="AJ15" s="46">
        <v>0</v>
      </c>
      <c r="AK15" s="45">
        <v>0</v>
      </c>
      <c r="AL15" s="46">
        <v>0</v>
      </c>
      <c r="AM15" s="45" t="s">
        <v>26</v>
      </c>
      <c r="AN15" s="46" t="s">
        <v>26</v>
      </c>
      <c r="AO15" s="45" t="s">
        <v>26</v>
      </c>
      <c r="AP15" s="46" t="s">
        <v>26</v>
      </c>
      <c r="AQ15" s="34"/>
      <c r="AR15" s="45">
        <v>0</v>
      </c>
      <c r="AS15" s="46">
        <v>0</v>
      </c>
      <c r="AT15" s="45">
        <v>0</v>
      </c>
      <c r="AU15" s="47">
        <v>0</v>
      </c>
      <c r="AV15" s="45" t="s">
        <v>26</v>
      </c>
      <c r="AW15" s="46" t="s">
        <v>26</v>
      </c>
      <c r="AX15" s="45" t="s">
        <v>26</v>
      </c>
      <c r="AY15" s="46" t="s">
        <v>26</v>
      </c>
      <c r="AZ15" s="33"/>
    </row>
    <row r="16" spans="1:52" s="35" customFormat="1">
      <c r="A16" s="40" t="s">
        <v>52</v>
      </c>
      <c r="B16" s="40">
        <v>197</v>
      </c>
      <c r="C16" s="41">
        <v>43847</v>
      </c>
      <c r="D16" s="75">
        <v>7097</v>
      </c>
      <c r="E16" s="76" t="s">
        <v>51</v>
      </c>
      <c r="F16" s="77" t="s">
        <v>78</v>
      </c>
      <c r="G16" s="116" t="s">
        <v>49</v>
      </c>
      <c r="H16" s="45">
        <v>0</v>
      </c>
      <c r="I16" s="46">
        <v>0</v>
      </c>
      <c r="J16" s="45">
        <v>0</v>
      </c>
      <c r="K16" s="46">
        <v>0</v>
      </c>
      <c r="L16" s="45" t="s">
        <v>20</v>
      </c>
      <c r="M16" s="46" t="s">
        <v>20</v>
      </c>
      <c r="N16" s="45" t="s">
        <v>20</v>
      </c>
      <c r="O16" s="46" t="s">
        <v>20</v>
      </c>
      <c r="P16" s="45"/>
      <c r="Q16" s="45">
        <v>0</v>
      </c>
      <c r="R16" s="47">
        <v>0</v>
      </c>
      <c r="S16" s="45">
        <v>0</v>
      </c>
      <c r="T16" s="46">
        <v>0</v>
      </c>
      <c r="U16" s="45" t="s">
        <v>20</v>
      </c>
      <c r="V16" s="46" t="s">
        <v>20</v>
      </c>
      <c r="W16" s="45" t="s">
        <v>20</v>
      </c>
      <c r="X16" s="46" t="s">
        <v>20</v>
      </c>
      <c r="Y16" s="97"/>
      <c r="Z16" s="45">
        <v>0</v>
      </c>
      <c r="AA16" s="46">
        <v>0</v>
      </c>
      <c r="AB16" s="45">
        <v>0</v>
      </c>
      <c r="AC16" s="46">
        <v>0</v>
      </c>
      <c r="AD16" s="45" t="s">
        <v>20</v>
      </c>
      <c r="AE16" s="46" t="s">
        <v>20</v>
      </c>
      <c r="AF16" s="45" t="s">
        <v>20</v>
      </c>
      <c r="AG16" s="46" t="s">
        <v>20</v>
      </c>
      <c r="AH16" s="98"/>
      <c r="AI16" s="45">
        <v>0</v>
      </c>
      <c r="AJ16" s="46">
        <v>0</v>
      </c>
      <c r="AK16" s="45">
        <v>0</v>
      </c>
      <c r="AL16" s="46">
        <v>0</v>
      </c>
      <c r="AM16" s="45" t="s">
        <v>20</v>
      </c>
      <c r="AN16" s="46" t="s">
        <v>20</v>
      </c>
      <c r="AO16" s="45" t="s">
        <v>20</v>
      </c>
      <c r="AP16" s="46" t="s">
        <v>20</v>
      </c>
      <c r="AQ16" s="101"/>
      <c r="AR16" s="45">
        <v>0</v>
      </c>
      <c r="AS16" s="46">
        <v>0</v>
      </c>
      <c r="AT16" s="45">
        <v>0</v>
      </c>
      <c r="AU16" s="47">
        <v>0</v>
      </c>
      <c r="AV16" s="45" t="s">
        <v>20</v>
      </c>
      <c r="AW16" s="46" t="s">
        <v>20</v>
      </c>
      <c r="AX16" s="45" t="s">
        <v>20</v>
      </c>
      <c r="AY16" s="46" t="s">
        <v>20</v>
      </c>
      <c r="AZ16" s="33"/>
    </row>
    <row r="17" spans="1:53" s="26" customFormat="1">
      <c r="A17" s="40"/>
      <c r="B17" s="40"/>
      <c r="C17" s="41"/>
      <c r="D17" s="42"/>
      <c r="E17" s="43"/>
      <c r="F17" s="44"/>
      <c r="G17" s="57" t="s">
        <v>18</v>
      </c>
      <c r="H17" s="58">
        <f>+SUM(H8:H16)</f>
        <v>0</v>
      </c>
      <c r="I17" s="59">
        <f t="shared" ref="I17:O17" si="0">+SUM(I8:I16)</f>
        <v>0</v>
      </c>
      <c r="J17" s="58">
        <f t="shared" si="0"/>
        <v>0</v>
      </c>
      <c r="K17" s="59">
        <f t="shared" si="0"/>
        <v>0</v>
      </c>
      <c r="L17" s="58">
        <f t="shared" si="0"/>
        <v>0</v>
      </c>
      <c r="M17" s="59">
        <f t="shared" si="0"/>
        <v>0</v>
      </c>
      <c r="N17" s="58">
        <f t="shared" si="0"/>
        <v>0</v>
      </c>
      <c r="O17" s="59">
        <f t="shared" si="0"/>
        <v>0</v>
      </c>
      <c r="P17" s="60"/>
      <c r="Q17" s="58">
        <f>+SUM(Q8:Q16)</f>
        <v>0</v>
      </c>
      <c r="R17" s="59">
        <f t="shared" ref="R17:X17" si="1">+SUM(R8:R16)</f>
        <v>0</v>
      </c>
      <c r="S17" s="58">
        <f t="shared" si="1"/>
        <v>0</v>
      </c>
      <c r="T17" s="59">
        <f t="shared" si="1"/>
        <v>0</v>
      </c>
      <c r="U17" s="58">
        <f t="shared" si="1"/>
        <v>0</v>
      </c>
      <c r="V17" s="59">
        <f t="shared" si="1"/>
        <v>0</v>
      </c>
      <c r="W17" s="58">
        <f t="shared" si="1"/>
        <v>0</v>
      </c>
      <c r="X17" s="59">
        <f t="shared" si="1"/>
        <v>0</v>
      </c>
      <c r="Y17" s="61"/>
      <c r="Z17" s="58">
        <f>+SUM(Z8:Z16)</f>
        <v>0</v>
      </c>
      <c r="AA17" s="59">
        <f t="shared" ref="AA17:AG17" si="2">+SUM(AA8:AA16)</f>
        <v>0</v>
      </c>
      <c r="AB17" s="58">
        <f t="shared" si="2"/>
        <v>0</v>
      </c>
      <c r="AC17" s="59">
        <f t="shared" si="2"/>
        <v>0</v>
      </c>
      <c r="AD17" s="58">
        <f t="shared" si="2"/>
        <v>0</v>
      </c>
      <c r="AE17" s="59">
        <f t="shared" si="2"/>
        <v>0</v>
      </c>
      <c r="AF17" s="58">
        <f t="shared" si="2"/>
        <v>0</v>
      </c>
      <c r="AG17" s="59">
        <f t="shared" si="2"/>
        <v>0</v>
      </c>
      <c r="AH17" s="61"/>
      <c r="AI17" s="58">
        <f>+SUM(AI8:AI16)</f>
        <v>0</v>
      </c>
      <c r="AJ17" s="59">
        <f t="shared" ref="AJ17:AP17" si="3">+SUM(AJ8:AJ16)</f>
        <v>0</v>
      </c>
      <c r="AK17" s="58">
        <f t="shared" si="3"/>
        <v>0</v>
      </c>
      <c r="AL17" s="59">
        <f t="shared" si="3"/>
        <v>0</v>
      </c>
      <c r="AM17" s="58">
        <f t="shared" si="3"/>
        <v>0</v>
      </c>
      <c r="AN17" s="59">
        <f t="shared" si="3"/>
        <v>0</v>
      </c>
      <c r="AO17" s="58">
        <f t="shared" si="3"/>
        <v>0</v>
      </c>
      <c r="AP17" s="59">
        <f t="shared" si="3"/>
        <v>0</v>
      </c>
      <c r="AQ17" s="62"/>
      <c r="AR17" s="58">
        <f>+SUM(AR8:AR16)</f>
        <v>0</v>
      </c>
      <c r="AS17" s="59">
        <f t="shared" ref="AS17:AY17" si="4">+SUM(AS8:AS16)</f>
        <v>0</v>
      </c>
      <c r="AT17" s="58">
        <f t="shared" si="4"/>
        <v>0</v>
      </c>
      <c r="AU17" s="59">
        <f t="shared" si="4"/>
        <v>0</v>
      </c>
      <c r="AV17" s="58">
        <f t="shared" si="4"/>
        <v>0</v>
      </c>
      <c r="AW17" s="59">
        <f t="shared" si="4"/>
        <v>0</v>
      </c>
      <c r="AX17" s="58">
        <f t="shared" si="4"/>
        <v>0</v>
      </c>
      <c r="AY17" s="59">
        <f t="shared" si="4"/>
        <v>0</v>
      </c>
      <c r="AZ17" s="52"/>
    </row>
    <row r="18" spans="1:53" s="35" customFormat="1">
      <c r="A18" s="40"/>
      <c r="B18" s="40"/>
      <c r="C18" s="54"/>
      <c r="D18" s="75"/>
      <c r="E18" s="80"/>
      <c r="F18" s="77"/>
      <c r="G18" s="56"/>
      <c r="H18" s="45"/>
      <c r="I18" s="46"/>
      <c r="J18" s="45"/>
      <c r="K18" s="46"/>
      <c r="L18" s="45"/>
      <c r="M18" s="46"/>
      <c r="N18" s="45"/>
      <c r="O18" s="46"/>
      <c r="P18" s="47"/>
      <c r="Q18" s="45"/>
      <c r="R18" s="47"/>
      <c r="S18" s="45"/>
      <c r="T18" s="46"/>
      <c r="U18" s="45"/>
      <c r="V18" s="46"/>
      <c r="W18" s="45"/>
      <c r="X18" s="46"/>
      <c r="Y18" s="34"/>
      <c r="Z18" s="45"/>
      <c r="AA18" s="46"/>
      <c r="AB18" s="45"/>
      <c r="AC18" s="46"/>
      <c r="AD18" s="45"/>
      <c r="AE18" s="46"/>
      <c r="AF18" s="45"/>
      <c r="AG18" s="46"/>
      <c r="AH18" s="34"/>
      <c r="AI18" s="45"/>
      <c r="AJ18" s="46"/>
      <c r="AK18" s="45"/>
      <c r="AL18" s="46"/>
      <c r="AM18" s="45"/>
      <c r="AN18" s="46"/>
      <c r="AO18" s="45"/>
      <c r="AP18" s="46"/>
      <c r="AQ18" s="34"/>
      <c r="AR18" s="45"/>
      <c r="AS18" s="46"/>
      <c r="AT18" s="45"/>
      <c r="AU18" s="47"/>
      <c r="AV18" s="45"/>
      <c r="AW18" s="46"/>
      <c r="AX18" s="45"/>
      <c r="AY18" s="46"/>
      <c r="AZ18" s="33"/>
    </row>
    <row r="19" spans="1:53" s="35" customFormat="1">
      <c r="A19" s="40"/>
      <c r="B19" s="40"/>
      <c r="C19" s="54"/>
      <c r="D19" s="75"/>
      <c r="E19" s="80"/>
      <c r="F19" s="77"/>
      <c r="G19" s="56"/>
      <c r="H19" s="45"/>
      <c r="I19" s="46"/>
      <c r="J19" s="45"/>
      <c r="K19" s="46"/>
      <c r="L19" s="45"/>
      <c r="M19" s="46"/>
      <c r="N19" s="45"/>
      <c r="O19" s="46"/>
      <c r="P19" s="47"/>
      <c r="Q19" s="45"/>
      <c r="R19" s="47"/>
      <c r="S19" s="45"/>
      <c r="T19" s="46"/>
      <c r="U19" s="45"/>
      <c r="V19" s="46"/>
      <c r="W19" s="45"/>
      <c r="X19" s="46"/>
      <c r="Y19" s="34"/>
      <c r="Z19" s="45"/>
      <c r="AA19" s="46"/>
      <c r="AB19" s="45"/>
      <c r="AC19" s="46"/>
      <c r="AD19" s="45"/>
      <c r="AE19" s="46"/>
      <c r="AF19" s="45"/>
      <c r="AG19" s="46"/>
      <c r="AH19" s="34"/>
      <c r="AI19" s="45"/>
      <c r="AJ19" s="46"/>
      <c r="AK19" s="45"/>
      <c r="AL19" s="46"/>
      <c r="AM19" s="45"/>
      <c r="AN19" s="46"/>
      <c r="AO19" s="45"/>
      <c r="AP19" s="46"/>
      <c r="AQ19" s="34"/>
      <c r="AR19" s="45"/>
      <c r="AS19" s="46"/>
      <c r="AT19" s="45"/>
      <c r="AU19" s="47"/>
      <c r="AV19" s="45"/>
      <c r="AW19" s="46"/>
      <c r="AX19" s="45"/>
      <c r="AY19" s="46"/>
      <c r="AZ19" s="33"/>
    </row>
    <row r="20" spans="1:53">
      <c r="A20" s="40" t="s">
        <v>53</v>
      </c>
      <c r="B20" s="40">
        <v>498</v>
      </c>
      <c r="C20" s="54">
        <v>43875</v>
      </c>
      <c r="D20" s="75">
        <v>1392</v>
      </c>
      <c r="E20" s="80" t="s">
        <v>54</v>
      </c>
      <c r="F20" s="77" t="s">
        <v>47</v>
      </c>
      <c r="G20" s="49" t="s">
        <v>48</v>
      </c>
      <c r="H20" s="45">
        <v>0.2</v>
      </c>
      <c r="I20" s="46">
        <v>0.4</v>
      </c>
      <c r="J20" s="45" t="s">
        <v>21</v>
      </c>
      <c r="K20" s="46">
        <v>0.1</v>
      </c>
      <c r="L20" s="45">
        <v>-0.1</v>
      </c>
      <c r="M20" s="46">
        <v>-0.3</v>
      </c>
      <c r="N20" s="45">
        <v>0.1</v>
      </c>
      <c r="O20" s="46">
        <v>0.2</v>
      </c>
      <c r="P20" s="47"/>
      <c r="Q20" s="45">
        <v>0.4</v>
      </c>
      <c r="R20" s="47">
        <v>0.4</v>
      </c>
      <c r="S20" s="45">
        <v>0.1</v>
      </c>
      <c r="T20" s="46">
        <v>0.1</v>
      </c>
      <c r="U20" s="45">
        <v>-0.3</v>
      </c>
      <c r="V20" s="46">
        <v>-0.3</v>
      </c>
      <c r="W20" s="45">
        <v>0.2</v>
      </c>
      <c r="X20" s="46">
        <v>0.2</v>
      </c>
      <c r="Y20" s="34"/>
      <c r="Z20" s="45">
        <v>0.6</v>
      </c>
      <c r="AA20" s="46">
        <v>0.6</v>
      </c>
      <c r="AB20" s="45">
        <v>0.1</v>
      </c>
      <c r="AC20" s="46">
        <v>0.1</v>
      </c>
      <c r="AD20" s="45">
        <v>-0.5</v>
      </c>
      <c r="AE20" s="46">
        <v>-0.5</v>
      </c>
      <c r="AF20" s="45">
        <v>0.2</v>
      </c>
      <c r="AG20" s="46">
        <v>0.2</v>
      </c>
      <c r="AH20" s="34"/>
      <c r="AI20" s="45">
        <v>0.8</v>
      </c>
      <c r="AJ20" s="46">
        <v>0.8</v>
      </c>
      <c r="AK20" s="45">
        <v>0.2</v>
      </c>
      <c r="AL20" s="46">
        <v>0.2</v>
      </c>
      <c r="AM20" s="45">
        <v>-0.6</v>
      </c>
      <c r="AN20" s="46">
        <v>-0.6</v>
      </c>
      <c r="AO20" s="45">
        <v>0.4</v>
      </c>
      <c r="AP20" s="46">
        <v>0.4</v>
      </c>
      <c r="AQ20" s="34"/>
      <c r="AR20" s="45">
        <v>0.8</v>
      </c>
      <c r="AS20" s="46">
        <v>0.8</v>
      </c>
      <c r="AT20" s="45">
        <v>0.2</v>
      </c>
      <c r="AU20" s="47">
        <v>0.2</v>
      </c>
      <c r="AV20" s="45">
        <v>-0.6</v>
      </c>
      <c r="AW20" s="46">
        <v>-0.6</v>
      </c>
      <c r="AX20" s="45">
        <v>0.4</v>
      </c>
      <c r="AY20" s="46">
        <v>0.4</v>
      </c>
    </row>
    <row r="21" spans="1:53" s="26" customFormat="1">
      <c r="A21" s="40"/>
      <c r="B21" s="40"/>
      <c r="C21" s="41"/>
      <c r="D21" s="42"/>
      <c r="E21" s="43"/>
      <c r="F21" s="44"/>
      <c r="G21" s="57" t="s">
        <v>18</v>
      </c>
      <c r="H21" s="58">
        <f>+SUM(H20)</f>
        <v>0.2</v>
      </c>
      <c r="I21" s="59">
        <f t="shared" ref="I21:O21" si="5">+SUM(I20)</f>
        <v>0.4</v>
      </c>
      <c r="J21" s="58">
        <f t="shared" si="5"/>
        <v>0</v>
      </c>
      <c r="K21" s="59">
        <f t="shared" si="5"/>
        <v>0.1</v>
      </c>
      <c r="L21" s="58">
        <f t="shared" si="5"/>
        <v>-0.1</v>
      </c>
      <c r="M21" s="59">
        <f t="shared" si="5"/>
        <v>-0.3</v>
      </c>
      <c r="N21" s="58">
        <f t="shared" si="5"/>
        <v>0.1</v>
      </c>
      <c r="O21" s="59">
        <f t="shared" si="5"/>
        <v>0.2</v>
      </c>
      <c r="P21" s="60"/>
      <c r="Q21" s="58">
        <f>+SUM(Q20)</f>
        <v>0.4</v>
      </c>
      <c r="R21" s="59">
        <f t="shared" ref="R21" si="6">+SUM(R20)</f>
        <v>0.4</v>
      </c>
      <c r="S21" s="58">
        <f t="shared" ref="S21" si="7">+SUM(S20)</f>
        <v>0.1</v>
      </c>
      <c r="T21" s="59">
        <f t="shared" ref="T21" si="8">+SUM(T20)</f>
        <v>0.1</v>
      </c>
      <c r="U21" s="58">
        <f t="shared" ref="U21" si="9">+SUM(U20)</f>
        <v>-0.3</v>
      </c>
      <c r="V21" s="59">
        <f t="shared" ref="V21" si="10">+SUM(V20)</f>
        <v>-0.3</v>
      </c>
      <c r="W21" s="58">
        <f t="shared" ref="W21" si="11">+SUM(W20)</f>
        <v>0.2</v>
      </c>
      <c r="X21" s="59">
        <f t="shared" ref="X21" si="12">+SUM(X20)</f>
        <v>0.2</v>
      </c>
      <c r="Y21" s="61"/>
      <c r="Z21" s="58">
        <f>+SUM(Z20)</f>
        <v>0.6</v>
      </c>
      <c r="AA21" s="59">
        <f t="shared" ref="AA21" si="13">+SUM(AA20)</f>
        <v>0.6</v>
      </c>
      <c r="AB21" s="58">
        <f t="shared" ref="AB21" si="14">+SUM(AB20)</f>
        <v>0.1</v>
      </c>
      <c r="AC21" s="59">
        <f t="shared" ref="AC21" si="15">+SUM(AC20)</f>
        <v>0.1</v>
      </c>
      <c r="AD21" s="58">
        <f t="shared" ref="AD21" si="16">+SUM(AD20)</f>
        <v>-0.5</v>
      </c>
      <c r="AE21" s="59">
        <f t="shared" ref="AE21" si="17">+SUM(AE20)</f>
        <v>-0.5</v>
      </c>
      <c r="AF21" s="58">
        <f t="shared" ref="AF21" si="18">+SUM(AF20)</f>
        <v>0.2</v>
      </c>
      <c r="AG21" s="59">
        <f t="shared" ref="AG21" si="19">+SUM(AG20)</f>
        <v>0.2</v>
      </c>
      <c r="AH21" s="61"/>
      <c r="AI21" s="58">
        <f>+SUM(AI20)</f>
        <v>0.8</v>
      </c>
      <c r="AJ21" s="59">
        <f t="shared" ref="AJ21" si="20">+SUM(AJ20)</f>
        <v>0.8</v>
      </c>
      <c r="AK21" s="58">
        <f t="shared" ref="AK21" si="21">+SUM(AK20)</f>
        <v>0.2</v>
      </c>
      <c r="AL21" s="59">
        <f t="shared" ref="AL21" si="22">+SUM(AL20)</f>
        <v>0.2</v>
      </c>
      <c r="AM21" s="58">
        <f t="shared" ref="AM21" si="23">+SUM(AM20)</f>
        <v>-0.6</v>
      </c>
      <c r="AN21" s="59">
        <f t="shared" ref="AN21" si="24">+SUM(AN20)</f>
        <v>-0.6</v>
      </c>
      <c r="AO21" s="58">
        <f t="shared" ref="AO21" si="25">+SUM(AO20)</f>
        <v>0.4</v>
      </c>
      <c r="AP21" s="59">
        <f t="shared" ref="AP21" si="26">+SUM(AP20)</f>
        <v>0.4</v>
      </c>
      <c r="AQ21" s="62"/>
      <c r="AR21" s="58">
        <f>+SUM(AR20)</f>
        <v>0.8</v>
      </c>
      <c r="AS21" s="59">
        <f t="shared" ref="AS21" si="27">+SUM(AS20)</f>
        <v>0.8</v>
      </c>
      <c r="AT21" s="58">
        <f t="shared" ref="AT21" si="28">+SUM(AT20)</f>
        <v>0.2</v>
      </c>
      <c r="AU21" s="59">
        <f t="shared" ref="AU21" si="29">+SUM(AU20)</f>
        <v>0.2</v>
      </c>
      <c r="AV21" s="58">
        <f t="shared" ref="AV21" si="30">+SUM(AV20)</f>
        <v>-0.6</v>
      </c>
      <c r="AW21" s="59">
        <f t="shared" ref="AW21" si="31">+SUM(AW20)</f>
        <v>-0.6</v>
      </c>
      <c r="AX21" s="58">
        <f t="shared" ref="AX21" si="32">+SUM(AX20)</f>
        <v>0.4</v>
      </c>
      <c r="AY21" s="59">
        <f t="shared" ref="AY21" si="33">+SUM(AY20)</f>
        <v>0.4</v>
      </c>
      <c r="AZ21" s="52"/>
    </row>
    <row r="22" spans="1:53" s="26" customFormat="1">
      <c r="A22" s="40"/>
      <c r="B22" s="40"/>
      <c r="C22" s="41"/>
      <c r="D22" s="75"/>
      <c r="E22" s="76"/>
      <c r="F22" s="77"/>
      <c r="G22" s="81"/>
      <c r="H22" s="45"/>
      <c r="I22" s="46"/>
      <c r="J22" s="45"/>
      <c r="K22" s="46"/>
      <c r="L22" s="45"/>
      <c r="M22" s="46"/>
      <c r="N22" s="45"/>
      <c r="O22" s="46"/>
      <c r="P22" s="45"/>
      <c r="Q22" s="45"/>
      <c r="R22" s="47"/>
      <c r="S22" s="45"/>
      <c r="T22" s="46"/>
      <c r="U22" s="45"/>
      <c r="V22" s="46"/>
      <c r="W22" s="45"/>
      <c r="X22" s="46"/>
      <c r="Y22" s="97"/>
      <c r="Z22" s="45"/>
      <c r="AA22" s="46"/>
      <c r="AB22" s="45"/>
      <c r="AC22" s="46"/>
      <c r="AD22" s="45"/>
      <c r="AE22" s="46"/>
      <c r="AF22" s="45"/>
      <c r="AG22" s="46"/>
      <c r="AH22" s="98"/>
      <c r="AI22" s="45"/>
      <c r="AJ22" s="46"/>
      <c r="AK22" s="45"/>
      <c r="AL22" s="46"/>
      <c r="AM22" s="45"/>
      <c r="AN22" s="46"/>
      <c r="AO22" s="45"/>
      <c r="AP22" s="46"/>
      <c r="AQ22" s="101"/>
      <c r="AR22" s="45"/>
      <c r="AS22" s="46"/>
      <c r="AT22" s="45"/>
      <c r="AU22" s="47"/>
      <c r="AV22" s="45"/>
      <c r="AW22" s="46"/>
      <c r="AX22" s="45"/>
      <c r="AY22" s="46"/>
      <c r="AZ22" s="52"/>
    </row>
    <row r="23" spans="1:53" s="35" customFormat="1">
      <c r="A23" s="40" t="s">
        <v>67</v>
      </c>
      <c r="B23" s="40">
        <v>626</v>
      </c>
      <c r="C23" s="41">
        <v>44042</v>
      </c>
      <c r="D23" s="75">
        <v>713</v>
      </c>
      <c r="E23" s="76" t="s">
        <v>74</v>
      </c>
      <c r="F23" s="77" t="s">
        <v>63</v>
      </c>
      <c r="G23" s="81" t="s">
        <v>50</v>
      </c>
      <c r="H23" s="45" t="s">
        <v>20</v>
      </c>
      <c r="I23" s="46" t="s">
        <v>20</v>
      </c>
      <c r="J23" s="45" t="s">
        <v>20</v>
      </c>
      <c r="K23" s="46">
        <v>-0.1</v>
      </c>
      <c r="L23" s="45">
        <v>0</v>
      </c>
      <c r="M23" s="46">
        <v>0</v>
      </c>
      <c r="N23" s="45" t="s">
        <v>20</v>
      </c>
      <c r="O23" s="46">
        <v>-0.1</v>
      </c>
      <c r="P23" s="45"/>
      <c r="Q23" s="45" t="s">
        <v>20</v>
      </c>
      <c r="R23" s="47" t="s">
        <v>20</v>
      </c>
      <c r="S23" s="45">
        <v>-0.1</v>
      </c>
      <c r="T23" s="46">
        <v>-0.1</v>
      </c>
      <c r="U23" s="45">
        <v>0</v>
      </c>
      <c r="V23" s="46">
        <v>0</v>
      </c>
      <c r="W23" s="45">
        <v>-0.1</v>
      </c>
      <c r="X23" s="46">
        <v>-0.1</v>
      </c>
      <c r="Y23" s="97"/>
      <c r="Z23" s="45" t="s">
        <v>20</v>
      </c>
      <c r="AA23" s="46" t="s">
        <v>20</v>
      </c>
      <c r="AB23" s="45" t="s">
        <v>20</v>
      </c>
      <c r="AC23" s="46">
        <v>-0.1</v>
      </c>
      <c r="AD23" s="45">
        <v>0</v>
      </c>
      <c r="AE23" s="46">
        <v>0</v>
      </c>
      <c r="AF23" s="45" t="s">
        <v>20</v>
      </c>
      <c r="AG23" s="46">
        <v>-0.1</v>
      </c>
      <c r="AH23" s="98"/>
      <c r="AI23" s="45" t="s">
        <v>20</v>
      </c>
      <c r="AJ23" s="46" t="s">
        <v>20</v>
      </c>
      <c r="AK23" s="45">
        <v>-0.1</v>
      </c>
      <c r="AL23" s="46">
        <v>-0.1</v>
      </c>
      <c r="AM23" s="45">
        <v>0</v>
      </c>
      <c r="AN23" s="46">
        <v>0</v>
      </c>
      <c r="AO23" s="45">
        <v>-0.1</v>
      </c>
      <c r="AP23" s="46">
        <v>-0.1</v>
      </c>
      <c r="AQ23" s="101"/>
      <c r="AR23" s="45" t="s">
        <v>20</v>
      </c>
      <c r="AS23" s="46" t="s">
        <v>20</v>
      </c>
      <c r="AT23" s="45" t="s">
        <v>20</v>
      </c>
      <c r="AU23" s="47">
        <v>-0.1</v>
      </c>
      <c r="AV23" s="45">
        <v>0</v>
      </c>
      <c r="AW23" s="46">
        <v>0</v>
      </c>
      <c r="AX23" s="45" t="s">
        <v>20</v>
      </c>
      <c r="AY23" s="46">
        <v>-0.1</v>
      </c>
      <c r="AZ23" s="33"/>
    </row>
    <row r="24" spans="1:53" s="35" customFormat="1">
      <c r="A24" s="40" t="s">
        <v>76</v>
      </c>
      <c r="B24" s="40">
        <v>621</v>
      </c>
      <c r="C24" s="41">
        <v>44042</v>
      </c>
      <c r="D24" s="75">
        <v>731</v>
      </c>
      <c r="E24" s="76" t="s">
        <v>73</v>
      </c>
      <c r="F24" s="77" t="s">
        <v>61</v>
      </c>
      <c r="G24" s="81" t="s">
        <v>50</v>
      </c>
      <c r="H24" s="45" t="s">
        <v>20</v>
      </c>
      <c r="I24" s="46" t="s">
        <v>20</v>
      </c>
      <c r="J24" s="45">
        <v>-0.2</v>
      </c>
      <c r="K24" s="46">
        <v>-0.2</v>
      </c>
      <c r="L24" s="45">
        <v>0</v>
      </c>
      <c r="M24" s="46">
        <v>0</v>
      </c>
      <c r="N24" s="45">
        <v>-0.2</v>
      </c>
      <c r="O24" s="46">
        <v>-0.2</v>
      </c>
      <c r="P24" s="45"/>
      <c r="Q24" s="45" t="s">
        <v>20</v>
      </c>
      <c r="R24" s="47" t="s">
        <v>20</v>
      </c>
      <c r="S24" s="45">
        <v>-0.2</v>
      </c>
      <c r="T24" s="46">
        <v>-0.2</v>
      </c>
      <c r="U24" s="45">
        <v>0</v>
      </c>
      <c r="V24" s="46">
        <v>0</v>
      </c>
      <c r="W24" s="45">
        <v>-0.2</v>
      </c>
      <c r="X24" s="46">
        <v>-0.2</v>
      </c>
      <c r="Y24" s="97"/>
      <c r="Z24" s="45" t="s">
        <v>20</v>
      </c>
      <c r="AA24" s="46" t="s">
        <v>20</v>
      </c>
      <c r="AB24" s="45">
        <v>-0.2</v>
      </c>
      <c r="AC24" s="46">
        <v>-0.2</v>
      </c>
      <c r="AD24" s="45">
        <v>0</v>
      </c>
      <c r="AE24" s="46">
        <v>0</v>
      </c>
      <c r="AF24" s="45">
        <v>-0.2</v>
      </c>
      <c r="AG24" s="46">
        <v>-0.2</v>
      </c>
      <c r="AH24" s="98"/>
      <c r="AI24" s="45" t="s">
        <v>20</v>
      </c>
      <c r="AJ24" s="46" t="s">
        <v>20</v>
      </c>
      <c r="AK24" s="45">
        <v>-0.2</v>
      </c>
      <c r="AL24" s="46">
        <v>-0.2</v>
      </c>
      <c r="AM24" s="45">
        <v>0</v>
      </c>
      <c r="AN24" s="46">
        <v>0</v>
      </c>
      <c r="AO24" s="45">
        <v>-0.2</v>
      </c>
      <c r="AP24" s="46">
        <v>-0.2</v>
      </c>
      <c r="AQ24" s="101"/>
      <c r="AR24" s="45" t="s">
        <v>20</v>
      </c>
      <c r="AS24" s="46" t="s">
        <v>20</v>
      </c>
      <c r="AT24" s="45">
        <v>-0.2</v>
      </c>
      <c r="AU24" s="47">
        <v>-0.2</v>
      </c>
      <c r="AV24" s="45">
        <v>0</v>
      </c>
      <c r="AW24" s="46">
        <v>0</v>
      </c>
      <c r="AX24" s="45">
        <v>-0.2</v>
      </c>
      <c r="AY24" s="46">
        <v>-0.2</v>
      </c>
      <c r="AZ24" s="33"/>
    </row>
    <row r="25" spans="1:53" s="35" customFormat="1">
      <c r="A25" s="40" t="s">
        <v>76</v>
      </c>
      <c r="B25" s="40">
        <v>625</v>
      </c>
      <c r="C25" s="54">
        <v>44042</v>
      </c>
      <c r="D25" s="75">
        <v>731</v>
      </c>
      <c r="E25" s="80" t="s">
        <v>73</v>
      </c>
      <c r="F25" s="77" t="s">
        <v>62</v>
      </c>
      <c r="G25" s="49" t="s">
        <v>50</v>
      </c>
      <c r="H25" s="45" t="s">
        <v>20</v>
      </c>
      <c r="I25" s="46" t="s">
        <v>20</v>
      </c>
      <c r="J25" s="45">
        <v>-0.1</v>
      </c>
      <c r="K25" s="46">
        <v>-0.1</v>
      </c>
      <c r="L25" s="45">
        <v>0</v>
      </c>
      <c r="M25" s="46">
        <v>0</v>
      </c>
      <c r="N25" s="45">
        <v>-0.1</v>
      </c>
      <c r="O25" s="46">
        <v>-0.1</v>
      </c>
      <c r="P25" s="47"/>
      <c r="Q25" s="45" t="s">
        <v>20</v>
      </c>
      <c r="R25" s="47" t="s">
        <v>20</v>
      </c>
      <c r="S25" s="45">
        <v>-0.1</v>
      </c>
      <c r="T25" s="46">
        <v>-0.1</v>
      </c>
      <c r="U25" s="45">
        <v>0</v>
      </c>
      <c r="V25" s="46">
        <v>0</v>
      </c>
      <c r="W25" s="45">
        <v>-0.1</v>
      </c>
      <c r="X25" s="46">
        <v>-0.1</v>
      </c>
      <c r="Y25" s="34"/>
      <c r="Z25" s="45" t="s">
        <v>20</v>
      </c>
      <c r="AA25" s="46" t="s">
        <v>20</v>
      </c>
      <c r="AB25" s="45">
        <v>-0.1</v>
      </c>
      <c r="AC25" s="46">
        <v>-0.1</v>
      </c>
      <c r="AD25" s="45">
        <v>0</v>
      </c>
      <c r="AE25" s="46">
        <v>0</v>
      </c>
      <c r="AF25" s="45">
        <v>-0.1</v>
      </c>
      <c r="AG25" s="46">
        <v>-0.1</v>
      </c>
      <c r="AH25" s="34"/>
      <c r="AI25" s="45" t="s">
        <v>20</v>
      </c>
      <c r="AJ25" s="46" t="s">
        <v>20</v>
      </c>
      <c r="AK25" s="45">
        <v>-0.1</v>
      </c>
      <c r="AL25" s="46">
        <v>-0.1</v>
      </c>
      <c r="AM25" s="45">
        <v>0</v>
      </c>
      <c r="AN25" s="46">
        <v>0</v>
      </c>
      <c r="AO25" s="45">
        <v>-0.1</v>
      </c>
      <c r="AP25" s="46">
        <v>-0.1</v>
      </c>
      <c r="AQ25" s="34"/>
      <c r="AR25" s="45" t="s">
        <v>20</v>
      </c>
      <c r="AS25" s="46" t="s">
        <v>20</v>
      </c>
      <c r="AT25" s="45">
        <v>-0.1</v>
      </c>
      <c r="AU25" s="47">
        <v>-0.1</v>
      </c>
      <c r="AV25" s="45">
        <v>0</v>
      </c>
      <c r="AW25" s="46">
        <v>0</v>
      </c>
      <c r="AX25" s="45">
        <v>-0.1</v>
      </c>
      <c r="AY25" s="46">
        <v>-0.1</v>
      </c>
      <c r="AZ25" s="33"/>
    </row>
    <row r="26" spans="1:53" s="35" customFormat="1">
      <c r="A26" s="40" t="s">
        <v>66</v>
      </c>
      <c r="B26" s="40">
        <v>608</v>
      </c>
      <c r="C26" s="41">
        <v>44019</v>
      </c>
      <c r="D26" s="75">
        <v>1118</v>
      </c>
      <c r="E26" s="76" t="s">
        <v>70</v>
      </c>
      <c r="F26" s="77" t="s">
        <v>58</v>
      </c>
      <c r="G26" s="81" t="s">
        <v>50</v>
      </c>
      <c r="H26" s="45">
        <v>-2.5</v>
      </c>
      <c r="I26" s="46">
        <v>-2.5</v>
      </c>
      <c r="J26" s="45">
        <v>2.2999999999999998</v>
      </c>
      <c r="K26" s="46">
        <v>2.2999999999999998</v>
      </c>
      <c r="L26" s="45">
        <v>0</v>
      </c>
      <c r="M26" s="46">
        <v>0</v>
      </c>
      <c r="N26" s="45">
        <v>-0.2</v>
      </c>
      <c r="O26" s="46">
        <v>-0.2</v>
      </c>
      <c r="P26" s="45"/>
      <c r="Q26" s="45">
        <v>-2.5</v>
      </c>
      <c r="R26" s="46">
        <v>-2.5</v>
      </c>
      <c r="S26" s="45">
        <v>2.2999999999999998</v>
      </c>
      <c r="T26" s="46">
        <v>2.2999999999999998</v>
      </c>
      <c r="U26" s="45">
        <v>0</v>
      </c>
      <c r="V26" s="46">
        <v>0</v>
      </c>
      <c r="W26" s="45">
        <v>-0.2</v>
      </c>
      <c r="X26" s="46">
        <v>-0.2</v>
      </c>
      <c r="Y26" s="97"/>
      <c r="Z26" s="45">
        <v>-2.5</v>
      </c>
      <c r="AA26" s="46">
        <v>-2.5</v>
      </c>
      <c r="AB26" s="45">
        <v>2.2999999999999998</v>
      </c>
      <c r="AC26" s="46">
        <v>2.2999999999999998</v>
      </c>
      <c r="AD26" s="45">
        <v>0</v>
      </c>
      <c r="AE26" s="46">
        <v>0</v>
      </c>
      <c r="AF26" s="45">
        <v>-0.2</v>
      </c>
      <c r="AG26" s="46">
        <v>-0.2</v>
      </c>
      <c r="AH26" s="98"/>
      <c r="AI26" s="45">
        <v>-2.5</v>
      </c>
      <c r="AJ26" s="46">
        <v>-2.5</v>
      </c>
      <c r="AK26" s="45">
        <v>2.2999999999999998</v>
      </c>
      <c r="AL26" s="46">
        <v>2.2999999999999998</v>
      </c>
      <c r="AM26" s="45">
        <v>0</v>
      </c>
      <c r="AN26" s="46">
        <v>0</v>
      </c>
      <c r="AO26" s="45">
        <v>-0.2</v>
      </c>
      <c r="AP26" s="46">
        <v>-0.2</v>
      </c>
      <c r="AQ26" s="101"/>
      <c r="AR26" s="45">
        <v>-2.5</v>
      </c>
      <c r="AS26" s="46">
        <v>-2.5</v>
      </c>
      <c r="AT26" s="45">
        <v>2.2999999999999998</v>
      </c>
      <c r="AU26" s="46">
        <v>2.2999999999999998</v>
      </c>
      <c r="AV26" s="45">
        <v>0</v>
      </c>
      <c r="AW26" s="46">
        <v>0</v>
      </c>
      <c r="AX26" s="45">
        <v>-0.2</v>
      </c>
      <c r="AY26" s="46">
        <v>-0.2</v>
      </c>
      <c r="AZ26" s="33"/>
    </row>
    <row r="27" spans="1:53" s="35" customFormat="1">
      <c r="A27" s="40" t="s">
        <v>68</v>
      </c>
      <c r="B27" s="40">
        <v>641</v>
      </c>
      <c r="C27" s="54">
        <v>44048</v>
      </c>
      <c r="D27" s="75">
        <v>1193</v>
      </c>
      <c r="E27" s="80" t="s">
        <v>75</v>
      </c>
      <c r="F27" s="77" t="s">
        <v>64</v>
      </c>
      <c r="G27" s="56" t="s">
        <v>50</v>
      </c>
      <c r="H27" s="45">
        <v>0</v>
      </c>
      <c r="I27" s="46">
        <v>0</v>
      </c>
      <c r="J27" s="45">
        <v>-1.4</v>
      </c>
      <c r="K27" s="46">
        <v>-1.3</v>
      </c>
      <c r="L27" s="45" t="s">
        <v>26</v>
      </c>
      <c r="M27" s="46" t="s">
        <v>26</v>
      </c>
      <c r="N27" s="45">
        <v>-1.4</v>
      </c>
      <c r="O27" s="46">
        <v>-1.3</v>
      </c>
      <c r="P27" s="47"/>
      <c r="Q27" s="45">
        <v>0</v>
      </c>
      <c r="R27" s="47">
        <v>0</v>
      </c>
      <c r="S27" s="45">
        <v>-0.8</v>
      </c>
      <c r="T27" s="46">
        <v>-1.3</v>
      </c>
      <c r="U27" s="45" t="s">
        <v>26</v>
      </c>
      <c r="V27" s="46" t="s">
        <v>26</v>
      </c>
      <c r="W27" s="45">
        <v>-0.8</v>
      </c>
      <c r="X27" s="46">
        <v>-1.3</v>
      </c>
      <c r="Y27" s="34"/>
      <c r="Z27" s="45">
        <v>0</v>
      </c>
      <c r="AA27" s="46">
        <v>0</v>
      </c>
      <c r="AB27" s="45">
        <v>-1.6</v>
      </c>
      <c r="AC27" s="46">
        <v>-1.3</v>
      </c>
      <c r="AD27" s="45" t="s">
        <v>26</v>
      </c>
      <c r="AE27" s="46" t="s">
        <v>26</v>
      </c>
      <c r="AF27" s="45">
        <v>-1.6</v>
      </c>
      <c r="AG27" s="46">
        <v>-1.3</v>
      </c>
      <c r="AH27" s="34"/>
      <c r="AI27" s="45">
        <v>0</v>
      </c>
      <c r="AJ27" s="46">
        <v>0</v>
      </c>
      <c r="AK27" s="45">
        <v>-0.9</v>
      </c>
      <c r="AL27" s="46">
        <v>-1.3</v>
      </c>
      <c r="AM27" s="45" t="s">
        <v>26</v>
      </c>
      <c r="AN27" s="46" t="s">
        <v>26</v>
      </c>
      <c r="AO27" s="45">
        <v>-0.9</v>
      </c>
      <c r="AP27" s="46">
        <v>-1.3</v>
      </c>
      <c r="AQ27" s="34"/>
      <c r="AR27" s="45">
        <v>0</v>
      </c>
      <c r="AS27" s="46">
        <v>0</v>
      </c>
      <c r="AT27" s="45">
        <v>-1.7</v>
      </c>
      <c r="AU27" s="47">
        <v>-1.3</v>
      </c>
      <c r="AV27" s="45" t="s">
        <v>26</v>
      </c>
      <c r="AW27" s="46" t="s">
        <v>26</v>
      </c>
      <c r="AX27" s="45">
        <v>-1.7</v>
      </c>
      <c r="AY27" s="46">
        <v>-1.3</v>
      </c>
      <c r="AZ27" s="33"/>
    </row>
    <row r="28" spans="1:53" s="26" customFormat="1">
      <c r="A28" s="40"/>
      <c r="B28" s="40"/>
      <c r="C28" s="41"/>
      <c r="D28" s="42"/>
      <c r="E28" s="43"/>
      <c r="F28" s="44"/>
      <c r="G28" s="57" t="s">
        <v>18</v>
      </c>
      <c r="H28" s="58">
        <f>+SUM(H23:H27)</f>
        <v>-2.5</v>
      </c>
      <c r="I28" s="59">
        <f t="shared" ref="I28:O28" si="34">+SUM(I23:I27)</f>
        <v>-2.5</v>
      </c>
      <c r="J28" s="58">
        <f t="shared" si="34"/>
        <v>0.59999999999999987</v>
      </c>
      <c r="K28" s="59">
        <f t="shared" si="34"/>
        <v>0.59999999999999987</v>
      </c>
      <c r="L28" s="58">
        <f t="shared" si="34"/>
        <v>0</v>
      </c>
      <c r="M28" s="59">
        <f t="shared" si="34"/>
        <v>0</v>
      </c>
      <c r="N28" s="58">
        <f t="shared" si="34"/>
        <v>-1.9</v>
      </c>
      <c r="O28" s="59">
        <f t="shared" si="34"/>
        <v>-1.9000000000000001</v>
      </c>
      <c r="P28" s="60"/>
      <c r="Q28" s="58">
        <f>+SUM(Q23:Q27)</f>
        <v>-2.5</v>
      </c>
      <c r="R28" s="59">
        <f t="shared" ref="R28" si="35">+SUM(R23:R27)</f>
        <v>-2.5</v>
      </c>
      <c r="S28" s="58">
        <f t="shared" ref="S28" si="36">+SUM(S23:S27)</f>
        <v>1.0999999999999999</v>
      </c>
      <c r="T28" s="59">
        <f t="shared" ref="T28" si="37">+SUM(T23:T27)</f>
        <v>0.59999999999999987</v>
      </c>
      <c r="U28" s="58">
        <f t="shared" ref="U28" si="38">+SUM(U23:U27)</f>
        <v>0</v>
      </c>
      <c r="V28" s="59">
        <f t="shared" ref="V28" si="39">+SUM(V23:V27)</f>
        <v>0</v>
      </c>
      <c r="W28" s="58">
        <f t="shared" ref="W28" si="40">+SUM(W23:W27)</f>
        <v>-1.4000000000000001</v>
      </c>
      <c r="X28" s="59">
        <f t="shared" ref="X28" si="41">+SUM(X23:X27)</f>
        <v>-1.9000000000000001</v>
      </c>
      <c r="Y28" s="61"/>
      <c r="Z28" s="58">
        <f>+SUM(Z23:Z27)</f>
        <v>-2.5</v>
      </c>
      <c r="AA28" s="59">
        <f t="shared" ref="AA28" si="42">+SUM(AA23:AA27)</f>
        <v>-2.5</v>
      </c>
      <c r="AB28" s="58">
        <f t="shared" ref="AB28" si="43">+SUM(AB23:AB27)</f>
        <v>0.39999999999999969</v>
      </c>
      <c r="AC28" s="59">
        <f t="shared" ref="AC28" si="44">+SUM(AC23:AC27)</f>
        <v>0.59999999999999987</v>
      </c>
      <c r="AD28" s="58">
        <f t="shared" ref="AD28" si="45">+SUM(AD23:AD27)</f>
        <v>0</v>
      </c>
      <c r="AE28" s="59">
        <f t="shared" ref="AE28" si="46">+SUM(AE23:AE27)</f>
        <v>0</v>
      </c>
      <c r="AF28" s="58">
        <f t="shared" ref="AF28" si="47">+SUM(AF23:AF27)</f>
        <v>-2.1</v>
      </c>
      <c r="AG28" s="59">
        <f t="shared" ref="AG28" si="48">+SUM(AG23:AG27)</f>
        <v>-1.9000000000000001</v>
      </c>
      <c r="AH28" s="61"/>
      <c r="AI28" s="58">
        <f>+SUM(AI23:AI27)</f>
        <v>-2.5</v>
      </c>
      <c r="AJ28" s="59">
        <f t="shared" ref="AJ28" si="49">+SUM(AJ23:AJ27)</f>
        <v>-2.5</v>
      </c>
      <c r="AK28" s="58">
        <f t="shared" ref="AK28" si="50">+SUM(AK23:AK27)</f>
        <v>0.99999999999999989</v>
      </c>
      <c r="AL28" s="59">
        <f t="shared" ref="AL28" si="51">+SUM(AL23:AL27)</f>
        <v>0.59999999999999987</v>
      </c>
      <c r="AM28" s="58">
        <f t="shared" ref="AM28" si="52">+SUM(AM23:AM27)</f>
        <v>0</v>
      </c>
      <c r="AN28" s="59">
        <f t="shared" ref="AN28" si="53">+SUM(AN23:AN27)</f>
        <v>0</v>
      </c>
      <c r="AO28" s="58">
        <f t="shared" ref="AO28" si="54">+SUM(AO23:AO27)</f>
        <v>-1.5</v>
      </c>
      <c r="AP28" s="59">
        <f t="shared" ref="AP28" si="55">+SUM(AP23:AP27)</f>
        <v>-1.9000000000000001</v>
      </c>
      <c r="AQ28" s="62"/>
      <c r="AR28" s="58">
        <f>+SUM(AR23:AR27)</f>
        <v>-2.5</v>
      </c>
      <c r="AS28" s="59">
        <f t="shared" ref="AS28" si="56">+SUM(AS23:AS27)</f>
        <v>-2.5</v>
      </c>
      <c r="AT28" s="58">
        <f t="shared" ref="AT28" si="57">+SUM(AT23:AT27)</f>
        <v>0.29999999999999982</v>
      </c>
      <c r="AU28" s="59">
        <f t="shared" ref="AU28" si="58">+SUM(AU23:AU27)</f>
        <v>0.59999999999999987</v>
      </c>
      <c r="AV28" s="58">
        <f t="shared" ref="AV28" si="59">+SUM(AV23:AV27)</f>
        <v>0</v>
      </c>
      <c r="AW28" s="59">
        <f t="shared" ref="AW28" si="60">+SUM(AW23:AW27)</f>
        <v>0</v>
      </c>
      <c r="AX28" s="58">
        <f t="shared" ref="AX28" si="61">+SUM(AX23:AX27)</f>
        <v>-2.2000000000000002</v>
      </c>
      <c r="AY28" s="59">
        <f t="shared" ref="AY28" si="62">+SUM(AY23:AY27)</f>
        <v>-1.9000000000000001</v>
      </c>
      <c r="AZ28" s="52"/>
    </row>
    <row r="29" spans="1:53" s="26" customFormat="1">
      <c r="A29" s="40"/>
      <c r="B29" s="40"/>
      <c r="C29" s="54"/>
      <c r="D29" s="75"/>
      <c r="E29" s="80"/>
      <c r="F29" s="77"/>
      <c r="G29" s="49"/>
      <c r="H29" s="45"/>
      <c r="I29" s="46"/>
      <c r="J29" s="45"/>
      <c r="K29" s="46"/>
      <c r="L29" s="45"/>
      <c r="M29" s="46"/>
      <c r="N29" s="45"/>
      <c r="O29" s="46"/>
      <c r="P29" s="47"/>
      <c r="Q29" s="45"/>
      <c r="R29" s="47"/>
      <c r="S29" s="45"/>
      <c r="T29" s="46"/>
      <c r="U29" s="45"/>
      <c r="V29" s="46"/>
      <c r="W29" s="45"/>
      <c r="X29" s="46"/>
      <c r="Y29" s="34"/>
      <c r="Z29" s="45"/>
      <c r="AA29" s="46"/>
      <c r="AB29" s="45"/>
      <c r="AC29" s="46"/>
      <c r="AD29" s="45"/>
      <c r="AE29" s="46"/>
      <c r="AF29" s="45"/>
      <c r="AG29" s="46"/>
      <c r="AH29" s="34"/>
      <c r="AI29" s="45"/>
      <c r="AJ29" s="46"/>
      <c r="AK29" s="45"/>
      <c r="AL29" s="46"/>
      <c r="AM29" s="45"/>
      <c r="AN29" s="46"/>
      <c r="AO29" s="45"/>
      <c r="AP29" s="46"/>
      <c r="AQ29" s="34"/>
      <c r="AR29" s="45"/>
      <c r="AS29" s="46"/>
      <c r="AT29" s="45"/>
      <c r="AU29" s="47"/>
      <c r="AV29" s="45"/>
      <c r="AW29" s="46"/>
      <c r="AX29" s="45"/>
      <c r="AY29" s="46"/>
      <c r="AZ29" s="33"/>
      <c r="BA29" s="35"/>
    </row>
    <row r="30" spans="1:53" s="26" customFormat="1">
      <c r="A30" s="40"/>
      <c r="B30" s="40"/>
      <c r="C30" s="54"/>
      <c r="D30" s="75"/>
      <c r="E30" s="80"/>
      <c r="F30" s="77"/>
      <c r="G30" s="100"/>
      <c r="H30" s="45"/>
      <c r="I30" s="46"/>
      <c r="J30" s="45"/>
      <c r="K30" s="46"/>
      <c r="L30" s="45"/>
      <c r="M30" s="46"/>
      <c r="N30" s="45"/>
      <c r="O30" s="46"/>
      <c r="P30" s="47"/>
      <c r="Q30" s="45"/>
      <c r="R30" s="47"/>
      <c r="S30" s="45"/>
      <c r="T30" s="46"/>
      <c r="U30" s="45"/>
      <c r="V30" s="46"/>
      <c r="W30" s="45"/>
      <c r="X30" s="46"/>
      <c r="Y30" s="34"/>
      <c r="Z30" s="45"/>
      <c r="AA30" s="46"/>
      <c r="AB30" s="45"/>
      <c r="AC30" s="46"/>
      <c r="AD30" s="45"/>
      <c r="AE30" s="46"/>
      <c r="AF30" s="45"/>
      <c r="AG30" s="46"/>
      <c r="AH30" s="34"/>
      <c r="AI30" s="45"/>
      <c r="AJ30" s="46"/>
      <c r="AK30" s="45"/>
      <c r="AL30" s="46"/>
      <c r="AM30" s="45"/>
      <c r="AN30" s="46"/>
      <c r="AO30" s="45"/>
      <c r="AP30" s="46"/>
      <c r="AQ30" s="34"/>
      <c r="AR30" s="45"/>
      <c r="AS30" s="46"/>
      <c r="AT30" s="45"/>
      <c r="AU30" s="47"/>
      <c r="AV30" s="45"/>
      <c r="AW30" s="46"/>
      <c r="AX30" s="45"/>
      <c r="AY30" s="46"/>
      <c r="AZ30" s="52"/>
    </row>
    <row r="31" spans="1:53" s="35" customFormat="1">
      <c r="A31" s="40" t="s">
        <v>52</v>
      </c>
      <c r="B31" s="40">
        <v>355</v>
      </c>
      <c r="C31" s="54">
        <v>43864</v>
      </c>
      <c r="D31" s="75">
        <v>7097</v>
      </c>
      <c r="E31" s="80" t="s">
        <v>51</v>
      </c>
      <c r="F31" s="77" t="s">
        <v>79</v>
      </c>
      <c r="G31" s="49" t="s">
        <v>60</v>
      </c>
      <c r="H31" s="45">
        <v>-32.299999999999997</v>
      </c>
      <c r="I31" s="46">
        <v>0</v>
      </c>
      <c r="J31" s="45" t="s">
        <v>20</v>
      </c>
      <c r="K31" s="46">
        <v>0</v>
      </c>
      <c r="L31" s="45">
        <v>-9.5</v>
      </c>
      <c r="M31" s="46">
        <v>0</v>
      </c>
      <c r="N31" s="45">
        <v>-41.8</v>
      </c>
      <c r="O31" s="46">
        <v>0</v>
      </c>
      <c r="P31" s="47"/>
      <c r="Q31" s="45">
        <v>0</v>
      </c>
      <c r="R31" s="47">
        <v>0</v>
      </c>
      <c r="S31" s="45">
        <v>0</v>
      </c>
      <c r="T31" s="46">
        <v>0</v>
      </c>
      <c r="U31" s="45">
        <v>0</v>
      </c>
      <c r="V31" s="46">
        <v>0</v>
      </c>
      <c r="W31" s="45">
        <v>0</v>
      </c>
      <c r="X31" s="46">
        <v>0</v>
      </c>
      <c r="Y31" s="34"/>
      <c r="Z31" s="45">
        <v>0</v>
      </c>
      <c r="AA31" s="46">
        <v>0</v>
      </c>
      <c r="AB31" s="45">
        <v>0</v>
      </c>
      <c r="AC31" s="46">
        <v>0</v>
      </c>
      <c r="AD31" s="45">
        <v>0</v>
      </c>
      <c r="AE31" s="46">
        <v>0</v>
      </c>
      <c r="AF31" s="45">
        <v>0</v>
      </c>
      <c r="AG31" s="46">
        <v>0</v>
      </c>
      <c r="AH31" s="34"/>
      <c r="AI31" s="45">
        <v>0</v>
      </c>
      <c r="AJ31" s="46">
        <v>0</v>
      </c>
      <c r="AK31" s="45">
        <v>0</v>
      </c>
      <c r="AL31" s="46">
        <v>0</v>
      </c>
      <c r="AM31" s="45">
        <v>0</v>
      </c>
      <c r="AN31" s="46">
        <v>0</v>
      </c>
      <c r="AO31" s="45">
        <v>0</v>
      </c>
      <c r="AP31" s="46">
        <v>0</v>
      </c>
      <c r="AQ31" s="34"/>
      <c r="AR31" s="45">
        <v>0</v>
      </c>
      <c r="AS31" s="46">
        <v>0</v>
      </c>
      <c r="AT31" s="45">
        <v>0</v>
      </c>
      <c r="AU31" s="47">
        <v>0</v>
      </c>
      <c r="AV31" s="45">
        <v>0</v>
      </c>
      <c r="AW31" s="46">
        <v>0</v>
      </c>
      <c r="AX31" s="45">
        <v>0</v>
      </c>
      <c r="AY31" s="46">
        <v>0</v>
      </c>
      <c r="AZ31" s="33"/>
    </row>
    <row r="32" spans="1:53" s="35" customFormat="1">
      <c r="A32" s="40" t="s">
        <v>52</v>
      </c>
      <c r="B32" s="40">
        <v>362</v>
      </c>
      <c r="C32" s="54">
        <v>43864</v>
      </c>
      <c r="D32" s="75">
        <v>7097</v>
      </c>
      <c r="E32" s="80" t="s">
        <v>51</v>
      </c>
      <c r="F32" s="77" t="s">
        <v>80</v>
      </c>
      <c r="G32" s="49" t="s">
        <v>60</v>
      </c>
      <c r="H32" s="45">
        <v>-4.3</v>
      </c>
      <c r="I32" s="46">
        <v>0</v>
      </c>
      <c r="J32" s="45" t="s">
        <v>20</v>
      </c>
      <c r="K32" s="46">
        <v>0</v>
      </c>
      <c r="L32" s="45">
        <v>-1.3</v>
      </c>
      <c r="M32" s="46">
        <v>0</v>
      </c>
      <c r="N32" s="45">
        <v>-5.6</v>
      </c>
      <c r="O32" s="46">
        <v>0</v>
      </c>
      <c r="P32" s="47"/>
      <c r="Q32" s="45">
        <v>0</v>
      </c>
      <c r="R32" s="47">
        <v>0</v>
      </c>
      <c r="S32" s="45">
        <v>0</v>
      </c>
      <c r="T32" s="46">
        <v>0</v>
      </c>
      <c r="U32" s="45">
        <v>0</v>
      </c>
      <c r="V32" s="46">
        <v>0</v>
      </c>
      <c r="W32" s="45">
        <v>0</v>
      </c>
      <c r="X32" s="46">
        <v>0</v>
      </c>
      <c r="Y32" s="34"/>
      <c r="Z32" s="45">
        <v>0</v>
      </c>
      <c r="AA32" s="46">
        <v>0</v>
      </c>
      <c r="AB32" s="45">
        <v>0</v>
      </c>
      <c r="AC32" s="46">
        <v>0</v>
      </c>
      <c r="AD32" s="45">
        <v>0</v>
      </c>
      <c r="AE32" s="46">
        <v>0</v>
      </c>
      <c r="AF32" s="45">
        <v>0</v>
      </c>
      <c r="AG32" s="46">
        <v>0</v>
      </c>
      <c r="AH32" s="34"/>
      <c r="AI32" s="45">
        <v>0</v>
      </c>
      <c r="AJ32" s="46">
        <v>0</v>
      </c>
      <c r="AK32" s="45">
        <v>0</v>
      </c>
      <c r="AL32" s="46">
        <v>0</v>
      </c>
      <c r="AM32" s="45">
        <v>0</v>
      </c>
      <c r="AN32" s="46">
        <v>0</v>
      </c>
      <c r="AO32" s="45">
        <v>0</v>
      </c>
      <c r="AP32" s="46">
        <v>0</v>
      </c>
      <c r="AQ32" s="34"/>
      <c r="AR32" s="45">
        <v>0</v>
      </c>
      <c r="AS32" s="46">
        <v>0</v>
      </c>
      <c r="AT32" s="45">
        <v>0</v>
      </c>
      <c r="AU32" s="47">
        <v>0</v>
      </c>
      <c r="AV32" s="45">
        <v>0</v>
      </c>
      <c r="AW32" s="46">
        <v>0</v>
      </c>
      <c r="AX32" s="45">
        <v>0</v>
      </c>
      <c r="AY32" s="46">
        <v>0</v>
      </c>
      <c r="AZ32" s="33"/>
    </row>
    <row r="33" spans="1:53" s="26" customFormat="1">
      <c r="A33" s="40"/>
      <c r="B33" s="40"/>
      <c r="C33" s="41"/>
      <c r="D33" s="42"/>
      <c r="E33" s="43"/>
      <c r="F33" s="44"/>
      <c r="G33" s="57" t="s">
        <v>18</v>
      </c>
      <c r="H33" s="58">
        <f>+SUM(H31:H32)</f>
        <v>-36.599999999999994</v>
      </c>
      <c r="I33" s="59">
        <f t="shared" ref="I33:O33" si="63">+SUM(I31:I32)</f>
        <v>0</v>
      </c>
      <c r="J33" s="58">
        <f t="shared" si="63"/>
        <v>0</v>
      </c>
      <c r="K33" s="59">
        <f t="shared" si="63"/>
        <v>0</v>
      </c>
      <c r="L33" s="58">
        <f t="shared" si="63"/>
        <v>-10.8</v>
      </c>
      <c r="M33" s="59">
        <f t="shared" si="63"/>
        <v>0</v>
      </c>
      <c r="N33" s="58">
        <f t="shared" si="63"/>
        <v>-47.4</v>
      </c>
      <c r="O33" s="59">
        <f t="shared" si="63"/>
        <v>0</v>
      </c>
      <c r="P33" s="60"/>
      <c r="Q33" s="58">
        <f>+SUM(Q31:Q32)</f>
        <v>0</v>
      </c>
      <c r="R33" s="59">
        <f t="shared" ref="R33" si="64">+SUM(R31:R32)</f>
        <v>0</v>
      </c>
      <c r="S33" s="58">
        <f t="shared" ref="S33" si="65">+SUM(S31:S32)</f>
        <v>0</v>
      </c>
      <c r="T33" s="59">
        <f t="shared" ref="T33" si="66">+SUM(T31:T32)</f>
        <v>0</v>
      </c>
      <c r="U33" s="58">
        <f t="shared" ref="U33" si="67">+SUM(U31:U32)</f>
        <v>0</v>
      </c>
      <c r="V33" s="59">
        <f t="shared" ref="V33" si="68">+SUM(V31:V32)</f>
        <v>0</v>
      </c>
      <c r="W33" s="58">
        <f t="shared" ref="W33" si="69">+SUM(W31:W32)</f>
        <v>0</v>
      </c>
      <c r="X33" s="59">
        <f t="shared" ref="X33" si="70">+SUM(X31:X32)</f>
        <v>0</v>
      </c>
      <c r="Y33" s="61"/>
      <c r="Z33" s="58">
        <f>+SUM(Z31:Z32)</f>
        <v>0</v>
      </c>
      <c r="AA33" s="59">
        <f t="shared" ref="AA33" si="71">+SUM(AA31:AA32)</f>
        <v>0</v>
      </c>
      <c r="AB33" s="58">
        <f t="shared" ref="AB33" si="72">+SUM(AB31:AB32)</f>
        <v>0</v>
      </c>
      <c r="AC33" s="59">
        <f t="shared" ref="AC33" si="73">+SUM(AC31:AC32)</f>
        <v>0</v>
      </c>
      <c r="AD33" s="58">
        <f t="shared" ref="AD33" si="74">+SUM(AD31:AD32)</f>
        <v>0</v>
      </c>
      <c r="AE33" s="59">
        <f t="shared" ref="AE33" si="75">+SUM(AE31:AE32)</f>
        <v>0</v>
      </c>
      <c r="AF33" s="58">
        <f t="shared" ref="AF33" si="76">+SUM(AF31:AF32)</f>
        <v>0</v>
      </c>
      <c r="AG33" s="59">
        <f t="shared" ref="AG33" si="77">+SUM(AG31:AG32)</f>
        <v>0</v>
      </c>
      <c r="AH33" s="61"/>
      <c r="AI33" s="58">
        <f>+SUM(AI31:AI32)</f>
        <v>0</v>
      </c>
      <c r="AJ33" s="59">
        <f t="shared" ref="AJ33" si="78">+SUM(AJ31:AJ32)</f>
        <v>0</v>
      </c>
      <c r="AK33" s="58">
        <f t="shared" ref="AK33" si="79">+SUM(AK31:AK32)</f>
        <v>0</v>
      </c>
      <c r="AL33" s="59">
        <f t="shared" ref="AL33" si="80">+SUM(AL31:AL32)</f>
        <v>0</v>
      </c>
      <c r="AM33" s="58">
        <f t="shared" ref="AM33" si="81">+SUM(AM31:AM32)</f>
        <v>0</v>
      </c>
      <c r="AN33" s="59">
        <f t="shared" ref="AN33" si="82">+SUM(AN31:AN32)</f>
        <v>0</v>
      </c>
      <c r="AO33" s="58">
        <f t="shared" ref="AO33" si="83">+SUM(AO31:AO32)</f>
        <v>0</v>
      </c>
      <c r="AP33" s="59">
        <f t="shared" ref="AP33" si="84">+SUM(AP31:AP32)</f>
        <v>0</v>
      </c>
      <c r="AQ33" s="62"/>
      <c r="AR33" s="58">
        <f>+SUM(AR31:AR32)</f>
        <v>0</v>
      </c>
      <c r="AS33" s="59">
        <f t="shared" ref="AS33" si="85">+SUM(AS31:AS32)</f>
        <v>0</v>
      </c>
      <c r="AT33" s="58">
        <f t="shared" ref="AT33" si="86">+SUM(AT31:AT32)</f>
        <v>0</v>
      </c>
      <c r="AU33" s="59">
        <f t="shared" ref="AU33" si="87">+SUM(AU31:AU32)</f>
        <v>0</v>
      </c>
      <c r="AV33" s="58">
        <f t="shared" ref="AV33" si="88">+SUM(AV31:AV32)</f>
        <v>0</v>
      </c>
      <c r="AW33" s="59">
        <f t="shared" ref="AW33" si="89">+SUM(AW31:AW32)</f>
        <v>0</v>
      </c>
      <c r="AX33" s="58">
        <f t="shared" ref="AX33" si="90">+SUM(AX31:AX32)</f>
        <v>0</v>
      </c>
      <c r="AY33" s="59">
        <f t="shared" ref="AY33" si="91">+SUM(AY31:AY32)</f>
        <v>0</v>
      </c>
      <c r="AZ33" s="52"/>
    </row>
    <row r="34" spans="1:53" s="26" customFormat="1">
      <c r="A34" s="40"/>
      <c r="B34" s="40"/>
      <c r="C34" s="54"/>
      <c r="D34" s="75"/>
      <c r="E34" s="80"/>
      <c r="F34" s="77"/>
      <c r="G34" s="56"/>
      <c r="H34" s="45"/>
      <c r="I34" s="46"/>
      <c r="J34" s="45"/>
      <c r="K34" s="46"/>
      <c r="L34" s="45"/>
      <c r="M34" s="46"/>
      <c r="N34" s="45"/>
      <c r="O34" s="46"/>
      <c r="P34" s="47"/>
      <c r="Q34" s="45"/>
      <c r="R34" s="47"/>
      <c r="S34" s="45"/>
      <c r="T34" s="46"/>
      <c r="U34" s="45"/>
      <c r="V34" s="46"/>
      <c r="W34" s="45"/>
      <c r="X34" s="46"/>
      <c r="Y34" s="34"/>
      <c r="Z34" s="45"/>
      <c r="AA34" s="46"/>
      <c r="AB34" s="45"/>
      <c r="AC34" s="46"/>
      <c r="AD34" s="45"/>
      <c r="AE34" s="46"/>
      <c r="AF34" s="45"/>
      <c r="AG34" s="46"/>
      <c r="AH34" s="34"/>
      <c r="AI34" s="45"/>
      <c r="AJ34" s="46"/>
      <c r="AK34" s="45"/>
      <c r="AL34" s="46"/>
      <c r="AM34" s="45"/>
      <c r="AN34" s="46"/>
      <c r="AO34" s="45"/>
      <c r="AP34" s="46"/>
      <c r="AQ34" s="78"/>
      <c r="AR34" s="45"/>
      <c r="AS34" s="46"/>
      <c r="AT34" s="45"/>
      <c r="AU34" s="47"/>
      <c r="AV34" s="45"/>
      <c r="AW34" s="46"/>
      <c r="AX34" s="45"/>
      <c r="AY34" s="46"/>
      <c r="AZ34" s="52"/>
    </row>
    <row r="35" spans="1:53" s="79" customFormat="1">
      <c r="A35" s="40" t="s">
        <v>66</v>
      </c>
      <c r="B35" s="40">
        <v>608</v>
      </c>
      <c r="C35" s="54">
        <v>44019</v>
      </c>
      <c r="D35" s="75">
        <v>1118</v>
      </c>
      <c r="E35" s="80" t="s">
        <v>70</v>
      </c>
      <c r="F35" s="77" t="s">
        <v>58</v>
      </c>
      <c r="G35" s="49" t="s">
        <v>55</v>
      </c>
      <c r="H35" s="45">
        <v>0.2</v>
      </c>
      <c r="I35" s="46">
        <v>0.2</v>
      </c>
      <c r="J35" s="45">
        <v>0</v>
      </c>
      <c r="K35" s="46">
        <v>0</v>
      </c>
      <c r="L35" s="45">
        <v>0</v>
      </c>
      <c r="M35" s="46">
        <v>0</v>
      </c>
      <c r="N35" s="45">
        <v>0.2</v>
      </c>
      <c r="O35" s="46">
        <v>0.2</v>
      </c>
      <c r="P35" s="47"/>
      <c r="Q35" s="45">
        <v>0.2</v>
      </c>
      <c r="R35" s="46">
        <v>0.2</v>
      </c>
      <c r="S35" s="45">
        <v>0</v>
      </c>
      <c r="T35" s="46">
        <v>0</v>
      </c>
      <c r="U35" s="45">
        <v>0</v>
      </c>
      <c r="V35" s="46">
        <v>0</v>
      </c>
      <c r="W35" s="45">
        <v>0.2</v>
      </c>
      <c r="X35" s="46">
        <v>0.2</v>
      </c>
      <c r="Y35" s="34"/>
      <c r="Z35" s="45">
        <v>0.2</v>
      </c>
      <c r="AA35" s="46">
        <v>0.2</v>
      </c>
      <c r="AB35" s="45">
        <v>0</v>
      </c>
      <c r="AC35" s="46">
        <v>0</v>
      </c>
      <c r="AD35" s="45">
        <v>0</v>
      </c>
      <c r="AE35" s="46">
        <v>0</v>
      </c>
      <c r="AF35" s="45">
        <v>0.2</v>
      </c>
      <c r="AG35" s="46">
        <v>0.2</v>
      </c>
      <c r="AH35" s="34"/>
      <c r="AI35" s="45">
        <v>0.2</v>
      </c>
      <c r="AJ35" s="46">
        <v>0.2</v>
      </c>
      <c r="AK35" s="45">
        <v>0</v>
      </c>
      <c r="AL35" s="46">
        <v>0</v>
      </c>
      <c r="AM35" s="45">
        <v>0</v>
      </c>
      <c r="AN35" s="46">
        <v>0</v>
      </c>
      <c r="AO35" s="45">
        <v>0.2</v>
      </c>
      <c r="AP35" s="46">
        <v>0.2</v>
      </c>
      <c r="AQ35" s="34"/>
      <c r="AR35" s="45">
        <v>0.2</v>
      </c>
      <c r="AS35" s="46">
        <v>0.2</v>
      </c>
      <c r="AT35" s="45">
        <v>0</v>
      </c>
      <c r="AU35" s="46">
        <v>0</v>
      </c>
      <c r="AV35" s="45">
        <v>0</v>
      </c>
      <c r="AW35" s="46">
        <v>0</v>
      </c>
      <c r="AX35" s="45">
        <v>0.2</v>
      </c>
      <c r="AY35" s="46">
        <v>0.2</v>
      </c>
      <c r="AZ35" s="33"/>
    </row>
    <row r="36" spans="1:53" s="35" customFormat="1">
      <c r="A36" s="40" t="s">
        <v>68</v>
      </c>
      <c r="B36" s="40">
        <v>641</v>
      </c>
      <c r="C36" s="41">
        <v>44048</v>
      </c>
      <c r="D36" s="75">
        <v>1193</v>
      </c>
      <c r="E36" s="76" t="s">
        <v>75</v>
      </c>
      <c r="F36" s="77" t="s">
        <v>64</v>
      </c>
      <c r="G36" s="49" t="s">
        <v>55</v>
      </c>
      <c r="H36" s="45">
        <v>-0.1</v>
      </c>
      <c r="I36" s="46">
        <v>-0.1</v>
      </c>
      <c r="J36" s="45">
        <v>0</v>
      </c>
      <c r="K36" s="46">
        <v>0</v>
      </c>
      <c r="L36" s="45">
        <v>0</v>
      </c>
      <c r="M36" s="46">
        <v>0</v>
      </c>
      <c r="N36" s="45">
        <v>-0.1</v>
      </c>
      <c r="O36" s="46">
        <v>-0.1</v>
      </c>
      <c r="P36" s="45"/>
      <c r="Q36" s="45">
        <v>-0.1</v>
      </c>
      <c r="R36" s="46">
        <v>-0.1</v>
      </c>
      <c r="S36" s="45">
        <v>0</v>
      </c>
      <c r="T36" s="46">
        <v>0</v>
      </c>
      <c r="U36" s="45">
        <v>0</v>
      </c>
      <c r="V36" s="46">
        <v>0</v>
      </c>
      <c r="W36" s="45">
        <v>-0.1</v>
      </c>
      <c r="X36" s="46">
        <v>-0.1</v>
      </c>
      <c r="Y36" s="97"/>
      <c r="Z36" s="45">
        <v>-0.1</v>
      </c>
      <c r="AA36" s="46">
        <v>-0.1</v>
      </c>
      <c r="AB36" s="45">
        <v>0</v>
      </c>
      <c r="AC36" s="46">
        <v>0</v>
      </c>
      <c r="AD36" s="45">
        <v>0</v>
      </c>
      <c r="AE36" s="46">
        <v>0</v>
      </c>
      <c r="AF36" s="45">
        <v>-0.1</v>
      </c>
      <c r="AG36" s="46">
        <v>-0.1</v>
      </c>
      <c r="AH36" s="98"/>
      <c r="AI36" s="45">
        <v>-0.1</v>
      </c>
      <c r="AJ36" s="46">
        <v>-0.1</v>
      </c>
      <c r="AK36" s="45">
        <v>0</v>
      </c>
      <c r="AL36" s="46">
        <v>0</v>
      </c>
      <c r="AM36" s="45">
        <v>0</v>
      </c>
      <c r="AN36" s="46">
        <v>0</v>
      </c>
      <c r="AO36" s="45">
        <v>-0.1</v>
      </c>
      <c r="AP36" s="46">
        <v>-0.1</v>
      </c>
      <c r="AQ36" s="101"/>
      <c r="AR36" s="45">
        <v>-0.1</v>
      </c>
      <c r="AS36" s="46">
        <v>-0.1</v>
      </c>
      <c r="AT36" s="45">
        <v>0</v>
      </c>
      <c r="AU36" s="46">
        <v>0</v>
      </c>
      <c r="AV36" s="45">
        <v>0</v>
      </c>
      <c r="AW36" s="46">
        <v>0</v>
      </c>
      <c r="AX36" s="45">
        <v>-0.1</v>
      </c>
      <c r="AY36" s="46">
        <v>-0.1</v>
      </c>
      <c r="AZ36" s="33"/>
    </row>
    <row r="37" spans="1:53" s="35" customFormat="1">
      <c r="A37" s="40" t="s">
        <v>53</v>
      </c>
      <c r="B37" s="40">
        <v>498</v>
      </c>
      <c r="C37" s="41">
        <v>43875</v>
      </c>
      <c r="D37" s="75">
        <v>1392</v>
      </c>
      <c r="E37" s="76" t="s">
        <v>54</v>
      </c>
      <c r="F37" s="77" t="s">
        <v>47</v>
      </c>
      <c r="G37" s="49" t="s">
        <v>55</v>
      </c>
      <c r="H37" s="45" t="s">
        <v>21</v>
      </c>
      <c r="I37" s="46" t="s">
        <v>21</v>
      </c>
      <c r="J37" s="45">
        <v>0</v>
      </c>
      <c r="K37" s="46">
        <v>0</v>
      </c>
      <c r="L37" s="45">
        <v>0</v>
      </c>
      <c r="M37" s="46">
        <v>0</v>
      </c>
      <c r="N37" s="45" t="s">
        <v>21</v>
      </c>
      <c r="O37" s="46" t="s">
        <v>21</v>
      </c>
      <c r="P37" s="45"/>
      <c r="Q37" s="45" t="s">
        <v>21</v>
      </c>
      <c r="R37" s="46" t="s">
        <v>21</v>
      </c>
      <c r="S37" s="45">
        <v>0</v>
      </c>
      <c r="T37" s="46">
        <v>0</v>
      </c>
      <c r="U37" s="45">
        <v>0</v>
      </c>
      <c r="V37" s="46">
        <v>0</v>
      </c>
      <c r="W37" s="45" t="s">
        <v>21</v>
      </c>
      <c r="X37" s="46" t="s">
        <v>21</v>
      </c>
      <c r="Y37" s="97"/>
      <c r="Z37" s="45" t="s">
        <v>21</v>
      </c>
      <c r="AA37" s="46" t="s">
        <v>21</v>
      </c>
      <c r="AB37" s="45">
        <v>0</v>
      </c>
      <c r="AC37" s="46">
        <v>0</v>
      </c>
      <c r="AD37" s="45">
        <v>0</v>
      </c>
      <c r="AE37" s="46">
        <v>0</v>
      </c>
      <c r="AF37" s="45" t="s">
        <v>21</v>
      </c>
      <c r="AG37" s="46" t="s">
        <v>21</v>
      </c>
      <c r="AH37" s="98"/>
      <c r="AI37" s="45" t="s">
        <v>21</v>
      </c>
      <c r="AJ37" s="46" t="s">
        <v>21</v>
      </c>
      <c r="AK37" s="45">
        <v>0</v>
      </c>
      <c r="AL37" s="46">
        <v>0</v>
      </c>
      <c r="AM37" s="45">
        <v>0</v>
      </c>
      <c r="AN37" s="46">
        <v>0</v>
      </c>
      <c r="AO37" s="45" t="s">
        <v>21</v>
      </c>
      <c r="AP37" s="46" t="s">
        <v>21</v>
      </c>
      <c r="AQ37" s="101"/>
      <c r="AR37" s="45" t="s">
        <v>21</v>
      </c>
      <c r="AS37" s="46" t="s">
        <v>21</v>
      </c>
      <c r="AT37" s="45">
        <v>0</v>
      </c>
      <c r="AU37" s="46">
        <v>0</v>
      </c>
      <c r="AV37" s="45">
        <v>0</v>
      </c>
      <c r="AW37" s="46">
        <v>0</v>
      </c>
      <c r="AX37" s="45" t="s">
        <v>21</v>
      </c>
      <c r="AY37" s="46" t="s">
        <v>21</v>
      </c>
      <c r="AZ37" s="33"/>
    </row>
    <row r="38" spans="1:53" s="26" customFormat="1">
      <c r="A38" s="53"/>
      <c r="B38" s="53"/>
      <c r="C38" s="54"/>
      <c r="D38" s="115"/>
      <c r="E38" s="5"/>
      <c r="F38" s="113"/>
      <c r="G38" s="57" t="s">
        <v>18</v>
      </c>
      <c r="H38" s="58">
        <f>+SUM(H35:H37)</f>
        <v>0.1</v>
      </c>
      <c r="I38" s="59">
        <f t="shared" ref="I38:O38" si="92">+SUM(I35:I37)</f>
        <v>0.1</v>
      </c>
      <c r="J38" s="58">
        <f t="shared" si="92"/>
        <v>0</v>
      </c>
      <c r="K38" s="59">
        <f t="shared" si="92"/>
        <v>0</v>
      </c>
      <c r="L38" s="58">
        <f t="shared" si="92"/>
        <v>0</v>
      </c>
      <c r="M38" s="59">
        <f t="shared" si="92"/>
        <v>0</v>
      </c>
      <c r="N38" s="58">
        <f t="shared" si="92"/>
        <v>0.1</v>
      </c>
      <c r="O38" s="59">
        <f t="shared" si="92"/>
        <v>0.1</v>
      </c>
      <c r="P38" s="60"/>
      <c r="Q38" s="58">
        <f>+SUM(Q35:Q37)</f>
        <v>0.1</v>
      </c>
      <c r="R38" s="59">
        <f t="shared" ref="R38" si="93">+SUM(R35:R37)</f>
        <v>0.1</v>
      </c>
      <c r="S38" s="58">
        <f t="shared" ref="S38" si="94">+SUM(S35:S37)</f>
        <v>0</v>
      </c>
      <c r="T38" s="59">
        <f t="shared" ref="T38" si="95">+SUM(T35:T37)</f>
        <v>0</v>
      </c>
      <c r="U38" s="58">
        <f t="shared" ref="U38" si="96">+SUM(U35:U37)</f>
        <v>0</v>
      </c>
      <c r="V38" s="59">
        <f t="shared" ref="V38" si="97">+SUM(V35:V37)</f>
        <v>0</v>
      </c>
      <c r="W38" s="58">
        <f t="shared" ref="W38" si="98">+SUM(W35:W37)</f>
        <v>0.1</v>
      </c>
      <c r="X38" s="59">
        <f t="shared" ref="X38" si="99">+SUM(X35:X37)</f>
        <v>0.1</v>
      </c>
      <c r="Y38" s="61"/>
      <c r="Z38" s="58">
        <f>+SUM(Z35:Z37)</f>
        <v>0.1</v>
      </c>
      <c r="AA38" s="59">
        <f t="shared" ref="AA38" si="100">+SUM(AA35:AA37)</f>
        <v>0.1</v>
      </c>
      <c r="AB38" s="58">
        <f t="shared" ref="AB38" si="101">+SUM(AB35:AB37)</f>
        <v>0</v>
      </c>
      <c r="AC38" s="59">
        <f t="shared" ref="AC38" si="102">+SUM(AC35:AC37)</f>
        <v>0</v>
      </c>
      <c r="AD38" s="58">
        <f t="shared" ref="AD38" si="103">+SUM(AD35:AD37)</f>
        <v>0</v>
      </c>
      <c r="AE38" s="59">
        <f t="shared" ref="AE38" si="104">+SUM(AE35:AE37)</f>
        <v>0</v>
      </c>
      <c r="AF38" s="58">
        <f t="shared" ref="AF38" si="105">+SUM(AF35:AF37)</f>
        <v>0.1</v>
      </c>
      <c r="AG38" s="59">
        <f t="shared" ref="AG38" si="106">+SUM(AG35:AG37)</f>
        <v>0.1</v>
      </c>
      <c r="AH38" s="61"/>
      <c r="AI38" s="58">
        <f>+SUM(AI35:AI37)</f>
        <v>0.1</v>
      </c>
      <c r="AJ38" s="59">
        <f t="shared" ref="AJ38" si="107">+SUM(AJ35:AJ37)</f>
        <v>0.1</v>
      </c>
      <c r="AK38" s="58">
        <f t="shared" ref="AK38" si="108">+SUM(AK35:AK37)</f>
        <v>0</v>
      </c>
      <c r="AL38" s="59">
        <f t="shared" ref="AL38" si="109">+SUM(AL35:AL37)</f>
        <v>0</v>
      </c>
      <c r="AM38" s="58">
        <f t="shared" ref="AM38" si="110">+SUM(AM35:AM37)</f>
        <v>0</v>
      </c>
      <c r="AN38" s="59">
        <f t="shared" ref="AN38" si="111">+SUM(AN35:AN37)</f>
        <v>0</v>
      </c>
      <c r="AO38" s="58">
        <f t="shared" ref="AO38" si="112">+SUM(AO35:AO37)</f>
        <v>0.1</v>
      </c>
      <c r="AP38" s="59">
        <f t="shared" ref="AP38" si="113">+SUM(AP35:AP37)</f>
        <v>0.1</v>
      </c>
      <c r="AQ38" s="62"/>
      <c r="AR38" s="58">
        <f>+SUM(AR35:AR37)</f>
        <v>0.1</v>
      </c>
      <c r="AS38" s="59">
        <f t="shared" ref="AS38" si="114">+SUM(AS35:AS37)</f>
        <v>0.1</v>
      </c>
      <c r="AT38" s="58">
        <f t="shared" ref="AT38" si="115">+SUM(AT35:AT37)</f>
        <v>0</v>
      </c>
      <c r="AU38" s="59">
        <f t="shared" ref="AU38" si="116">+SUM(AU35:AU37)</f>
        <v>0</v>
      </c>
      <c r="AV38" s="58">
        <f t="shared" ref="AV38" si="117">+SUM(AV35:AV37)</f>
        <v>0</v>
      </c>
      <c r="AW38" s="59">
        <f t="shared" ref="AW38" si="118">+SUM(AW35:AW37)</f>
        <v>0</v>
      </c>
      <c r="AX38" s="58">
        <f t="shared" ref="AX38" si="119">+SUM(AX35:AX37)</f>
        <v>0.1</v>
      </c>
      <c r="AY38" s="59">
        <f t="shared" ref="AY38" si="120">+SUM(AY35:AY37)</f>
        <v>0.1</v>
      </c>
      <c r="AZ38" s="52"/>
    </row>
    <row r="39" spans="1:53" s="35" customFormat="1" ht="13.5" thickBot="1">
      <c r="A39" s="53"/>
      <c r="B39" s="53"/>
      <c r="C39" s="54"/>
      <c r="D39" s="99"/>
      <c r="E39" s="80"/>
      <c r="F39" s="82"/>
      <c r="G39" s="56"/>
      <c r="H39" s="45"/>
      <c r="I39" s="46"/>
      <c r="J39" s="45"/>
      <c r="K39" s="46"/>
      <c r="L39" s="45"/>
      <c r="M39" s="46"/>
      <c r="N39" s="45"/>
      <c r="O39" s="46"/>
      <c r="P39" s="47"/>
      <c r="Q39" s="45"/>
      <c r="R39" s="47"/>
      <c r="S39" s="45"/>
      <c r="T39" s="46"/>
      <c r="U39" s="45"/>
      <c r="V39" s="46"/>
      <c r="W39" s="45"/>
      <c r="X39" s="46"/>
      <c r="Y39" s="34"/>
      <c r="Z39" s="45"/>
      <c r="AA39" s="46"/>
      <c r="AB39" s="45"/>
      <c r="AC39" s="46"/>
      <c r="AD39" s="45"/>
      <c r="AE39" s="46"/>
      <c r="AF39" s="45"/>
      <c r="AG39" s="46"/>
      <c r="AH39" s="34"/>
      <c r="AI39" s="45"/>
      <c r="AJ39" s="46"/>
      <c r="AK39" s="45"/>
      <c r="AL39" s="46"/>
      <c r="AM39" s="45"/>
      <c r="AN39" s="46"/>
      <c r="AO39" s="45"/>
      <c r="AP39" s="46"/>
      <c r="AQ39" s="34"/>
      <c r="AR39" s="45"/>
      <c r="AS39" s="46"/>
      <c r="AT39" s="45"/>
      <c r="AU39" s="47"/>
      <c r="AV39" s="45"/>
      <c r="AW39" s="46"/>
      <c r="AX39" s="45"/>
      <c r="AY39" s="46"/>
      <c r="AZ39" s="33"/>
    </row>
    <row r="40" spans="1:53" s="69" customFormat="1" ht="13.5" thickTop="1">
      <c r="A40" s="109"/>
      <c r="B40" s="109"/>
      <c r="C40" s="102"/>
      <c r="D40" s="111"/>
      <c r="E40" s="106"/>
      <c r="F40" s="110"/>
      <c r="G40" s="114"/>
      <c r="H40" s="70"/>
      <c r="I40" s="71"/>
      <c r="J40" s="70"/>
      <c r="K40" s="71"/>
      <c r="L40" s="70"/>
      <c r="M40" s="71"/>
      <c r="N40" s="70"/>
      <c r="O40" s="71"/>
      <c r="P40" s="72"/>
      <c r="Q40" s="70"/>
      <c r="R40" s="71"/>
      <c r="S40" s="70"/>
      <c r="T40" s="71"/>
      <c r="U40" s="70"/>
      <c r="V40" s="71"/>
      <c r="W40" s="70"/>
      <c r="X40" s="71"/>
      <c r="Y40" s="73"/>
      <c r="Z40" s="70"/>
      <c r="AA40" s="71"/>
      <c r="AB40" s="70"/>
      <c r="AC40" s="71"/>
      <c r="AD40" s="70"/>
      <c r="AE40" s="71"/>
      <c r="AF40" s="70"/>
      <c r="AG40" s="71"/>
      <c r="AH40" s="73"/>
      <c r="AI40" s="70"/>
      <c r="AJ40" s="71"/>
      <c r="AK40" s="70"/>
      <c r="AL40" s="71"/>
      <c r="AM40" s="70"/>
      <c r="AN40" s="71"/>
      <c r="AO40" s="70"/>
      <c r="AP40" s="71"/>
      <c r="AQ40" s="74"/>
      <c r="AR40" s="70"/>
      <c r="AS40" s="71"/>
      <c r="AT40" s="70"/>
      <c r="AU40" s="71"/>
      <c r="AV40" s="70"/>
      <c r="AW40" s="71"/>
      <c r="AX40" s="70"/>
      <c r="AY40" s="71"/>
      <c r="AZ40" s="52"/>
      <c r="BA40" s="26"/>
    </row>
    <row r="41" spans="1:53" s="26" customFormat="1">
      <c r="A41" s="53"/>
      <c r="B41" s="53"/>
      <c r="C41" s="54"/>
      <c r="D41" s="115"/>
      <c r="E41" s="5"/>
      <c r="F41" s="113"/>
      <c r="G41" s="57" t="s">
        <v>18</v>
      </c>
      <c r="H41" s="58">
        <f t="shared" ref="H41:O41" si="121">H21+H28+H33+H38</f>
        <v>-38.79999999999999</v>
      </c>
      <c r="I41" s="59">
        <f t="shared" si="121"/>
        <v>-2</v>
      </c>
      <c r="J41" s="58">
        <f t="shared" si="121"/>
        <v>0.59999999999999987</v>
      </c>
      <c r="K41" s="59">
        <f t="shared" si="121"/>
        <v>0.69999999999999984</v>
      </c>
      <c r="L41" s="58">
        <f t="shared" si="121"/>
        <v>-10.9</v>
      </c>
      <c r="M41" s="59">
        <f t="shared" si="121"/>
        <v>-0.3</v>
      </c>
      <c r="N41" s="58">
        <f t="shared" si="121"/>
        <v>-49.099999999999994</v>
      </c>
      <c r="O41" s="59">
        <f t="shared" si="121"/>
        <v>-1.6</v>
      </c>
      <c r="P41" s="60"/>
      <c r="Q41" s="58">
        <f t="shared" ref="Q41:X41" si="122">Q21+Q28+Q33+Q38</f>
        <v>-2</v>
      </c>
      <c r="R41" s="59">
        <f t="shared" si="122"/>
        <v>-2</v>
      </c>
      <c r="S41" s="58">
        <f t="shared" si="122"/>
        <v>1.2</v>
      </c>
      <c r="T41" s="59">
        <f t="shared" si="122"/>
        <v>0.69999999999999984</v>
      </c>
      <c r="U41" s="58">
        <f t="shared" si="122"/>
        <v>-0.3</v>
      </c>
      <c r="V41" s="59">
        <f t="shared" si="122"/>
        <v>-0.3</v>
      </c>
      <c r="W41" s="58">
        <f t="shared" si="122"/>
        <v>-1.1000000000000001</v>
      </c>
      <c r="X41" s="59">
        <f t="shared" si="122"/>
        <v>-1.6</v>
      </c>
      <c r="Y41" s="61"/>
      <c r="Z41" s="58">
        <f t="shared" ref="Z41:AG41" si="123">Z21+Z28+Z33+Z38</f>
        <v>-1.7999999999999998</v>
      </c>
      <c r="AA41" s="59">
        <f t="shared" si="123"/>
        <v>-1.7999999999999998</v>
      </c>
      <c r="AB41" s="58">
        <f t="shared" si="123"/>
        <v>0.49999999999999967</v>
      </c>
      <c r="AC41" s="59">
        <f t="shared" si="123"/>
        <v>0.69999999999999984</v>
      </c>
      <c r="AD41" s="58">
        <f t="shared" si="123"/>
        <v>-0.5</v>
      </c>
      <c r="AE41" s="59">
        <f t="shared" si="123"/>
        <v>-0.5</v>
      </c>
      <c r="AF41" s="58">
        <f t="shared" si="123"/>
        <v>-1.8</v>
      </c>
      <c r="AG41" s="59">
        <f t="shared" si="123"/>
        <v>-1.6</v>
      </c>
      <c r="AH41" s="61"/>
      <c r="AI41" s="58">
        <f t="shared" ref="AI41:AP41" si="124">AI21+AI28+AI33+AI38</f>
        <v>-1.5999999999999999</v>
      </c>
      <c r="AJ41" s="59">
        <f t="shared" si="124"/>
        <v>-1.5999999999999999</v>
      </c>
      <c r="AK41" s="58">
        <f t="shared" si="124"/>
        <v>1.2</v>
      </c>
      <c r="AL41" s="59">
        <f t="shared" si="124"/>
        <v>0.79999999999999982</v>
      </c>
      <c r="AM41" s="58">
        <f t="shared" si="124"/>
        <v>-0.6</v>
      </c>
      <c r="AN41" s="59">
        <f t="shared" si="124"/>
        <v>-0.6</v>
      </c>
      <c r="AO41" s="58">
        <f t="shared" si="124"/>
        <v>-1</v>
      </c>
      <c r="AP41" s="59">
        <f t="shared" si="124"/>
        <v>-1.4</v>
      </c>
      <c r="AQ41" s="62"/>
      <c r="AR41" s="58">
        <f t="shared" ref="AR41:AY41" si="125">AR21+AR28+AR33+AR38</f>
        <v>-1.5999999999999999</v>
      </c>
      <c r="AS41" s="59">
        <f t="shared" si="125"/>
        <v>-1.5999999999999999</v>
      </c>
      <c r="AT41" s="58">
        <f t="shared" si="125"/>
        <v>0.49999999999999983</v>
      </c>
      <c r="AU41" s="59">
        <f t="shared" si="125"/>
        <v>0.79999999999999982</v>
      </c>
      <c r="AV41" s="58">
        <f t="shared" si="125"/>
        <v>-0.6</v>
      </c>
      <c r="AW41" s="59">
        <f t="shared" si="125"/>
        <v>-0.6</v>
      </c>
      <c r="AX41" s="58">
        <f t="shared" si="125"/>
        <v>-1.7000000000000002</v>
      </c>
      <c r="AY41" s="59">
        <f t="shared" si="125"/>
        <v>-1.4</v>
      </c>
      <c r="AZ41" s="52"/>
    </row>
    <row r="42" spans="1:53" s="26" customFormat="1">
      <c r="A42" s="109"/>
      <c r="B42" s="109"/>
      <c r="C42" s="102"/>
      <c r="D42" s="111"/>
      <c r="E42" s="106"/>
      <c r="F42" s="110"/>
      <c r="G42" s="57"/>
      <c r="H42" s="58"/>
      <c r="I42" s="59"/>
      <c r="J42" s="58"/>
      <c r="K42" s="59"/>
      <c r="L42" s="58"/>
      <c r="M42" s="59"/>
      <c r="N42" s="58"/>
      <c r="O42" s="59"/>
      <c r="P42" s="60"/>
      <c r="Q42" s="58"/>
      <c r="R42" s="59"/>
      <c r="S42" s="58"/>
      <c r="T42" s="59"/>
      <c r="U42" s="58"/>
      <c r="V42" s="59"/>
      <c r="W42" s="58"/>
      <c r="X42" s="59"/>
      <c r="Y42" s="61"/>
      <c r="Z42" s="58"/>
      <c r="AA42" s="59"/>
      <c r="AB42" s="58"/>
      <c r="AC42" s="59"/>
      <c r="AD42" s="58"/>
      <c r="AE42" s="59"/>
      <c r="AF42" s="58"/>
      <c r="AG42" s="59"/>
      <c r="AH42" s="61"/>
      <c r="AI42" s="58"/>
      <c r="AJ42" s="59"/>
      <c r="AK42" s="58"/>
      <c r="AL42" s="59"/>
      <c r="AM42" s="58"/>
      <c r="AN42" s="59"/>
      <c r="AO42" s="58"/>
      <c r="AP42" s="59"/>
      <c r="AQ42" s="62"/>
      <c r="AR42" s="58"/>
      <c r="AS42" s="59"/>
      <c r="AT42" s="58"/>
      <c r="AU42" s="59"/>
      <c r="AV42" s="58"/>
      <c r="AW42" s="59"/>
      <c r="AX42" s="58"/>
      <c r="AY42" s="59"/>
      <c r="AZ42" s="52"/>
    </row>
    <row r="43" spans="1:53" s="26" customFormat="1">
      <c r="A43" s="109"/>
      <c r="B43" s="109"/>
      <c r="C43" s="102"/>
      <c r="D43" s="111"/>
      <c r="E43" s="106"/>
      <c r="F43" s="110"/>
      <c r="G43" s="57" t="s">
        <v>27</v>
      </c>
      <c r="H43" s="58">
        <v>0</v>
      </c>
      <c r="I43" s="59">
        <v>0</v>
      </c>
      <c r="J43" s="58">
        <v>0</v>
      </c>
      <c r="K43" s="59">
        <v>0</v>
      </c>
      <c r="L43" s="58">
        <v>0</v>
      </c>
      <c r="M43" s="59">
        <v>0</v>
      </c>
      <c r="N43" s="58">
        <v>0</v>
      </c>
      <c r="O43" s="59">
        <v>0</v>
      </c>
      <c r="P43" s="60"/>
      <c r="Q43" s="58">
        <v>0</v>
      </c>
      <c r="R43" s="59">
        <v>0</v>
      </c>
      <c r="S43" s="58">
        <v>0</v>
      </c>
      <c r="T43" s="59">
        <v>0</v>
      </c>
      <c r="U43" s="58">
        <v>0</v>
      </c>
      <c r="V43" s="59">
        <v>0</v>
      </c>
      <c r="W43" s="58">
        <v>0</v>
      </c>
      <c r="X43" s="59">
        <v>0</v>
      </c>
      <c r="Y43" s="61"/>
      <c r="Z43" s="58">
        <v>0</v>
      </c>
      <c r="AA43" s="59">
        <v>0</v>
      </c>
      <c r="AB43" s="58">
        <v>0</v>
      </c>
      <c r="AC43" s="59">
        <v>0</v>
      </c>
      <c r="AD43" s="58">
        <v>0</v>
      </c>
      <c r="AE43" s="59">
        <v>0</v>
      </c>
      <c r="AF43" s="58">
        <v>0</v>
      </c>
      <c r="AG43" s="59">
        <v>0</v>
      </c>
      <c r="AH43" s="61"/>
      <c r="AI43" s="58">
        <v>0</v>
      </c>
      <c r="AJ43" s="59">
        <v>0</v>
      </c>
      <c r="AK43" s="58">
        <v>0</v>
      </c>
      <c r="AL43" s="59">
        <v>0</v>
      </c>
      <c r="AM43" s="58">
        <v>0</v>
      </c>
      <c r="AN43" s="59">
        <v>0</v>
      </c>
      <c r="AO43" s="58">
        <v>0</v>
      </c>
      <c r="AP43" s="59">
        <v>0</v>
      </c>
      <c r="AQ43" s="62"/>
      <c r="AR43" s="58">
        <v>0</v>
      </c>
      <c r="AS43" s="59">
        <v>0</v>
      </c>
      <c r="AT43" s="58">
        <v>0</v>
      </c>
      <c r="AU43" s="59">
        <v>0</v>
      </c>
      <c r="AV43" s="58">
        <v>0</v>
      </c>
      <c r="AW43" s="59">
        <v>0</v>
      </c>
      <c r="AX43" s="58">
        <v>0</v>
      </c>
      <c r="AY43" s="59">
        <v>0</v>
      </c>
      <c r="AZ43" s="52"/>
    </row>
    <row r="44" spans="1:53" s="26" customFormat="1">
      <c r="A44" s="109"/>
      <c r="B44" s="109"/>
      <c r="C44" s="102"/>
      <c r="D44" s="111"/>
      <c r="E44" s="106"/>
      <c r="F44" s="106"/>
      <c r="G44" s="57"/>
      <c r="H44" s="58"/>
      <c r="I44" s="59"/>
      <c r="J44" s="58"/>
      <c r="K44" s="59"/>
      <c r="L44" s="58"/>
      <c r="M44" s="59"/>
      <c r="N44" s="58"/>
      <c r="O44" s="59"/>
      <c r="P44" s="60"/>
      <c r="Q44" s="58"/>
      <c r="R44" s="60"/>
      <c r="S44" s="58"/>
      <c r="T44" s="59"/>
      <c r="U44" s="58"/>
      <c r="V44" s="59"/>
      <c r="W44" s="58"/>
      <c r="X44" s="59"/>
      <c r="Y44" s="61"/>
      <c r="Z44" s="58"/>
      <c r="AA44" s="59"/>
      <c r="AB44" s="58"/>
      <c r="AC44" s="59"/>
      <c r="AD44" s="58"/>
      <c r="AE44" s="59"/>
      <c r="AF44" s="58"/>
      <c r="AG44" s="59"/>
      <c r="AH44" s="61"/>
      <c r="AI44" s="58"/>
      <c r="AJ44" s="59"/>
      <c r="AK44" s="58"/>
      <c r="AL44" s="59"/>
      <c r="AM44" s="58"/>
      <c r="AN44" s="59"/>
      <c r="AO44" s="58"/>
      <c r="AP44" s="59"/>
      <c r="AQ44" s="62"/>
      <c r="AR44" s="58"/>
      <c r="AS44" s="59"/>
      <c r="AT44" s="58"/>
      <c r="AU44" s="60"/>
      <c r="AV44" s="58"/>
      <c r="AW44" s="59"/>
      <c r="AX44" s="58"/>
      <c r="AY44" s="59"/>
      <c r="AZ44" s="52"/>
    </row>
    <row r="45" spans="1:53" s="51" customFormat="1">
      <c r="A45" s="109"/>
      <c r="B45" s="109"/>
      <c r="C45" s="102"/>
      <c r="D45" s="111"/>
      <c r="E45" s="106"/>
      <c r="F45" s="106"/>
      <c r="G45" s="63" t="s">
        <v>19</v>
      </c>
      <c r="H45" s="64">
        <f>+H41-H43</f>
        <v>-38.79999999999999</v>
      </c>
      <c r="I45" s="65">
        <f t="shared" ref="I45:O45" si="126">+I41-I43</f>
        <v>-2</v>
      </c>
      <c r="J45" s="64">
        <f t="shared" si="126"/>
        <v>0.59999999999999987</v>
      </c>
      <c r="K45" s="65">
        <f t="shared" si="126"/>
        <v>0.69999999999999984</v>
      </c>
      <c r="L45" s="64">
        <f t="shared" si="126"/>
        <v>-10.9</v>
      </c>
      <c r="M45" s="65">
        <f t="shared" si="126"/>
        <v>-0.3</v>
      </c>
      <c r="N45" s="64">
        <f t="shared" si="126"/>
        <v>-49.099999999999994</v>
      </c>
      <c r="O45" s="65">
        <f t="shared" si="126"/>
        <v>-1.6</v>
      </c>
      <c r="P45" s="66"/>
      <c r="Q45" s="64">
        <f>+Q41-Q43</f>
        <v>-2</v>
      </c>
      <c r="R45" s="65">
        <f t="shared" ref="R45:X45" si="127">+R41-R43</f>
        <v>-2</v>
      </c>
      <c r="S45" s="64">
        <f t="shared" si="127"/>
        <v>1.2</v>
      </c>
      <c r="T45" s="65">
        <f t="shared" si="127"/>
        <v>0.69999999999999984</v>
      </c>
      <c r="U45" s="64">
        <f t="shared" si="127"/>
        <v>-0.3</v>
      </c>
      <c r="V45" s="65">
        <f t="shared" si="127"/>
        <v>-0.3</v>
      </c>
      <c r="W45" s="64">
        <f t="shared" si="127"/>
        <v>-1.1000000000000001</v>
      </c>
      <c r="X45" s="65">
        <f t="shared" si="127"/>
        <v>-1.6</v>
      </c>
      <c r="Y45" s="67"/>
      <c r="Z45" s="64">
        <f>+Z41-Z43</f>
        <v>-1.7999999999999998</v>
      </c>
      <c r="AA45" s="65">
        <f t="shared" ref="AA45:AG45" si="128">+AA41-AA43</f>
        <v>-1.7999999999999998</v>
      </c>
      <c r="AB45" s="64">
        <f t="shared" si="128"/>
        <v>0.49999999999999967</v>
      </c>
      <c r="AC45" s="65">
        <f t="shared" si="128"/>
        <v>0.69999999999999984</v>
      </c>
      <c r="AD45" s="64">
        <f t="shared" si="128"/>
        <v>-0.5</v>
      </c>
      <c r="AE45" s="65">
        <f t="shared" si="128"/>
        <v>-0.5</v>
      </c>
      <c r="AF45" s="64">
        <f t="shared" si="128"/>
        <v>-1.8</v>
      </c>
      <c r="AG45" s="65">
        <f t="shared" si="128"/>
        <v>-1.6</v>
      </c>
      <c r="AH45" s="67"/>
      <c r="AI45" s="64">
        <f>+AI41-AI43</f>
        <v>-1.5999999999999999</v>
      </c>
      <c r="AJ45" s="65">
        <f t="shared" ref="AJ45:AP45" si="129">+AJ41-AJ43</f>
        <v>-1.5999999999999999</v>
      </c>
      <c r="AK45" s="64">
        <f t="shared" si="129"/>
        <v>1.2</v>
      </c>
      <c r="AL45" s="65">
        <f t="shared" si="129"/>
        <v>0.79999999999999982</v>
      </c>
      <c r="AM45" s="64">
        <f t="shared" si="129"/>
        <v>-0.6</v>
      </c>
      <c r="AN45" s="65">
        <f t="shared" si="129"/>
        <v>-0.6</v>
      </c>
      <c r="AO45" s="64">
        <f t="shared" si="129"/>
        <v>-1</v>
      </c>
      <c r="AP45" s="65">
        <f t="shared" si="129"/>
        <v>-1.4</v>
      </c>
      <c r="AQ45" s="68"/>
      <c r="AR45" s="64">
        <f>+AR41-AR43</f>
        <v>-1.5999999999999999</v>
      </c>
      <c r="AS45" s="65">
        <f t="shared" ref="AS45:AY45" si="130">+AS41-AS43</f>
        <v>-1.5999999999999999</v>
      </c>
      <c r="AT45" s="64">
        <f t="shared" si="130"/>
        <v>0.49999999999999983</v>
      </c>
      <c r="AU45" s="65">
        <f t="shared" si="130"/>
        <v>0.79999999999999982</v>
      </c>
      <c r="AV45" s="64">
        <f t="shared" si="130"/>
        <v>-0.6</v>
      </c>
      <c r="AW45" s="65">
        <f t="shared" si="130"/>
        <v>-0.6</v>
      </c>
      <c r="AX45" s="64">
        <f t="shared" si="130"/>
        <v>-1.7000000000000002</v>
      </c>
      <c r="AY45" s="65">
        <f t="shared" si="130"/>
        <v>-1.4</v>
      </c>
      <c r="AZ45" s="52"/>
    </row>
    <row r="46" spans="1:53" s="55" customFormat="1"/>
    <row r="47" spans="1:53" s="55" customFormat="1"/>
    <row r="48" spans="1:53" s="7" customFormat="1">
      <c r="A48" s="105"/>
      <c r="B48" s="53"/>
      <c r="C48" s="106" t="s">
        <v>43</v>
      </c>
      <c r="D48" s="99"/>
      <c r="E48" s="106"/>
      <c r="F48" s="82"/>
      <c r="G48" s="8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89"/>
    </row>
    <row r="49" spans="1:52" s="7" customFormat="1">
      <c r="A49" s="105"/>
      <c r="B49" s="53"/>
      <c r="C49" s="54" t="s">
        <v>44</v>
      </c>
      <c r="D49" s="99"/>
      <c r="E49" s="80"/>
      <c r="F49" s="82"/>
      <c r="G49" s="8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89"/>
    </row>
    <row r="50" spans="1:52" s="7" customFormat="1">
      <c r="A50" s="105"/>
      <c r="B50" s="53"/>
      <c r="C50" s="54"/>
      <c r="D50" s="99"/>
      <c r="E50" s="80"/>
      <c r="F50" s="82"/>
      <c r="G50" s="8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89"/>
    </row>
    <row r="51" spans="1:52" s="7" customFormat="1">
      <c r="A51" s="105"/>
      <c r="B51" s="53"/>
      <c r="C51" s="54"/>
      <c r="D51" s="99"/>
      <c r="E51" s="107" t="s">
        <v>28</v>
      </c>
      <c r="F51" s="108" t="s">
        <v>21</v>
      </c>
      <c r="G51" s="8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89"/>
    </row>
    <row r="52" spans="1:52" s="7" customFormat="1">
      <c r="A52" s="105"/>
      <c r="B52" s="53"/>
      <c r="C52" s="54"/>
      <c r="D52" s="99"/>
      <c r="E52" s="80" t="s">
        <v>29</v>
      </c>
      <c r="F52" s="82" t="s">
        <v>20</v>
      </c>
      <c r="G52" s="8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89"/>
    </row>
    <row r="53" spans="1:52" s="7" customFormat="1">
      <c r="A53" s="105"/>
      <c r="B53" s="53"/>
      <c r="C53" s="54"/>
      <c r="D53" s="99"/>
      <c r="E53" s="80" t="s">
        <v>30</v>
      </c>
      <c r="F53" s="82" t="s">
        <v>23</v>
      </c>
      <c r="G53" s="8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89"/>
    </row>
    <row r="54" spans="1:52" s="7" customFormat="1">
      <c r="A54" s="105"/>
      <c r="B54" s="53"/>
      <c r="C54" s="54"/>
      <c r="D54" s="99"/>
      <c r="E54" s="80" t="s">
        <v>31</v>
      </c>
      <c r="F54" s="82" t="s">
        <v>26</v>
      </c>
      <c r="G54" s="8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89"/>
    </row>
    <row r="55" spans="1:52" s="7" customFormat="1">
      <c r="A55" s="105"/>
      <c r="B55" s="53"/>
      <c r="C55" s="54"/>
      <c r="D55" s="99"/>
      <c r="E55" s="80" t="s">
        <v>32</v>
      </c>
      <c r="F55" s="82" t="s">
        <v>33</v>
      </c>
      <c r="G55" s="8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89"/>
    </row>
    <row r="56" spans="1:52" s="7" customFormat="1">
      <c r="A56" s="105"/>
      <c r="B56" s="53"/>
      <c r="C56" s="54"/>
      <c r="D56" s="99"/>
      <c r="E56" s="80" t="s">
        <v>34</v>
      </c>
      <c r="F56" s="82" t="s">
        <v>35</v>
      </c>
      <c r="G56" s="8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89"/>
    </row>
    <row r="57" spans="1:52" s="7" customFormat="1">
      <c r="A57" s="105"/>
      <c r="B57" s="53"/>
      <c r="C57" s="54"/>
      <c r="D57" s="99"/>
      <c r="E57" s="80" t="s">
        <v>36</v>
      </c>
      <c r="F57" s="82" t="s">
        <v>24</v>
      </c>
      <c r="G57" s="8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89"/>
    </row>
    <row r="58" spans="1:52" s="7" customFormat="1">
      <c r="A58" s="105"/>
      <c r="B58" s="53"/>
      <c r="C58" s="54"/>
      <c r="D58" s="99"/>
      <c r="E58" s="80" t="s">
        <v>37</v>
      </c>
      <c r="F58" s="82" t="s">
        <v>25</v>
      </c>
      <c r="G58" s="8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89"/>
    </row>
    <row r="59" spans="1:52" s="7" customFormat="1">
      <c r="A59" s="105"/>
      <c r="B59" s="53"/>
      <c r="C59" s="54"/>
      <c r="D59" s="99"/>
      <c r="E59" s="80" t="s">
        <v>38</v>
      </c>
      <c r="F59" s="82" t="s">
        <v>22</v>
      </c>
      <c r="G59" s="8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89"/>
    </row>
    <row r="60" spans="1:52" s="7" customFormat="1">
      <c r="A60" s="105"/>
      <c r="B60" s="53"/>
      <c r="C60" s="54"/>
      <c r="D60" s="99"/>
      <c r="E60" s="80" t="s">
        <v>39</v>
      </c>
      <c r="F60" s="82" t="s">
        <v>40</v>
      </c>
      <c r="G60" s="8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89"/>
    </row>
    <row r="61" spans="1:52" s="7" customFormat="1">
      <c r="A61" s="105"/>
      <c r="B61" s="53"/>
      <c r="C61" s="54"/>
      <c r="D61" s="99"/>
      <c r="E61" s="80"/>
      <c r="F61" s="82"/>
      <c r="G61" s="8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89"/>
    </row>
    <row r="62" spans="1:52" s="7" customFormat="1">
      <c r="A62" s="105"/>
      <c r="B62" s="53"/>
      <c r="C62" s="54"/>
      <c r="D62" s="99"/>
      <c r="E62" s="80"/>
      <c r="F62" s="82"/>
      <c r="G62" s="8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89"/>
    </row>
    <row r="63" spans="1:52" s="7" customFormat="1">
      <c r="A63" s="105"/>
      <c r="B63" s="53"/>
      <c r="C63" s="102"/>
      <c r="D63" s="99"/>
      <c r="E63" s="80"/>
      <c r="F63" s="82"/>
      <c r="G63" s="8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89"/>
    </row>
    <row r="64" spans="1:52" s="7" customFormat="1">
      <c r="A64" s="105"/>
      <c r="B64" s="53"/>
      <c r="C64" s="107"/>
      <c r="D64" s="80"/>
      <c r="E64" s="82"/>
      <c r="F64" s="82"/>
      <c r="G64" s="49"/>
      <c r="H64" s="47"/>
      <c r="I64" s="47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89"/>
    </row>
    <row r="65" spans="1:52" s="7" customFormat="1">
      <c r="A65" s="105"/>
      <c r="B65" s="53"/>
      <c r="C65" s="107"/>
      <c r="D65" s="80"/>
      <c r="E65" s="82"/>
      <c r="F65" s="82"/>
      <c r="G65" s="49"/>
      <c r="H65" s="47"/>
      <c r="I65" s="47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89"/>
    </row>
    <row r="66" spans="1:52" s="7" customFormat="1">
      <c r="A66" s="105"/>
      <c r="B66" s="53"/>
      <c r="C66" s="107"/>
      <c r="D66" s="80"/>
      <c r="E66" s="82"/>
      <c r="F66" s="82"/>
      <c r="G66" s="49"/>
      <c r="H66" s="47"/>
      <c r="I66" s="47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89"/>
    </row>
    <row r="67" spans="1:52" s="7" customFormat="1">
      <c r="A67" s="105"/>
      <c r="B67" s="53"/>
      <c r="C67" s="107"/>
      <c r="D67" s="80"/>
      <c r="E67" s="82"/>
      <c r="F67" s="82"/>
      <c r="G67" s="49"/>
      <c r="H67" s="47"/>
      <c r="I67" s="47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89"/>
    </row>
    <row r="68" spans="1:52" s="7" customFormat="1">
      <c r="A68" s="53"/>
      <c r="B68" s="53"/>
      <c r="C68" s="54"/>
      <c r="D68" s="80"/>
      <c r="E68" s="107"/>
      <c r="F68" s="108"/>
      <c r="G68" s="49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34"/>
      <c r="Z68" s="47"/>
      <c r="AA68" s="47"/>
      <c r="AB68" s="47"/>
      <c r="AC68" s="47"/>
      <c r="AD68" s="47"/>
      <c r="AE68" s="47"/>
      <c r="AF68" s="47"/>
      <c r="AG68" s="47"/>
      <c r="AH68" s="34"/>
      <c r="AI68" s="47"/>
      <c r="AJ68" s="47"/>
      <c r="AK68" s="47"/>
      <c r="AL68" s="47"/>
      <c r="AM68" s="47"/>
      <c r="AN68" s="47"/>
      <c r="AO68" s="47"/>
      <c r="AP68" s="47"/>
      <c r="AQ68" s="78"/>
      <c r="AR68" s="47"/>
      <c r="AS68" s="47"/>
      <c r="AT68" s="47"/>
      <c r="AU68" s="47"/>
      <c r="AV68" s="47"/>
      <c r="AW68" s="47"/>
      <c r="AX68" s="47"/>
      <c r="AY68" s="47"/>
      <c r="AZ68" s="89"/>
    </row>
  </sheetData>
  <sortState ref="A23:AY27">
    <sortCondition ref="D23:D27"/>
    <sortCondition ref="F23:F27"/>
  </sortState>
  <mergeCells count="25"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</mergeCells>
  <pageMargins left="0.38593749999999999" right="0.7" top="0.75" bottom="0.75" header="0.3" footer="0.3"/>
  <pageSetup paperSize="5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BA1063"/>
  <sheetViews>
    <sheetView zoomScale="90" zoomScaleNormal="90" workbookViewId="0">
      <pane xSplit="4" ySplit="7" topLeftCell="E25" activePane="bottomRight" state="frozen"/>
      <selection activeCell="F52" sqref="F52"/>
      <selection pane="topRight" activeCell="F52" sqref="F52"/>
      <selection pane="bottomLeft" activeCell="F52" sqref="F52"/>
      <selection pane="bottomRight" activeCell="F4" sqref="F4"/>
    </sheetView>
  </sheetViews>
  <sheetFormatPr defaultColWidth="9.140625" defaultRowHeight="12.75"/>
  <cols>
    <col min="1" max="1" width="11.140625" style="181" customWidth="1"/>
    <col min="2" max="2" width="8.42578125" style="123" customWidth="1"/>
    <col min="3" max="3" width="10.7109375" style="171" customWidth="1"/>
    <col min="4" max="4" width="11.42578125" style="79" customWidth="1"/>
    <col min="5" max="5" width="51.5703125" style="79" customWidth="1"/>
    <col min="6" max="6" width="80" style="172" customWidth="1"/>
    <col min="7" max="7" width="33.85546875" style="172" customWidth="1"/>
    <col min="8" max="15" width="8.7109375" style="33" customWidth="1"/>
    <col min="16" max="16" width="2.28515625" style="33" customWidth="1"/>
    <col min="17" max="24" width="8.7109375" style="33" customWidth="1"/>
    <col min="25" max="25" width="2.28515625" style="33" customWidth="1"/>
    <col min="26" max="33" width="8.7109375" style="33" customWidth="1"/>
    <col min="34" max="34" width="2.28515625" style="33" customWidth="1"/>
    <col min="35" max="42" width="8.7109375" style="33" customWidth="1"/>
    <col min="43" max="43" width="2.28515625" style="33" customWidth="1"/>
    <col min="44" max="51" width="8.7109375" style="33" customWidth="1"/>
    <col min="52" max="52" width="9.140625" style="33"/>
    <col min="53" max="16384" width="9.140625" style="79"/>
  </cols>
  <sheetData>
    <row r="1" spans="1:52">
      <c r="A1" s="120"/>
      <c r="B1" s="83"/>
      <c r="C1" s="83"/>
      <c r="D1" s="83"/>
      <c r="E1" s="83"/>
      <c r="F1" s="121" t="str">
        <f>+'Measures '!F1</f>
        <v>Measures Affecting Revenue and Tax Administration - 2022 Regular Session, Special Sessions C &amp; D</v>
      </c>
      <c r="G1" s="122"/>
    </row>
    <row r="2" spans="1:52">
      <c r="A2" s="120"/>
      <c r="B2" s="83"/>
      <c r="C2" s="83"/>
      <c r="D2" s="83"/>
      <c r="E2" s="83"/>
      <c r="F2" s="121" t="s">
        <v>9</v>
      </c>
      <c r="G2" s="122"/>
    </row>
    <row r="3" spans="1:52">
      <c r="A3" s="120"/>
      <c r="B3" s="88"/>
      <c r="C3" s="88"/>
      <c r="D3" s="88"/>
      <c r="E3" s="88"/>
      <c r="F3" s="121" t="s">
        <v>201</v>
      </c>
      <c r="G3" s="122"/>
    </row>
    <row r="4" spans="1:52">
      <c r="A4" s="123">
        <v>44740</v>
      </c>
      <c r="B4" s="79"/>
      <c r="C4" s="79"/>
      <c r="F4" s="121" t="str">
        <f>+'Measures '!F4</f>
        <v>Revised July 12, 2022</v>
      </c>
      <c r="G4" s="79"/>
      <c r="P4" s="91"/>
      <c r="Y4" s="91"/>
      <c r="AH4" s="91"/>
      <c r="AQ4" s="91"/>
    </row>
    <row r="5" spans="1:52">
      <c r="A5" s="124"/>
      <c r="B5" s="125"/>
      <c r="C5" s="126"/>
      <c r="D5" s="126"/>
      <c r="E5" s="126"/>
      <c r="F5" s="127"/>
      <c r="G5" s="126"/>
      <c r="H5" s="236" t="str">
        <f>'Measures '!H5:O5</f>
        <v>FY 22-23</v>
      </c>
      <c r="I5" s="237"/>
      <c r="J5" s="237"/>
      <c r="K5" s="237"/>
      <c r="L5" s="237"/>
      <c r="M5" s="237"/>
      <c r="N5" s="237"/>
      <c r="O5" s="238"/>
      <c r="P5" s="92"/>
      <c r="Q5" s="236" t="str">
        <f>'Measures '!Q5:X5</f>
        <v>FY 23-24</v>
      </c>
      <c r="R5" s="237"/>
      <c r="S5" s="237"/>
      <c r="T5" s="237"/>
      <c r="U5" s="237"/>
      <c r="V5" s="237"/>
      <c r="W5" s="237"/>
      <c r="X5" s="238"/>
      <c r="Y5" s="119"/>
      <c r="Z5" s="236" t="str">
        <f>'Measures '!Z5:AG5</f>
        <v>FY 24-25</v>
      </c>
      <c r="AA5" s="237"/>
      <c r="AB5" s="237"/>
      <c r="AC5" s="237"/>
      <c r="AD5" s="237"/>
      <c r="AE5" s="237"/>
      <c r="AF5" s="237"/>
      <c r="AG5" s="238"/>
      <c r="AH5" s="119"/>
      <c r="AI5" s="236" t="str">
        <f>'Measures '!AI5:AP5</f>
        <v>FY 25-26</v>
      </c>
      <c r="AJ5" s="237"/>
      <c r="AK5" s="237"/>
      <c r="AL5" s="237"/>
      <c r="AM5" s="237"/>
      <c r="AN5" s="237"/>
      <c r="AO5" s="237"/>
      <c r="AP5" s="238"/>
      <c r="AR5" s="236" t="str">
        <f>'Measures '!AR5:AY5</f>
        <v>FY 26-27</v>
      </c>
      <c r="AS5" s="237"/>
      <c r="AT5" s="237"/>
      <c r="AU5" s="237"/>
      <c r="AV5" s="237"/>
      <c r="AW5" s="237"/>
      <c r="AX5" s="237"/>
      <c r="AY5" s="238"/>
    </row>
    <row r="6" spans="1:52">
      <c r="A6" s="118" t="s">
        <v>12</v>
      </c>
      <c r="B6" s="90" t="s">
        <v>10</v>
      </c>
      <c r="C6" s="128"/>
      <c r="D6" s="128"/>
      <c r="E6" s="128"/>
      <c r="F6" s="128"/>
      <c r="G6" s="128"/>
      <c r="H6" s="234" t="s">
        <v>3</v>
      </c>
      <c r="I6" s="235"/>
      <c r="J6" s="234" t="s">
        <v>4</v>
      </c>
      <c r="K6" s="235"/>
      <c r="L6" s="234" t="s">
        <v>15</v>
      </c>
      <c r="M6" s="235"/>
      <c r="N6" s="234" t="s">
        <v>5</v>
      </c>
      <c r="O6" s="235"/>
      <c r="P6" s="93"/>
      <c r="Q6" s="234" t="s">
        <v>3</v>
      </c>
      <c r="R6" s="235"/>
      <c r="S6" s="234" t="s">
        <v>4</v>
      </c>
      <c r="T6" s="235"/>
      <c r="U6" s="234" t="s">
        <v>15</v>
      </c>
      <c r="V6" s="235"/>
      <c r="W6" s="234" t="s">
        <v>5</v>
      </c>
      <c r="X6" s="235"/>
      <c r="Y6" s="93"/>
      <c r="Z6" s="234" t="s">
        <v>3</v>
      </c>
      <c r="AA6" s="235"/>
      <c r="AB6" s="234" t="s">
        <v>4</v>
      </c>
      <c r="AC6" s="235"/>
      <c r="AD6" s="234" t="s">
        <v>15</v>
      </c>
      <c r="AE6" s="235"/>
      <c r="AF6" s="234" t="s">
        <v>5</v>
      </c>
      <c r="AG6" s="235"/>
      <c r="AH6" s="93"/>
      <c r="AI6" s="234" t="s">
        <v>3</v>
      </c>
      <c r="AJ6" s="235"/>
      <c r="AK6" s="234" t="s">
        <v>4</v>
      </c>
      <c r="AL6" s="235"/>
      <c r="AM6" s="234" t="s">
        <v>15</v>
      </c>
      <c r="AN6" s="235"/>
      <c r="AO6" s="234" t="s">
        <v>5</v>
      </c>
      <c r="AP6" s="235"/>
      <c r="AQ6" s="93"/>
      <c r="AR6" s="234" t="s">
        <v>3</v>
      </c>
      <c r="AS6" s="235"/>
      <c r="AT6" s="234" t="s">
        <v>4</v>
      </c>
      <c r="AU6" s="235"/>
      <c r="AV6" s="234" t="s">
        <v>15</v>
      </c>
      <c r="AW6" s="235"/>
      <c r="AX6" s="234" t="s">
        <v>16</v>
      </c>
      <c r="AY6" s="235"/>
    </row>
    <row r="7" spans="1:52" s="33" customFormat="1">
      <c r="A7" s="95" t="s">
        <v>13</v>
      </c>
      <c r="B7" s="94" t="s">
        <v>11</v>
      </c>
      <c r="C7" s="95" t="s">
        <v>0</v>
      </c>
      <c r="D7" s="95" t="s">
        <v>6</v>
      </c>
      <c r="E7" s="95" t="s">
        <v>14</v>
      </c>
      <c r="F7" s="95" t="s">
        <v>1</v>
      </c>
      <c r="G7" s="95" t="s">
        <v>7</v>
      </c>
      <c r="H7" s="96" t="s">
        <v>2</v>
      </c>
      <c r="I7" s="96" t="s">
        <v>8</v>
      </c>
      <c r="J7" s="96" t="s">
        <v>2</v>
      </c>
      <c r="K7" s="96" t="s">
        <v>8</v>
      </c>
      <c r="L7" s="96" t="s">
        <v>2</v>
      </c>
      <c r="M7" s="96" t="s">
        <v>8</v>
      </c>
      <c r="N7" s="96" t="s">
        <v>2</v>
      </c>
      <c r="O7" s="96" t="s">
        <v>8</v>
      </c>
      <c r="P7" s="93"/>
      <c r="Q7" s="96" t="s">
        <v>2</v>
      </c>
      <c r="R7" s="96" t="s">
        <v>8</v>
      </c>
      <c r="S7" s="96" t="s">
        <v>2</v>
      </c>
      <c r="T7" s="96" t="s">
        <v>8</v>
      </c>
      <c r="U7" s="96" t="s">
        <v>2</v>
      </c>
      <c r="V7" s="96" t="s">
        <v>8</v>
      </c>
      <c r="W7" s="96" t="s">
        <v>2</v>
      </c>
      <c r="X7" s="96" t="s">
        <v>8</v>
      </c>
      <c r="Y7" s="93"/>
      <c r="Z7" s="96" t="s">
        <v>2</v>
      </c>
      <c r="AA7" s="96" t="s">
        <v>8</v>
      </c>
      <c r="AB7" s="96" t="s">
        <v>2</v>
      </c>
      <c r="AC7" s="96" t="s">
        <v>8</v>
      </c>
      <c r="AD7" s="96" t="s">
        <v>2</v>
      </c>
      <c r="AE7" s="96" t="s">
        <v>8</v>
      </c>
      <c r="AF7" s="96" t="s">
        <v>2</v>
      </c>
      <c r="AG7" s="96" t="s">
        <v>8</v>
      </c>
      <c r="AH7" s="93"/>
      <c r="AI7" s="96" t="s">
        <v>2</v>
      </c>
      <c r="AJ7" s="96" t="s">
        <v>8</v>
      </c>
      <c r="AK7" s="96" t="s">
        <v>2</v>
      </c>
      <c r="AL7" s="96" t="s">
        <v>8</v>
      </c>
      <c r="AM7" s="96" t="s">
        <v>2</v>
      </c>
      <c r="AN7" s="96" t="s">
        <v>8</v>
      </c>
      <c r="AO7" s="96" t="s">
        <v>2</v>
      </c>
      <c r="AP7" s="96" t="s">
        <v>8</v>
      </c>
      <c r="AQ7" s="93"/>
      <c r="AR7" s="96" t="s">
        <v>2</v>
      </c>
      <c r="AS7" s="96" t="s">
        <v>8</v>
      </c>
      <c r="AT7" s="96" t="s">
        <v>2</v>
      </c>
      <c r="AU7" s="96" t="s">
        <v>8</v>
      </c>
      <c r="AV7" s="96" t="s">
        <v>2</v>
      </c>
      <c r="AW7" s="96" t="s">
        <v>8</v>
      </c>
      <c r="AX7" s="96" t="s">
        <v>2</v>
      </c>
      <c r="AY7" s="96" t="s">
        <v>8</v>
      </c>
    </row>
    <row r="8" spans="1:52" s="33" customFormat="1">
      <c r="A8" s="118"/>
      <c r="B8" s="90"/>
      <c r="C8" s="89"/>
      <c r="D8" s="118"/>
      <c r="E8" s="89"/>
      <c r="F8" s="118"/>
      <c r="G8" s="89"/>
      <c r="H8" s="87"/>
      <c r="I8" s="90"/>
      <c r="J8" s="87"/>
      <c r="K8" s="90"/>
      <c r="L8" s="87"/>
      <c r="M8" s="90"/>
      <c r="N8" s="87"/>
      <c r="O8" s="90"/>
      <c r="P8" s="93"/>
      <c r="Q8" s="87"/>
      <c r="R8" s="89"/>
      <c r="S8" s="87"/>
      <c r="T8" s="90"/>
      <c r="U8" s="87"/>
      <c r="V8" s="90"/>
      <c r="W8" s="87"/>
      <c r="X8" s="90"/>
      <c r="Y8" s="93"/>
      <c r="Z8" s="87"/>
      <c r="AA8" s="90"/>
      <c r="AB8" s="87"/>
      <c r="AC8" s="90"/>
      <c r="AD8" s="87"/>
      <c r="AE8" s="90"/>
      <c r="AF8" s="87"/>
      <c r="AG8" s="90"/>
      <c r="AH8" s="93"/>
      <c r="AI8" s="87"/>
      <c r="AJ8" s="90"/>
      <c r="AK8" s="87"/>
      <c r="AL8" s="90"/>
      <c r="AM8" s="87"/>
      <c r="AN8" s="90"/>
      <c r="AO8" s="87"/>
      <c r="AP8" s="90"/>
      <c r="AQ8" s="93"/>
      <c r="AR8" s="87"/>
      <c r="AS8" s="90"/>
      <c r="AT8" s="87"/>
      <c r="AU8" s="89"/>
      <c r="AV8" s="87"/>
      <c r="AW8" s="90"/>
      <c r="AX8" s="87"/>
      <c r="AY8" s="90"/>
    </row>
    <row r="9" spans="1:52" s="33" customFormat="1" ht="25.5">
      <c r="A9" s="129" t="s">
        <v>56</v>
      </c>
      <c r="B9" s="129">
        <v>655</v>
      </c>
      <c r="C9" s="130">
        <v>44712</v>
      </c>
      <c r="D9" s="131">
        <v>1</v>
      </c>
      <c r="E9" s="132" t="s">
        <v>165</v>
      </c>
      <c r="F9" s="133" t="s">
        <v>97</v>
      </c>
      <c r="G9" s="134" t="s">
        <v>49</v>
      </c>
      <c r="H9" s="135">
        <v>0</v>
      </c>
      <c r="I9" s="136">
        <v>0</v>
      </c>
      <c r="J9" s="135">
        <v>0</v>
      </c>
      <c r="K9" s="136">
        <v>0</v>
      </c>
      <c r="L9" s="135">
        <v>0</v>
      </c>
      <c r="M9" s="136">
        <v>0</v>
      </c>
      <c r="N9" s="135">
        <v>0</v>
      </c>
      <c r="O9" s="136">
        <v>0</v>
      </c>
      <c r="P9" s="50"/>
      <c r="Q9" s="135">
        <v>0</v>
      </c>
      <c r="R9" s="50">
        <v>0</v>
      </c>
      <c r="S9" s="135">
        <v>0</v>
      </c>
      <c r="T9" s="136">
        <v>0</v>
      </c>
      <c r="U9" s="135">
        <v>0</v>
      </c>
      <c r="V9" s="136">
        <v>0</v>
      </c>
      <c r="W9" s="135">
        <v>0</v>
      </c>
      <c r="X9" s="136">
        <v>0</v>
      </c>
      <c r="Y9" s="50"/>
      <c r="Z9" s="135">
        <v>0</v>
      </c>
      <c r="AA9" s="136">
        <v>0</v>
      </c>
      <c r="AB9" s="135">
        <v>0</v>
      </c>
      <c r="AC9" s="136">
        <v>0</v>
      </c>
      <c r="AD9" s="135">
        <v>0</v>
      </c>
      <c r="AE9" s="136">
        <v>0</v>
      </c>
      <c r="AF9" s="135">
        <v>0</v>
      </c>
      <c r="AG9" s="136">
        <v>0</v>
      </c>
      <c r="AH9" s="50"/>
      <c r="AI9" s="135">
        <v>0</v>
      </c>
      <c r="AJ9" s="136">
        <v>0</v>
      </c>
      <c r="AK9" s="135">
        <v>0</v>
      </c>
      <c r="AL9" s="136">
        <v>0</v>
      </c>
      <c r="AM9" s="135">
        <v>0</v>
      </c>
      <c r="AN9" s="136">
        <v>0</v>
      </c>
      <c r="AO9" s="135">
        <v>0</v>
      </c>
      <c r="AP9" s="136">
        <v>0</v>
      </c>
      <c r="AQ9" s="50"/>
      <c r="AR9" s="135">
        <v>0</v>
      </c>
      <c r="AS9" s="136">
        <v>0</v>
      </c>
      <c r="AT9" s="135">
        <v>0</v>
      </c>
      <c r="AU9" s="50">
        <v>0</v>
      </c>
      <c r="AV9" s="135">
        <v>0</v>
      </c>
      <c r="AW9" s="136">
        <v>0</v>
      </c>
      <c r="AX9" s="135">
        <v>0</v>
      </c>
      <c r="AY9" s="136">
        <v>0</v>
      </c>
    </row>
    <row r="10" spans="1:52" s="137" customFormat="1">
      <c r="A10" s="129" t="s">
        <v>93</v>
      </c>
      <c r="B10" s="129">
        <v>146</v>
      </c>
      <c r="C10" s="130">
        <v>44568</v>
      </c>
      <c r="D10" s="131">
        <v>1186</v>
      </c>
      <c r="E10" s="132" t="s">
        <v>94</v>
      </c>
      <c r="F10" s="133" t="s">
        <v>94</v>
      </c>
      <c r="G10" s="134" t="s">
        <v>49</v>
      </c>
      <c r="H10" s="135">
        <v>0</v>
      </c>
      <c r="I10" s="136">
        <v>0</v>
      </c>
      <c r="J10" s="135">
        <v>0</v>
      </c>
      <c r="K10" s="136">
        <v>0</v>
      </c>
      <c r="L10" s="135">
        <v>0</v>
      </c>
      <c r="M10" s="136" t="s">
        <v>40</v>
      </c>
      <c r="N10" s="135">
        <v>0</v>
      </c>
      <c r="O10" s="136" t="s">
        <v>40</v>
      </c>
      <c r="P10" s="50"/>
      <c r="Q10" s="135">
        <v>0</v>
      </c>
      <c r="R10" s="50">
        <v>0</v>
      </c>
      <c r="S10" s="135">
        <v>0</v>
      </c>
      <c r="T10" s="136">
        <v>0</v>
      </c>
      <c r="U10" s="135" t="s">
        <v>40</v>
      </c>
      <c r="V10" s="136" t="s">
        <v>40</v>
      </c>
      <c r="W10" s="135" t="s">
        <v>40</v>
      </c>
      <c r="X10" s="136" t="s">
        <v>40</v>
      </c>
      <c r="Y10" s="50"/>
      <c r="Z10" s="135">
        <v>0</v>
      </c>
      <c r="AA10" s="136">
        <v>0</v>
      </c>
      <c r="AB10" s="135">
        <v>0</v>
      </c>
      <c r="AC10" s="136">
        <v>0</v>
      </c>
      <c r="AD10" s="135" t="s">
        <v>40</v>
      </c>
      <c r="AE10" s="136" t="s">
        <v>40</v>
      </c>
      <c r="AF10" s="135" t="s">
        <v>40</v>
      </c>
      <c r="AG10" s="136" t="s">
        <v>40</v>
      </c>
      <c r="AH10" s="50"/>
      <c r="AI10" s="135">
        <v>0</v>
      </c>
      <c r="AJ10" s="136">
        <v>0</v>
      </c>
      <c r="AK10" s="135">
        <v>0</v>
      </c>
      <c r="AL10" s="136">
        <v>0</v>
      </c>
      <c r="AM10" s="135" t="s">
        <v>40</v>
      </c>
      <c r="AN10" s="136" t="s">
        <v>40</v>
      </c>
      <c r="AO10" s="135" t="s">
        <v>40</v>
      </c>
      <c r="AP10" s="136" t="s">
        <v>40</v>
      </c>
      <c r="AQ10" s="50"/>
      <c r="AR10" s="135">
        <v>0</v>
      </c>
      <c r="AS10" s="136">
        <v>0</v>
      </c>
      <c r="AT10" s="135">
        <v>0</v>
      </c>
      <c r="AU10" s="50">
        <v>0</v>
      </c>
      <c r="AV10" s="135" t="s">
        <v>40</v>
      </c>
      <c r="AW10" s="136" t="s">
        <v>40</v>
      </c>
      <c r="AX10" s="135" t="s">
        <v>40</v>
      </c>
      <c r="AY10" s="136" t="s">
        <v>40</v>
      </c>
    </row>
    <row r="11" spans="1:52" s="139" customFormat="1" ht="51">
      <c r="A11" s="227" t="s">
        <v>198</v>
      </c>
      <c r="B11" s="129">
        <v>503</v>
      </c>
      <c r="C11" s="130">
        <v>44615</v>
      </c>
      <c r="D11" s="131">
        <v>1563</v>
      </c>
      <c r="E11" s="133" t="s">
        <v>172</v>
      </c>
      <c r="F11" s="133" t="s">
        <v>179</v>
      </c>
      <c r="G11" s="138" t="s">
        <v>49</v>
      </c>
      <c r="H11" s="135">
        <v>0</v>
      </c>
      <c r="I11" s="136">
        <v>0</v>
      </c>
      <c r="J11" s="135">
        <v>0</v>
      </c>
      <c r="K11" s="136">
        <v>0</v>
      </c>
      <c r="L11" s="135">
        <v>0</v>
      </c>
      <c r="M11" s="136" t="s">
        <v>25</v>
      </c>
      <c r="N11" s="135">
        <v>0</v>
      </c>
      <c r="O11" s="136" t="s">
        <v>25</v>
      </c>
      <c r="P11" s="50"/>
      <c r="Q11" s="135">
        <v>0</v>
      </c>
      <c r="R11" s="50">
        <v>0</v>
      </c>
      <c r="S11" s="135">
        <v>0</v>
      </c>
      <c r="T11" s="136">
        <v>0</v>
      </c>
      <c r="U11" s="135" t="s">
        <v>25</v>
      </c>
      <c r="V11" s="136" t="s">
        <v>25</v>
      </c>
      <c r="W11" s="135" t="s">
        <v>25</v>
      </c>
      <c r="X11" s="136" t="s">
        <v>25</v>
      </c>
      <c r="Y11" s="50"/>
      <c r="Z11" s="135">
        <v>0</v>
      </c>
      <c r="AA11" s="136">
        <v>0</v>
      </c>
      <c r="AB11" s="135">
        <v>0</v>
      </c>
      <c r="AC11" s="136">
        <v>0</v>
      </c>
      <c r="AD11" s="135" t="s">
        <v>25</v>
      </c>
      <c r="AE11" s="136" t="s">
        <v>25</v>
      </c>
      <c r="AF11" s="135" t="s">
        <v>25</v>
      </c>
      <c r="AG11" s="136" t="s">
        <v>25</v>
      </c>
      <c r="AH11" s="50"/>
      <c r="AI11" s="135">
        <v>0</v>
      </c>
      <c r="AJ11" s="136">
        <v>0</v>
      </c>
      <c r="AK11" s="135">
        <v>0</v>
      </c>
      <c r="AL11" s="136">
        <v>0</v>
      </c>
      <c r="AM11" s="135" t="s">
        <v>25</v>
      </c>
      <c r="AN11" s="136" t="s">
        <v>25</v>
      </c>
      <c r="AO11" s="135" t="s">
        <v>25</v>
      </c>
      <c r="AP11" s="136" t="s">
        <v>25</v>
      </c>
      <c r="AQ11" s="50"/>
      <c r="AR11" s="135">
        <v>0</v>
      </c>
      <c r="AS11" s="136">
        <v>0</v>
      </c>
      <c r="AT11" s="135">
        <v>0</v>
      </c>
      <c r="AU11" s="50">
        <v>0</v>
      </c>
      <c r="AV11" s="135" t="s">
        <v>25</v>
      </c>
      <c r="AW11" s="136" t="s">
        <v>25</v>
      </c>
      <c r="AX11" s="135" t="s">
        <v>25</v>
      </c>
      <c r="AY11" s="136" t="s">
        <v>25</v>
      </c>
      <c r="AZ11" s="89"/>
    </row>
    <row r="12" spans="1:52" s="33" customFormat="1">
      <c r="A12" s="129" t="s">
        <v>95</v>
      </c>
      <c r="B12" s="129">
        <v>456</v>
      </c>
      <c r="C12" s="130">
        <v>44610</v>
      </c>
      <c r="D12" s="131">
        <v>7071</v>
      </c>
      <c r="E12" s="140" t="s">
        <v>51</v>
      </c>
      <c r="F12" s="133" t="s">
        <v>137</v>
      </c>
      <c r="G12" s="79" t="s">
        <v>49</v>
      </c>
      <c r="H12" s="135">
        <v>0</v>
      </c>
      <c r="I12" s="136">
        <v>0</v>
      </c>
      <c r="J12" s="135">
        <v>0</v>
      </c>
      <c r="K12" s="136">
        <v>0</v>
      </c>
      <c r="L12" s="135">
        <v>-0.78135357936960004</v>
      </c>
      <c r="M12" s="136" t="s">
        <v>20</v>
      </c>
      <c r="N12" s="135">
        <v>-0.78135357936960004</v>
      </c>
      <c r="O12" s="136" t="s">
        <v>20</v>
      </c>
      <c r="P12" s="50"/>
      <c r="Q12" s="135">
        <v>0</v>
      </c>
      <c r="R12" s="50">
        <v>0</v>
      </c>
      <c r="S12" s="135">
        <v>0</v>
      </c>
      <c r="T12" s="136">
        <v>0</v>
      </c>
      <c r="U12" s="135" t="s">
        <v>20</v>
      </c>
      <c r="V12" s="136" t="s">
        <v>20</v>
      </c>
      <c r="W12" s="135" t="s">
        <v>20</v>
      </c>
      <c r="X12" s="136" t="s">
        <v>20</v>
      </c>
      <c r="Y12" s="50"/>
      <c r="Z12" s="135">
        <v>0</v>
      </c>
      <c r="AA12" s="136">
        <v>0</v>
      </c>
      <c r="AB12" s="135">
        <v>0</v>
      </c>
      <c r="AC12" s="136">
        <v>0</v>
      </c>
      <c r="AD12" s="135" t="s">
        <v>20</v>
      </c>
      <c r="AE12" s="136" t="s">
        <v>20</v>
      </c>
      <c r="AF12" s="135" t="s">
        <v>20</v>
      </c>
      <c r="AG12" s="136" t="s">
        <v>20</v>
      </c>
      <c r="AH12" s="50"/>
      <c r="AI12" s="135">
        <v>0</v>
      </c>
      <c r="AJ12" s="136">
        <v>0</v>
      </c>
      <c r="AK12" s="135">
        <v>0</v>
      </c>
      <c r="AL12" s="136">
        <v>0</v>
      </c>
      <c r="AM12" s="135" t="s">
        <v>20</v>
      </c>
      <c r="AN12" s="136" t="s">
        <v>20</v>
      </c>
      <c r="AO12" s="135" t="s">
        <v>20</v>
      </c>
      <c r="AP12" s="136" t="s">
        <v>20</v>
      </c>
      <c r="AQ12" s="50"/>
      <c r="AR12" s="135">
        <v>0</v>
      </c>
      <c r="AS12" s="136">
        <v>0</v>
      </c>
      <c r="AT12" s="135">
        <v>0</v>
      </c>
      <c r="AU12" s="50">
        <v>0</v>
      </c>
      <c r="AV12" s="135" t="s">
        <v>20</v>
      </c>
      <c r="AW12" s="136" t="s">
        <v>20</v>
      </c>
      <c r="AX12" s="135" t="s">
        <v>20</v>
      </c>
      <c r="AY12" s="136" t="s">
        <v>20</v>
      </c>
    </row>
    <row r="13" spans="1:52" s="139" customFormat="1">
      <c r="A13" s="129" t="s">
        <v>95</v>
      </c>
      <c r="B13" s="129">
        <v>658</v>
      </c>
      <c r="C13" s="130">
        <v>44712</v>
      </c>
      <c r="D13" s="131">
        <v>7071</v>
      </c>
      <c r="E13" s="132" t="s">
        <v>51</v>
      </c>
      <c r="F13" s="133" t="s">
        <v>155</v>
      </c>
      <c r="G13" s="79" t="s">
        <v>49</v>
      </c>
      <c r="H13" s="135">
        <v>0</v>
      </c>
      <c r="I13" s="136">
        <v>0</v>
      </c>
      <c r="J13" s="135">
        <v>0</v>
      </c>
      <c r="K13" s="136">
        <v>0</v>
      </c>
      <c r="L13" s="135">
        <v>0</v>
      </c>
      <c r="M13" s="136">
        <v>-2.8</v>
      </c>
      <c r="N13" s="135">
        <v>0</v>
      </c>
      <c r="O13" s="136">
        <v>-2.8</v>
      </c>
      <c r="P13" s="50"/>
      <c r="Q13" s="135">
        <v>0</v>
      </c>
      <c r="R13" s="50">
        <v>0</v>
      </c>
      <c r="S13" s="135">
        <v>0</v>
      </c>
      <c r="T13" s="136">
        <v>0</v>
      </c>
      <c r="U13" s="135">
        <v>-1.7</v>
      </c>
      <c r="V13" s="136">
        <v>-2.8</v>
      </c>
      <c r="W13" s="135">
        <v>-1.7</v>
      </c>
      <c r="X13" s="136">
        <v>-2.8</v>
      </c>
      <c r="Y13" s="50"/>
      <c r="Z13" s="135">
        <v>0</v>
      </c>
      <c r="AA13" s="136">
        <v>0</v>
      </c>
      <c r="AB13" s="135">
        <v>0</v>
      </c>
      <c r="AC13" s="136">
        <v>0</v>
      </c>
      <c r="AD13" s="135">
        <v>-1.7</v>
      </c>
      <c r="AE13" s="136">
        <v>-2.8</v>
      </c>
      <c r="AF13" s="135">
        <v>-1.7</v>
      </c>
      <c r="AG13" s="136">
        <v>-2.8</v>
      </c>
      <c r="AH13" s="50"/>
      <c r="AI13" s="135">
        <v>0</v>
      </c>
      <c r="AJ13" s="136">
        <v>0</v>
      </c>
      <c r="AK13" s="135">
        <v>0</v>
      </c>
      <c r="AL13" s="136">
        <v>0</v>
      </c>
      <c r="AM13" s="135">
        <v>-2.2000000000000002</v>
      </c>
      <c r="AN13" s="136">
        <v>-2.8</v>
      </c>
      <c r="AO13" s="135">
        <v>-2.2000000000000002</v>
      </c>
      <c r="AP13" s="136">
        <v>-2.8</v>
      </c>
      <c r="AQ13" s="50"/>
      <c r="AR13" s="135">
        <v>0</v>
      </c>
      <c r="AS13" s="136">
        <v>0</v>
      </c>
      <c r="AT13" s="135">
        <v>0</v>
      </c>
      <c r="AU13" s="50">
        <v>0</v>
      </c>
      <c r="AV13" s="135">
        <v>-2.8</v>
      </c>
      <c r="AW13" s="136">
        <v>-2.8</v>
      </c>
      <c r="AX13" s="135">
        <v>-2.8</v>
      </c>
      <c r="AY13" s="136">
        <v>-2.8</v>
      </c>
      <c r="AZ13" s="89"/>
    </row>
    <row r="14" spans="1:52" s="139" customFormat="1">
      <c r="A14" s="129" t="s">
        <v>95</v>
      </c>
      <c r="B14" s="129">
        <v>693</v>
      </c>
      <c r="C14" s="130">
        <v>44715</v>
      </c>
      <c r="D14" s="131">
        <v>7071</v>
      </c>
      <c r="E14" s="140" t="s">
        <v>51</v>
      </c>
      <c r="F14" s="133" t="s">
        <v>157</v>
      </c>
      <c r="G14" s="79" t="s">
        <v>49</v>
      </c>
      <c r="H14" s="135">
        <v>0</v>
      </c>
      <c r="I14" s="136">
        <v>0</v>
      </c>
      <c r="J14" s="135">
        <v>0</v>
      </c>
      <c r="K14" s="136">
        <v>0</v>
      </c>
      <c r="L14" s="135">
        <v>0</v>
      </c>
      <c r="M14" s="136">
        <v>-7.5</v>
      </c>
      <c r="N14" s="135">
        <v>0</v>
      </c>
      <c r="O14" s="136">
        <v>-7.5</v>
      </c>
      <c r="P14" s="50"/>
      <c r="Q14" s="135">
        <v>0</v>
      </c>
      <c r="R14" s="50">
        <v>0</v>
      </c>
      <c r="S14" s="135">
        <v>0</v>
      </c>
      <c r="T14" s="136">
        <v>0</v>
      </c>
      <c r="U14" s="135">
        <v>-8.4</v>
      </c>
      <c r="V14" s="136">
        <v>-7.5</v>
      </c>
      <c r="W14" s="135">
        <v>-8.4</v>
      </c>
      <c r="X14" s="136">
        <v>-7.5</v>
      </c>
      <c r="Y14" s="50"/>
      <c r="Z14" s="135">
        <v>0</v>
      </c>
      <c r="AA14" s="136">
        <v>0</v>
      </c>
      <c r="AB14" s="135">
        <v>0</v>
      </c>
      <c r="AC14" s="136">
        <v>0</v>
      </c>
      <c r="AD14" s="135">
        <v>-8.1</v>
      </c>
      <c r="AE14" s="136">
        <v>-7.5</v>
      </c>
      <c r="AF14" s="135">
        <v>-8.1</v>
      </c>
      <c r="AG14" s="136">
        <v>-7.5</v>
      </c>
      <c r="AH14" s="50"/>
      <c r="AI14" s="135">
        <v>0</v>
      </c>
      <c r="AJ14" s="136">
        <v>0</v>
      </c>
      <c r="AK14" s="135">
        <v>0</v>
      </c>
      <c r="AL14" s="136">
        <v>0</v>
      </c>
      <c r="AM14" s="135">
        <v>-7.8000000000000007</v>
      </c>
      <c r="AN14" s="136">
        <v>-7.5</v>
      </c>
      <c r="AO14" s="135">
        <v>-7.8000000000000007</v>
      </c>
      <c r="AP14" s="136">
        <v>-7.5</v>
      </c>
      <c r="AQ14" s="50"/>
      <c r="AR14" s="135">
        <v>0</v>
      </c>
      <c r="AS14" s="136">
        <v>0</v>
      </c>
      <c r="AT14" s="135">
        <v>0</v>
      </c>
      <c r="AU14" s="50">
        <v>0</v>
      </c>
      <c r="AV14" s="135">
        <v>-7.5</v>
      </c>
      <c r="AW14" s="136">
        <v>-7.5</v>
      </c>
      <c r="AX14" s="135">
        <v>-7.5</v>
      </c>
      <c r="AY14" s="136">
        <v>-7.5</v>
      </c>
      <c r="AZ14" s="89"/>
    </row>
    <row r="15" spans="1:52" s="139" customFormat="1">
      <c r="A15" s="129" t="s">
        <v>95</v>
      </c>
      <c r="B15" s="129">
        <v>466</v>
      </c>
      <c r="C15" s="130">
        <v>44610</v>
      </c>
      <c r="D15" s="131">
        <v>7071</v>
      </c>
      <c r="E15" s="132" t="s">
        <v>51</v>
      </c>
      <c r="F15" s="133" t="s">
        <v>138</v>
      </c>
      <c r="G15" s="79" t="s">
        <v>49</v>
      </c>
      <c r="H15" s="135">
        <v>0</v>
      </c>
      <c r="I15" s="136">
        <v>0</v>
      </c>
      <c r="J15" s="135">
        <v>0</v>
      </c>
      <c r="K15" s="136">
        <v>0</v>
      </c>
      <c r="L15" s="135" t="s">
        <v>20</v>
      </c>
      <c r="M15" s="136" t="s">
        <v>20</v>
      </c>
      <c r="N15" s="135" t="s">
        <v>20</v>
      </c>
      <c r="O15" s="136" t="s">
        <v>20</v>
      </c>
      <c r="P15" s="50"/>
      <c r="Q15" s="135">
        <v>0</v>
      </c>
      <c r="R15" s="50">
        <v>0</v>
      </c>
      <c r="S15" s="135">
        <v>0</v>
      </c>
      <c r="T15" s="136">
        <v>0</v>
      </c>
      <c r="U15" s="135" t="s">
        <v>20</v>
      </c>
      <c r="V15" s="136" t="s">
        <v>20</v>
      </c>
      <c r="W15" s="135" t="s">
        <v>20</v>
      </c>
      <c r="X15" s="136" t="s">
        <v>20</v>
      </c>
      <c r="Y15" s="50"/>
      <c r="Z15" s="135">
        <v>0</v>
      </c>
      <c r="AA15" s="136">
        <v>0</v>
      </c>
      <c r="AB15" s="135">
        <v>0</v>
      </c>
      <c r="AC15" s="136">
        <v>0</v>
      </c>
      <c r="AD15" s="135" t="s">
        <v>20</v>
      </c>
      <c r="AE15" s="136" t="s">
        <v>20</v>
      </c>
      <c r="AF15" s="135" t="s">
        <v>20</v>
      </c>
      <c r="AG15" s="136" t="s">
        <v>20</v>
      </c>
      <c r="AH15" s="50"/>
      <c r="AI15" s="135">
        <v>0</v>
      </c>
      <c r="AJ15" s="136">
        <v>0</v>
      </c>
      <c r="AK15" s="135">
        <v>0</v>
      </c>
      <c r="AL15" s="136">
        <v>0</v>
      </c>
      <c r="AM15" s="135" t="s">
        <v>20</v>
      </c>
      <c r="AN15" s="136" t="s">
        <v>20</v>
      </c>
      <c r="AO15" s="135" t="s">
        <v>20</v>
      </c>
      <c r="AP15" s="136" t="s">
        <v>20</v>
      </c>
      <c r="AQ15" s="50"/>
      <c r="AR15" s="135">
        <v>0</v>
      </c>
      <c r="AS15" s="136">
        <v>0</v>
      </c>
      <c r="AT15" s="135">
        <v>0</v>
      </c>
      <c r="AU15" s="50">
        <v>0</v>
      </c>
      <c r="AV15" s="135" t="s">
        <v>20</v>
      </c>
      <c r="AW15" s="136" t="s">
        <v>20</v>
      </c>
      <c r="AX15" s="135" t="s">
        <v>20</v>
      </c>
      <c r="AY15" s="136" t="s">
        <v>20</v>
      </c>
      <c r="AZ15" s="89"/>
    </row>
    <row r="16" spans="1:52" s="139" customFormat="1">
      <c r="A16" s="129" t="s">
        <v>95</v>
      </c>
      <c r="B16" s="129">
        <v>481</v>
      </c>
      <c r="C16" s="130">
        <v>44610</v>
      </c>
      <c r="D16" s="131">
        <v>7071</v>
      </c>
      <c r="E16" s="132" t="s">
        <v>51</v>
      </c>
      <c r="F16" s="133" t="s">
        <v>139</v>
      </c>
      <c r="G16" s="79" t="s">
        <v>49</v>
      </c>
      <c r="H16" s="135">
        <v>0</v>
      </c>
      <c r="I16" s="136">
        <v>0</v>
      </c>
      <c r="J16" s="135">
        <v>0</v>
      </c>
      <c r="K16" s="136">
        <v>0</v>
      </c>
      <c r="L16" s="135">
        <v>0</v>
      </c>
      <c r="M16" s="136">
        <v>-0.2</v>
      </c>
      <c r="N16" s="135">
        <v>0</v>
      </c>
      <c r="O16" s="136">
        <v>-0.2</v>
      </c>
      <c r="P16" s="50"/>
      <c r="Q16" s="135">
        <v>0</v>
      </c>
      <c r="R16" s="50">
        <v>0</v>
      </c>
      <c r="S16" s="135">
        <v>0</v>
      </c>
      <c r="T16" s="136">
        <v>0</v>
      </c>
      <c r="U16" s="135">
        <v>-0.2</v>
      </c>
      <c r="V16" s="136">
        <v>-0.2</v>
      </c>
      <c r="W16" s="135">
        <v>-0.2</v>
      </c>
      <c r="X16" s="136">
        <v>-0.2</v>
      </c>
      <c r="Y16" s="50"/>
      <c r="Z16" s="135">
        <v>0</v>
      </c>
      <c r="AA16" s="136">
        <v>0</v>
      </c>
      <c r="AB16" s="135">
        <v>0</v>
      </c>
      <c r="AC16" s="136">
        <v>0</v>
      </c>
      <c r="AD16" s="135">
        <v>-0.2</v>
      </c>
      <c r="AE16" s="136">
        <v>-0.2</v>
      </c>
      <c r="AF16" s="135">
        <v>-0.2</v>
      </c>
      <c r="AG16" s="136">
        <v>-0.2</v>
      </c>
      <c r="AH16" s="50"/>
      <c r="AI16" s="135">
        <v>0</v>
      </c>
      <c r="AJ16" s="136">
        <v>0</v>
      </c>
      <c r="AK16" s="135">
        <v>0</v>
      </c>
      <c r="AL16" s="136">
        <v>0</v>
      </c>
      <c r="AM16" s="135">
        <v>-0.2</v>
      </c>
      <c r="AN16" s="136">
        <v>-0.2</v>
      </c>
      <c r="AO16" s="135">
        <v>-0.2</v>
      </c>
      <c r="AP16" s="136">
        <v>-0.2</v>
      </c>
      <c r="AQ16" s="50"/>
      <c r="AR16" s="135">
        <v>0</v>
      </c>
      <c r="AS16" s="136">
        <v>0</v>
      </c>
      <c r="AT16" s="135">
        <v>0</v>
      </c>
      <c r="AU16" s="50">
        <v>0</v>
      </c>
      <c r="AV16" s="135">
        <v>-0.2</v>
      </c>
      <c r="AW16" s="136">
        <v>-0.2</v>
      </c>
      <c r="AX16" s="135">
        <v>-0.2</v>
      </c>
      <c r="AY16" s="136">
        <v>-0.2</v>
      </c>
      <c r="AZ16" s="89"/>
    </row>
    <row r="17" spans="1:53" s="139" customFormat="1">
      <c r="A17" s="129" t="s">
        <v>95</v>
      </c>
      <c r="B17" s="129">
        <v>649</v>
      </c>
      <c r="C17" s="130">
        <v>44712</v>
      </c>
      <c r="D17" s="131">
        <v>7071</v>
      </c>
      <c r="E17" s="132" t="s">
        <v>51</v>
      </c>
      <c r="F17" s="133" t="s">
        <v>154</v>
      </c>
      <c r="G17" s="79" t="s">
        <v>49</v>
      </c>
      <c r="H17" s="135">
        <v>0</v>
      </c>
      <c r="I17" s="136">
        <v>0</v>
      </c>
      <c r="J17" s="135">
        <v>0</v>
      </c>
      <c r="K17" s="136">
        <v>0</v>
      </c>
      <c r="L17" s="135">
        <v>0</v>
      </c>
      <c r="M17" s="136">
        <v>-4.9000000000000004</v>
      </c>
      <c r="N17" s="135">
        <v>0</v>
      </c>
      <c r="O17" s="136">
        <v>-4.9000000000000004</v>
      </c>
      <c r="P17" s="50"/>
      <c r="Q17" s="135">
        <v>0</v>
      </c>
      <c r="R17" s="50">
        <v>0</v>
      </c>
      <c r="S17" s="135">
        <v>0</v>
      </c>
      <c r="T17" s="136">
        <v>0</v>
      </c>
      <c r="U17" s="135">
        <v>-5.1999999999999993</v>
      </c>
      <c r="V17" s="136">
        <v>-5.1999999999999993</v>
      </c>
      <c r="W17" s="135">
        <v>-5.1999999999999993</v>
      </c>
      <c r="X17" s="136">
        <v>-5.1999999999999993</v>
      </c>
      <c r="Y17" s="50"/>
      <c r="Z17" s="135">
        <v>0</v>
      </c>
      <c r="AA17" s="136">
        <v>0</v>
      </c>
      <c r="AB17" s="135">
        <v>0</v>
      </c>
      <c r="AC17" s="136">
        <v>0</v>
      </c>
      <c r="AD17" s="135">
        <v>-5.5</v>
      </c>
      <c r="AE17" s="136">
        <v>-5.5</v>
      </c>
      <c r="AF17" s="135">
        <v>-5.5</v>
      </c>
      <c r="AG17" s="136">
        <v>-5.5</v>
      </c>
      <c r="AH17" s="50"/>
      <c r="AI17" s="135">
        <v>0</v>
      </c>
      <c r="AJ17" s="136">
        <v>0</v>
      </c>
      <c r="AK17" s="135">
        <v>0</v>
      </c>
      <c r="AL17" s="136">
        <v>0</v>
      </c>
      <c r="AM17" s="135">
        <v>-5.8000000000000007</v>
      </c>
      <c r="AN17" s="136">
        <v>-5.8000000000000007</v>
      </c>
      <c r="AO17" s="135">
        <v>-5.8000000000000007</v>
      </c>
      <c r="AP17" s="136">
        <v>-5.8000000000000007</v>
      </c>
      <c r="AQ17" s="50"/>
      <c r="AR17" s="135">
        <v>0</v>
      </c>
      <c r="AS17" s="136">
        <v>0</v>
      </c>
      <c r="AT17" s="135">
        <v>0</v>
      </c>
      <c r="AU17" s="50">
        <v>0</v>
      </c>
      <c r="AV17" s="135">
        <v>-6.1</v>
      </c>
      <c r="AW17" s="136">
        <v>-6.1</v>
      </c>
      <c r="AX17" s="135">
        <v>-6.1</v>
      </c>
      <c r="AY17" s="136">
        <v>-6.1</v>
      </c>
      <c r="AZ17" s="89"/>
    </row>
    <row r="18" spans="1:53" s="139" customFormat="1" ht="25.5">
      <c r="A18" s="129" t="s">
        <v>95</v>
      </c>
      <c r="B18" s="129">
        <v>1</v>
      </c>
      <c r="C18" s="130">
        <v>44484</v>
      </c>
      <c r="D18" s="131">
        <v>7071</v>
      </c>
      <c r="E18" s="140" t="s">
        <v>51</v>
      </c>
      <c r="F18" s="133" t="s">
        <v>134</v>
      </c>
      <c r="G18" s="79" t="s">
        <v>49</v>
      </c>
      <c r="H18" s="135">
        <v>0</v>
      </c>
      <c r="I18" s="136">
        <v>0</v>
      </c>
      <c r="J18" s="135">
        <v>0</v>
      </c>
      <c r="K18" s="136">
        <v>0</v>
      </c>
      <c r="L18" s="135">
        <v>0</v>
      </c>
      <c r="M18" s="136">
        <v>-46.7</v>
      </c>
      <c r="N18" s="135">
        <v>0</v>
      </c>
      <c r="O18" s="136">
        <v>-46.7</v>
      </c>
      <c r="P18" s="50"/>
      <c r="Q18" s="135">
        <v>0</v>
      </c>
      <c r="R18" s="50">
        <v>0</v>
      </c>
      <c r="S18" s="135">
        <v>0</v>
      </c>
      <c r="T18" s="136">
        <v>0</v>
      </c>
      <c r="U18" s="135">
        <v>-52.1</v>
      </c>
      <c r="V18" s="136">
        <v>-52.1</v>
      </c>
      <c r="W18" s="135">
        <v>-52.1</v>
      </c>
      <c r="X18" s="136">
        <v>-52.1</v>
      </c>
      <c r="Y18" s="50"/>
      <c r="Z18" s="135">
        <v>0</v>
      </c>
      <c r="AA18" s="136">
        <v>0</v>
      </c>
      <c r="AB18" s="135">
        <v>0</v>
      </c>
      <c r="AC18" s="136">
        <v>0</v>
      </c>
      <c r="AD18" s="135">
        <v>-57.9</v>
      </c>
      <c r="AE18" s="136">
        <v>-57.9</v>
      </c>
      <c r="AF18" s="135">
        <v>-57.9</v>
      </c>
      <c r="AG18" s="136">
        <v>-57.9</v>
      </c>
      <c r="AH18" s="50"/>
      <c r="AI18" s="135">
        <v>0</v>
      </c>
      <c r="AJ18" s="136">
        <v>0</v>
      </c>
      <c r="AK18" s="135">
        <v>0</v>
      </c>
      <c r="AL18" s="136">
        <v>0</v>
      </c>
      <c r="AM18" s="135">
        <v>-63.9</v>
      </c>
      <c r="AN18" s="136">
        <v>-63.9</v>
      </c>
      <c r="AO18" s="135">
        <v>-63.9</v>
      </c>
      <c r="AP18" s="136">
        <v>-63.9</v>
      </c>
      <c r="AQ18" s="50"/>
      <c r="AR18" s="135">
        <v>0</v>
      </c>
      <c r="AS18" s="136">
        <v>0</v>
      </c>
      <c r="AT18" s="135">
        <v>0</v>
      </c>
      <c r="AU18" s="50">
        <v>0</v>
      </c>
      <c r="AV18" s="135">
        <v>-70.3</v>
      </c>
      <c r="AW18" s="136">
        <v>-70.3</v>
      </c>
      <c r="AX18" s="135">
        <v>-70.3</v>
      </c>
      <c r="AY18" s="136">
        <v>-70.3</v>
      </c>
      <c r="AZ18" s="89"/>
    </row>
    <row r="19" spans="1:53" s="51" customFormat="1">
      <c r="A19" s="129"/>
      <c r="B19" s="129"/>
      <c r="C19" s="141"/>
      <c r="D19" s="142"/>
      <c r="E19" s="143"/>
      <c r="F19" s="144"/>
      <c r="G19" s="145" t="s">
        <v>18</v>
      </c>
      <c r="H19" s="146">
        <f>+SUM(H9:H18)</f>
        <v>0</v>
      </c>
      <c r="I19" s="147">
        <f t="shared" ref="I19:N19" si="0">+SUM(I9:I18)</f>
        <v>0</v>
      </c>
      <c r="J19" s="146">
        <f t="shared" si="0"/>
        <v>0</v>
      </c>
      <c r="K19" s="147">
        <f t="shared" si="0"/>
        <v>0</v>
      </c>
      <c r="L19" s="146">
        <f t="shared" si="0"/>
        <v>-0.78135357936960004</v>
      </c>
      <c r="M19" s="147">
        <f t="shared" si="0"/>
        <v>-62.1</v>
      </c>
      <c r="N19" s="146">
        <f t="shared" si="0"/>
        <v>-0.78135357936960004</v>
      </c>
      <c r="O19" s="147">
        <f>+SUM(O9:O18)</f>
        <v>-62.1</v>
      </c>
      <c r="P19" s="148"/>
      <c r="Q19" s="146">
        <f>+SUM(Q9:Q18)</f>
        <v>0</v>
      </c>
      <c r="R19" s="147">
        <f t="shared" ref="R19:X19" si="1">+SUM(R9:R18)</f>
        <v>0</v>
      </c>
      <c r="S19" s="146">
        <f t="shared" si="1"/>
        <v>0</v>
      </c>
      <c r="T19" s="147">
        <f t="shared" si="1"/>
        <v>0</v>
      </c>
      <c r="U19" s="146">
        <f t="shared" si="1"/>
        <v>-67.599999999999994</v>
      </c>
      <c r="V19" s="147">
        <f t="shared" si="1"/>
        <v>-67.8</v>
      </c>
      <c r="W19" s="146">
        <f t="shared" si="1"/>
        <v>-67.599999999999994</v>
      </c>
      <c r="X19" s="147">
        <f t="shared" si="1"/>
        <v>-67.8</v>
      </c>
      <c r="Y19" s="148"/>
      <c r="Z19" s="146">
        <f>+SUM(Z9:Z18)</f>
        <v>0</v>
      </c>
      <c r="AA19" s="147">
        <f t="shared" ref="AA19:AG19" si="2">+SUM(AA9:AA18)</f>
        <v>0</v>
      </c>
      <c r="AB19" s="146">
        <f t="shared" si="2"/>
        <v>0</v>
      </c>
      <c r="AC19" s="147">
        <f t="shared" si="2"/>
        <v>0</v>
      </c>
      <c r="AD19" s="146">
        <f t="shared" si="2"/>
        <v>-73.399999999999991</v>
      </c>
      <c r="AE19" s="147">
        <f t="shared" si="2"/>
        <v>-73.900000000000006</v>
      </c>
      <c r="AF19" s="146">
        <f t="shared" si="2"/>
        <v>-73.399999999999991</v>
      </c>
      <c r="AG19" s="147">
        <f t="shared" si="2"/>
        <v>-73.900000000000006</v>
      </c>
      <c r="AH19" s="148"/>
      <c r="AI19" s="146">
        <f>+SUM(AI9:AI18)</f>
        <v>0</v>
      </c>
      <c r="AJ19" s="147">
        <f t="shared" ref="AJ19:AP19" si="3">+SUM(AJ9:AJ18)</f>
        <v>0</v>
      </c>
      <c r="AK19" s="146">
        <f t="shared" si="3"/>
        <v>0</v>
      </c>
      <c r="AL19" s="147">
        <f t="shared" si="3"/>
        <v>0</v>
      </c>
      <c r="AM19" s="146">
        <f t="shared" si="3"/>
        <v>-79.900000000000006</v>
      </c>
      <c r="AN19" s="147">
        <f t="shared" si="3"/>
        <v>-80.2</v>
      </c>
      <c r="AO19" s="146">
        <f t="shared" si="3"/>
        <v>-79.900000000000006</v>
      </c>
      <c r="AP19" s="147">
        <f t="shared" si="3"/>
        <v>-80.2</v>
      </c>
      <c r="AQ19" s="149"/>
      <c r="AR19" s="146">
        <f>+SUM(AR9:AR18)</f>
        <v>0</v>
      </c>
      <c r="AS19" s="147">
        <f t="shared" ref="AS19:AY19" si="4">+SUM(AS9:AS18)</f>
        <v>0</v>
      </c>
      <c r="AT19" s="146">
        <f t="shared" si="4"/>
        <v>0</v>
      </c>
      <c r="AU19" s="147">
        <f t="shared" si="4"/>
        <v>0</v>
      </c>
      <c r="AV19" s="146">
        <f t="shared" si="4"/>
        <v>-86.9</v>
      </c>
      <c r="AW19" s="147">
        <f t="shared" si="4"/>
        <v>-86.9</v>
      </c>
      <c r="AX19" s="146">
        <f t="shared" si="4"/>
        <v>-86.9</v>
      </c>
      <c r="AY19" s="147">
        <f t="shared" si="4"/>
        <v>-86.9</v>
      </c>
      <c r="AZ19" s="52"/>
    </row>
    <row r="20" spans="1:53" s="51" customFormat="1">
      <c r="A20" s="129"/>
      <c r="B20" s="129"/>
      <c r="C20" s="141"/>
      <c r="D20" s="142"/>
      <c r="E20" s="143"/>
      <c r="F20" s="144"/>
      <c r="G20" s="150"/>
      <c r="H20" s="135"/>
      <c r="I20" s="136"/>
      <c r="J20" s="135"/>
      <c r="K20" s="136"/>
      <c r="L20" s="135"/>
      <c r="M20" s="136"/>
      <c r="N20" s="135"/>
      <c r="O20" s="136"/>
      <c r="P20" s="50"/>
      <c r="Q20" s="135"/>
      <c r="R20" s="50"/>
      <c r="S20" s="135"/>
      <c r="T20" s="136"/>
      <c r="U20" s="135"/>
      <c r="V20" s="136"/>
      <c r="W20" s="135"/>
      <c r="X20" s="136"/>
      <c r="Y20" s="50"/>
      <c r="Z20" s="135"/>
      <c r="AA20" s="136"/>
      <c r="AB20" s="135"/>
      <c r="AC20" s="136"/>
      <c r="AD20" s="135"/>
      <c r="AE20" s="136"/>
      <c r="AF20" s="135"/>
      <c r="AG20" s="136"/>
      <c r="AH20" s="50"/>
      <c r="AI20" s="135"/>
      <c r="AJ20" s="136"/>
      <c r="AK20" s="135"/>
      <c r="AL20" s="136"/>
      <c r="AM20" s="135"/>
      <c r="AN20" s="136"/>
      <c r="AO20" s="135"/>
      <c r="AP20" s="136"/>
      <c r="AQ20" s="151"/>
      <c r="AR20" s="135"/>
      <c r="AS20" s="136"/>
      <c r="AT20" s="135"/>
      <c r="AU20" s="50"/>
      <c r="AV20" s="135"/>
      <c r="AW20" s="136"/>
      <c r="AX20" s="135"/>
      <c r="AY20" s="136"/>
      <c r="AZ20" s="52"/>
    </row>
    <row r="21" spans="1:53" s="139" customFormat="1">
      <c r="A21" s="129" t="s">
        <v>192</v>
      </c>
      <c r="B21" s="129">
        <v>663</v>
      </c>
      <c r="C21" s="130">
        <v>44712</v>
      </c>
      <c r="D21" s="131">
        <v>397</v>
      </c>
      <c r="E21" s="132" t="s">
        <v>167</v>
      </c>
      <c r="F21" s="133" t="s">
        <v>91</v>
      </c>
      <c r="G21" s="134" t="s">
        <v>48</v>
      </c>
      <c r="H21" s="135" t="s">
        <v>23</v>
      </c>
      <c r="I21" s="136" t="s">
        <v>23</v>
      </c>
      <c r="J21" s="135" t="s">
        <v>23</v>
      </c>
      <c r="K21" s="136" t="s">
        <v>23</v>
      </c>
      <c r="L21" s="135" t="s">
        <v>23</v>
      </c>
      <c r="M21" s="136" t="s">
        <v>23</v>
      </c>
      <c r="N21" s="135" t="s">
        <v>23</v>
      </c>
      <c r="O21" s="136" t="s">
        <v>23</v>
      </c>
      <c r="P21" s="50"/>
      <c r="Q21" s="135" t="s">
        <v>23</v>
      </c>
      <c r="R21" s="50" t="s">
        <v>23</v>
      </c>
      <c r="S21" s="135" t="s">
        <v>23</v>
      </c>
      <c r="T21" s="136" t="s">
        <v>23</v>
      </c>
      <c r="U21" s="135" t="s">
        <v>23</v>
      </c>
      <c r="V21" s="136" t="s">
        <v>23</v>
      </c>
      <c r="W21" s="135" t="s">
        <v>23</v>
      </c>
      <c r="X21" s="136" t="s">
        <v>23</v>
      </c>
      <c r="Y21" s="50"/>
      <c r="Z21" s="135" t="s">
        <v>23</v>
      </c>
      <c r="AA21" s="136" t="s">
        <v>23</v>
      </c>
      <c r="AB21" s="135" t="s">
        <v>23</v>
      </c>
      <c r="AC21" s="136" t="s">
        <v>23</v>
      </c>
      <c r="AD21" s="135" t="s">
        <v>23</v>
      </c>
      <c r="AE21" s="136" t="s">
        <v>23</v>
      </c>
      <c r="AF21" s="135" t="s">
        <v>23</v>
      </c>
      <c r="AG21" s="136" t="s">
        <v>23</v>
      </c>
      <c r="AH21" s="50"/>
      <c r="AI21" s="135" t="s">
        <v>23</v>
      </c>
      <c r="AJ21" s="136" t="s">
        <v>23</v>
      </c>
      <c r="AK21" s="135" t="s">
        <v>23</v>
      </c>
      <c r="AL21" s="136" t="s">
        <v>23</v>
      </c>
      <c r="AM21" s="135" t="s">
        <v>23</v>
      </c>
      <c r="AN21" s="136" t="s">
        <v>23</v>
      </c>
      <c r="AO21" s="135" t="s">
        <v>23</v>
      </c>
      <c r="AP21" s="136" t="s">
        <v>23</v>
      </c>
      <c r="AQ21" s="50"/>
      <c r="AR21" s="135" t="s">
        <v>23</v>
      </c>
      <c r="AS21" s="136" t="s">
        <v>23</v>
      </c>
      <c r="AT21" s="135" t="s">
        <v>23</v>
      </c>
      <c r="AU21" s="50" t="s">
        <v>23</v>
      </c>
      <c r="AV21" s="135" t="s">
        <v>23</v>
      </c>
      <c r="AW21" s="136" t="s">
        <v>23</v>
      </c>
      <c r="AX21" s="135" t="s">
        <v>23</v>
      </c>
      <c r="AY21" s="136" t="s">
        <v>23</v>
      </c>
      <c r="AZ21" s="89"/>
    </row>
    <row r="22" spans="1:53" s="51" customFormat="1">
      <c r="A22" s="129"/>
      <c r="B22" s="129"/>
      <c r="C22" s="141"/>
      <c r="D22" s="142"/>
      <c r="E22" s="143"/>
      <c r="F22" s="144"/>
      <c r="G22" s="145" t="s">
        <v>18</v>
      </c>
      <c r="H22" s="146">
        <f>+SUM(H21)</f>
        <v>0</v>
      </c>
      <c r="I22" s="147">
        <f t="shared" ref="I22:O22" si="5">+SUM(I21)</f>
        <v>0</v>
      </c>
      <c r="J22" s="146">
        <f t="shared" si="5"/>
        <v>0</v>
      </c>
      <c r="K22" s="147">
        <f t="shared" si="5"/>
        <v>0</v>
      </c>
      <c r="L22" s="146">
        <f t="shared" si="5"/>
        <v>0</v>
      </c>
      <c r="M22" s="147">
        <f t="shared" si="5"/>
        <v>0</v>
      </c>
      <c r="N22" s="146">
        <f t="shared" si="5"/>
        <v>0</v>
      </c>
      <c r="O22" s="147">
        <f t="shared" si="5"/>
        <v>0</v>
      </c>
      <c r="P22" s="148"/>
      <c r="Q22" s="146">
        <f>+SUM(Q21)</f>
        <v>0</v>
      </c>
      <c r="R22" s="147">
        <f t="shared" ref="R22:X22" si="6">+SUM(R21)</f>
        <v>0</v>
      </c>
      <c r="S22" s="146">
        <f t="shared" si="6"/>
        <v>0</v>
      </c>
      <c r="T22" s="147">
        <f t="shared" si="6"/>
        <v>0</v>
      </c>
      <c r="U22" s="146">
        <f t="shared" si="6"/>
        <v>0</v>
      </c>
      <c r="V22" s="147">
        <f t="shared" si="6"/>
        <v>0</v>
      </c>
      <c r="W22" s="146">
        <f t="shared" si="6"/>
        <v>0</v>
      </c>
      <c r="X22" s="147">
        <f t="shared" si="6"/>
        <v>0</v>
      </c>
      <c r="Y22" s="148"/>
      <c r="Z22" s="146">
        <f>+SUM(Z21)</f>
        <v>0</v>
      </c>
      <c r="AA22" s="147">
        <f t="shared" ref="AA22:AG22" si="7">+SUM(AA21)</f>
        <v>0</v>
      </c>
      <c r="AB22" s="146">
        <f t="shared" si="7"/>
        <v>0</v>
      </c>
      <c r="AC22" s="147">
        <f t="shared" si="7"/>
        <v>0</v>
      </c>
      <c r="AD22" s="146">
        <f t="shared" si="7"/>
        <v>0</v>
      </c>
      <c r="AE22" s="147">
        <f t="shared" si="7"/>
        <v>0</v>
      </c>
      <c r="AF22" s="146">
        <f t="shared" si="7"/>
        <v>0</v>
      </c>
      <c r="AG22" s="147">
        <f t="shared" si="7"/>
        <v>0</v>
      </c>
      <c r="AH22" s="148"/>
      <c r="AI22" s="146">
        <f>+SUM(AI21)</f>
        <v>0</v>
      </c>
      <c r="AJ22" s="147">
        <f t="shared" ref="AJ22:AP22" si="8">+SUM(AJ21)</f>
        <v>0</v>
      </c>
      <c r="AK22" s="146">
        <f t="shared" si="8"/>
        <v>0</v>
      </c>
      <c r="AL22" s="147">
        <f t="shared" si="8"/>
        <v>0</v>
      </c>
      <c r="AM22" s="146">
        <f t="shared" si="8"/>
        <v>0</v>
      </c>
      <c r="AN22" s="147">
        <f t="shared" si="8"/>
        <v>0</v>
      </c>
      <c r="AO22" s="146">
        <f t="shared" si="8"/>
        <v>0</v>
      </c>
      <c r="AP22" s="147">
        <f t="shared" si="8"/>
        <v>0</v>
      </c>
      <c r="AQ22" s="149"/>
      <c r="AR22" s="146">
        <f>+SUM(AR21)</f>
        <v>0</v>
      </c>
      <c r="AS22" s="147">
        <f t="shared" ref="AS22:AY22" si="9">+SUM(AS21)</f>
        <v>0</v>
      </c>
      <c r="AT22" s="146">
        <f t="shared" si="9"/>
        <v>0</v>
      </c>
      <c r="AU22" s="147">
        <f t="shared" si="9"/>
        <v>0</v>
      </c>
      <c r="AV22" s="146">
        <f t="shared" si="9"/>
        <v>0</v>
      </c>
      <c r="AW22" s="147">
        <f t="shared" si="9"/>
        <v>0</v>
      </c>
      <c r="AX22" s="146">
        <f t="shared" si="9"/>
        <v>0</v>
      </c>
      <c r="AY22" s="147">
        <f t="shared" si="9"/>
        <v>0</v>
      </c>
      <c r="AZ22" s="52"/>
    </row>
    <row r="23" spans="1:53" s="51" customFormat="1">
      <c r="A23" s="129"/>
      <c r="B23" s="129"/>
      <c r="C23" s="141"/>
      <c r="D23" s="142"/>
      <c r="E23" s="143"/>
      <c r="F23" s="144"/>
      <c r="G23" s="150"/>
      <c r="H23" s="135"/>
      <c r="I23" s="136"/>
      <c r="J23" s="135"/>
      <c r="K23" s="136"/>
      <c r="L23" s="135"/>
      <c r="M23" s="136"/>
      <c r="N23" s="135"/>
      <c r="O23" s="136"/>
      <c r="P23" s="50"/>
      <c r="Q23" s="135"/>
      <c r="R23" s="50"/>
      <c r="S23" s="135"/>
      <c r="T23" s="136"/>
      <c r="U23" s="135"/>
      <c r="V23" s="136"/>
      <c r="W23" s="135"/>
      <c r="X23" s="136"/>
      <c r="Y23" s="50"/>
      <c r="Z23" s="135"/>
      <c r="AA23" s="136"/>
      <c r="AB23" s="135"/>
      <c r="AC23" s="136"/>
      <c r="AD23" s="135"/>
      <c r="AE23" s="136"/>
      <c r="AF23" s="135"/>
      <c r="AG23" s="136"/>
      <c r="AH23" s="50"/>
      <c r="AI23" s="135"/>
      <c r="AJ23" s="136"/>
      <c r="AK23" s="135"/>
      <c r="AL23" s="136"/>
      <c r="AM23" s="135"/>
      <c r="AN23" s="136"/>
      <c r="AO23" s="135"/>
      <c r="AP23" s="136"/>
      <c r="AQ23" s="151"/>
      <c r="AR23" s="135"/>
      <c r="AS23" s="136"/>
      <c r="AT23" s="135"/>
      <c r="AU23" s="50"/>
      <c r="AV23" s="135"/>
      <c r="AW23" s="136"/>
      <c r="AX23" s="135"/>
      <c r="AY23" s="136"/>
      <c r="AZ23" s="52"/>
    </row>
    <row r="24" spans="1:53" s="139" customFormat="1">
      <c r="A24" s="129" t="s">
        <v>95</v>
      </c>
      <c r="B24" s="129">
        <v>756</v>
      </c>
      <c r="C24" s="130">
        <v>44715</v>
      </c>
      <c r="D24" s="131">
        <v>7071</v>
      </c>
      <c r="E24" s="132" t="s">
        <v>51</v>
      </c>
      <c r="F24" s="133" t="s">
        <v>160</v>
      </c>
      <c r="G24" s="79" t="s">
        <v>183</v>
      </c>
      <c r="H24" s="135">
        <v>0</v>
      </c>
      <c r="I24" s="136">
        <v>-1.6</v>
      </c>
      <c r="J24" s="135">
        <v>0</v>
      </c>
      <c r="K24" s="136">
        <v>0</v>
      </c>
      <c r="L24" s="135">
        <v>0</v>
      </c>
      <c r="M24" s="136">
        <v>0</v>
      </c>
      <c r="N24" s="135">
        <v>0</v>
      </c>
      <c r="O24" s="136">
        <v>-1.6</v>
      </c>
      <c r="P24" s="50"/>
      <c r="Q24" s="135">
        <v>-1.6</v>
      </c>
      <c r="R24" s="50">
        <v>-1.6</v>
      </c>
      <c r="S24" s="135">
        <v>0</v>
      </c>
      <c r="T24" s="136">
        <v>0</v>
      </c>
      <c r="U24" s="135">
        <v>0</v>
      </c>
      <c r="V24" s="136">
        <v>0</v>
      </c>
      <c r="W24" s="135">
        <v>-1.6</v>
      </c>
      <c r="X24" s="136">
        <v>-1.6</v>
      </c>
      <c r="Y24" s="50"/>
      <c r="Z24" s="135">
        <v>-1.6</v>
      </c>
      <c r="AA24" s="136">
        <v>-1.6</v>
      </c>
      <c r="AB24" s="135">
        <v>0</v>
      </c>
      <c r="AC24" s="136">
        <v>0</v>
      </c>
      <c r="AD24" s="135">
        <v>0</v>
      </c>
      <c r="AE24" s="136">
        <v>0</v>
      </c>
      <c r="AF24" s="135">
        <v>-1.6</v>
      </c>
      <c r="AG24" s="136">
        <v>-1.6</v>
      </c>
      <c r="AH24" s="50"/>
      <c r="AI24" s="135">
        <v>-1.6</v>
      </c>
      <c r="AJ24" s="136">
        <v>-1.6</v>
      </c>
      <c r="AK24" s="135">
        <v>0</v>
      </c>
      <c r="AL24" s="136">
        <v>0</v>
      </c>
      <c r="AM24" s="135">
        <v>0</v>
      </c>
      <c r="AN24" s="136">
        <v>0</v>
      </c>
      <c r="AO24" s="135">
        <v>-1.6</v>
      </c>
      <c r="AP24" s="136">
        <v>-1.6</v>
      </c>
      <c r="AQ24" s="50"/>
      <c r="AR24" s="135">
        <v>-1.6</v>
      </c>
      <c r="AS24" s="136">
        <v>-1.6</v>
      </c>
      <c r="AT24" s="135">
        <v>0</v>
      </c>
      <c r="AU24" s="50">
        <v>0</v>
      </c>
      <c r="AV24" s="135">
        <v>0</v>
      </c>
      <c r="AW24" s="136">
        <v>0</v>
      </c>
      <c r="AX24" s="135">
        <v>-1.6</v>
      </c>
      <c r="AY24" s="136">
        <v>-1.6</v>
      </c>
      <c r="AZ24" s="89"/>
    </row>
    <row r="25" spans="1:53" s="139" customFormat="1">
      <c r="A25" s="129" t="s">
        <v>95</v>
      </c>
      <c r="B25" s="129">
        <v>501</v>
      </c>
      <c r="C25" s="130">
        <v>44610</v>
      </c>
      <c r="D25" s="131">
        <v>7071</v>
      </c>
      <c r="E25" s="132" t="s">
        <v>51</v>
      </c>
      <c r="F25" s="133" t="s">
        <v>145</v>
      </c>
      <c r="G25" s="79" t="s">
        <v>183</v>
      </c>
      <c r="H25" s="135">
        <v>0</v>
      </c>
      <c r="I25" s="136">
        <v>-5</v>
      </c>
      <c r="J25" s="135">
        <v>0</v>
      </c>
      <c r="K25" s="136">
        <v>0</v>
      </c>
      <c r="L25" s="135">
        <v>0</v>
      </c>
      <c r="M25" s="136">
        <v>0</v>
      </c>
      <c r="N25" s="135">
        <v>0</v>
      </c>
      <c r="O25" s="136">
        <v>-5</v>
      </c>
      <c r="P25" s="50"/>
      <c r="Q25" s="135">
        <v>-5</v>
      </c>
      <c r="R25" s="50">
        <v>-5</v>
      </c>
      <c r="S25" s="135">
        <v>0</v>
      </c>
      <c r="T25" s="136">
        <v>0</v>
      </c>
      <c r="U25" s="135">
        <v>0</v>
      </c>
      <c r="V25" s="136">
        <v>0</v>
      </c>
      <c r="W25" s="135">
        <v>-5</v>
      </c>
      <c r="X25" s="136">
        <v>-5</v>
      </c>
      <c r="Y25" s="50"/>
      <c r="Z25" s="135">
        <v>-5</v>
      </c>
      <c r="AA25" s="136">
        <v>-5</v>
      </c>
      <c r="AB25" s="135">
        <v>0</v>
      </c>
      <c r="AC25" s="136">
        <v>0</v>
      </c>
      <c r="AD25" s="135">
        <v>0</v>
      </c>
      <c r="AE25" s="136">
        <v>0</v>
      </c>
      <c r="AF25" s="135">
        <v>-5</v>
      </c>
      <c r="AG25" s="136">
        <v>-5</v>
      </c>
      <c r="AH25" s="50"/>
      <c r="AI25" s="135">
        <v>-5</v>
      </c>
      <c r="AJ25" s="136">
        <v>-5</v>
      </c>
      <c r="AK25" s="135">
        <v>0</v>
      </c>
      <c r="AL25" s="136">
        <v>0</v>
      </c>
      <c r="AM25" s="135">
        <v>0</v>
      </c>
      <c r="AN25" s="136">
        <v>0</v>
      </c>
      <c r="AO25" s="135">
        <v>-5</v>
      </c>
      <c r="AP25" s="136">
        <v>-5</v>
      </c>
      <c r="AQ25" s="50"/>
      <c r="AR25" s="135">
        <v>-5</v>
      </c>
      <c r="AS25" s="136">
        <v>-5</v>
      </c>
      <c r="AT25" s="135">
        <v>0</v>
      </c>
      <c r="AU25" s="50">
        <v>0</v>
      </c>
      <c r="AV25" s="135">
        <v>0</v>
      </c>
      <c r="AW25" s="136">
        <v>0</v>
      </c>
      <c r="AX25" s="135">
        <v>-5</v>
      </c>
      <c r="AY25" s="136">
        <v>-5</v>
      </c>
      <c r="AZ25" s="89"/>
    </row>
    <row r="26" spans="1:53" s="150" customFormat="1">
      <c r="A26" s="129"/>
      <c r="B26" s="129"/>
      <c r="C26" s="141"/>
      <c r="D26" s="142"/>
      <c r="E26" s="143"/>
      <c r="F26" s="144"/>
      <c r="G26" s="145" t="s">
        <v>18</v>
      </c>
      <c r="H26" s="146">
        <f>+SUM(H24:H25)</f>
        <v>0</v>
      </c>
      <c r="I26" s="147">
        <f t="shared" ref="I26:O26" si="10">+SUM(I24:I25)</f>
        <v>-6.6</v>
      </c>
      <c r="J26" s="146">
        <f t="shared" si="10"/>
        <v>0</v>
      </c>
      <c r="K26" s="147">
        <f t="shared" si="10"/>
        <v>0</v>
      </c>
      <c r="L26" s="146">
        <f t="shared" si="10"/>
        <v>0</v>
      </c>
      <c r="M26" s="147">
        <f t="shared" si="10"/>
        <v>0</v>
      </c>
      <c r="N26" s="146">
        <f t="shared" si="10"/>
        <v>0</v>
      </c>
      <c r="O26" s="147">
        <f t="shared" si="10"/>
        <v>-6.6</v>
      </c>
      <c r="P26" s="148"/>
      <c r="Q26" s="146">
        <f>+SUM(Q24:Q25)</f>
        <v>-6.6</v>
      </c>
      <c r="R26" s="147">
        <f t="shared" ref="R26:X26" si="11">+SUM(R24:R25)</f>
        <v>-6.6</v>
      </c>
      <c r="S26" s="146">
        <f t="shared" si="11"/>
        <v>0</v>
      </c>
      <c r="T26" s="147">
        <f t="shared" si="11"/>
        <v>0</v>
      </c>
      <c r="U26" s="146">
        <f t="shared" si="11"/>
        <v>0</v>
      </c>
      <c r="V26" s="147">
        <f t="shared" si="11"/>
        <v>0</v>
      </c>
      <c r="W26" s="146">
        <f t="shared" si="11"/>
        <v>-6.6</v>
      </c>
      <c r="X26" s="147">
        <f t="shared" si="11"/>
        <v>-6.6</v>
      </c>
      <c r="Y26" s="148"/>
      <c r="Z26" s="146">
        <f>+SUM(Z24:Z25)</f>
        <v>-6.6</v>
      </c>
      <c r="AA26" s="147">
        <f t="shared" ref="AA26:AG26" si="12">+SUM(AA24:AA25)</f>
        <v>-6.6</v>
      </c>
      <c r="AB26" s="146">
        <f t="shared" si="12"/>
        <v>0</v>
      </c>
      <c r="AC26" s="147">
        <f t="shared" si="12"/>
        <v>0</v>
      </c>
      <c r="AD26" s="146">
        <f t="shared" si="12"/>
        <v>0</v>
      </c>
      <c r="AE26" s="147">
        <f t="shared" si="12"/>
        <v>0</v>
      </c>
      <c r="AF26" s="146">
        <f t="shared" si="12"/>
        <v>-6.6</v>
      </c>
      <c r="AG26" s="147">
        <f t="shared" si="12"/>
        <v>-6.6</v>
      </c>
      <c r="AH26" s="148"/>
      <c r="AI26" s="146">
        <f>+SUM(AI24:AI25)</f>
        <v>-6.6</v>
      </c>
      <c r="AJ26" s="147">
        <f t="shared" ref="AJ26:AP26" si="13">+SUM(AJ24:AJ25)</f>
        <v>-6.6</v>
      </c>
      <c r="AK26" s="146">
        <f t="shared" si="13"/>
        <v>0</v>
      </c>
      <c r="AL26" s="147">
        <f t="shared" si="13"/>
        <v>0</v>
      </c>
      <c r="AM26" s="146">
        <f t="shared" si="13"/>
        <v>0</v>
      </c>
      <c r="AN26" s="147">
        <f t="shared" si="13"/>
        <v>0</v>
      </c>
      <c r="AO26" s="146">
        <f t="shared" si="13"/>
        <v>-6.6</v>
      </c>
      <c r="AP26" s="147">
        <f t="shared" si="13"/>
        <v>-6.6</v>
      </c>
      <c r="AQ26" s="149"/>
      <c r="AR26" s="146">
        <f>+SUM(AR24:AR25)</f>
        <v>-6.6</v>
      </c>
      <c r="AS26" s="147">
        <f t="shared" ref="AS26:AY26" si="14">+SUM(AS24:AS25)</f>
        <v>-6.6</v>
      </c>
      <c r="AT26" s="146">
        <f t="shared" si="14"/>
        <v>0</v>
      </c>
      <c r="AU26" s="147">
        <f t="shared" si="14"/>
        <v>0</v>
      </c>
      <c r="AV26" s="146">
        <f t="shared" si="14"/>
        <v>0</v>
      </c>
      <c r="AW26" s="147">
        <f t="shared" si="14"/>
        <v>0</v>
      </c>
      <c r="AX26" s="146">
        <f t="shared" si="14"/>
        <v>-6.6</v>
      </c>
      <c r="AY26" s="147">
        <f t="shared" si="14"/>
        <v>-6.6</v>
      </c>
      <c r="AZ26" s="52"/>
      <c r="BA26" s="51"/>
    </row>
    <row r="27" spans="1:53" s="150" customFormat="1">
      <c r="A27" s="129"/>
      <c r="B27" s="129"/>
      <c r="C27" s="141"/>
      <c r="D27" s="142"/>
      <c r="E27" s="143"/>
      <c r="F27" s="144"/>
      <c r="G27" s="145"/>
      <c r="H27" s="146"/>
      <c r="I27" s="147"/>
      <c r="J27" s="146"/>
      <c r="K27" s="147"/>
      <c r="L27" s="146"/>
      <c r="M27" s="147"/>
      <c r="N27" s="146"/>
      <c r="O27" s="147"/>
      <c r="P27" s="148"/>
      <c r="Q27" s="146"/>
      <c r="R27" s="148"/>
      <c r="S27" s="146"/>
      <c r="T27" s="147"/>
      <c r="U27" s="146"/>
      <c r="V27" s="147"/>
      <c r="W27" s="146"/>
      <c r="X27" s="147"/>
      <c r="Y27" s="148"/>
      <c r="Z27" s="146"/>
      <c r="AA27" s="147"/>
      <c r="AB27" s="146"/>
      <c r="AC27" s="147"/>
      <c r="AD27" s="146"/>
      <c r="AE27" s="147"/>
      <c r="AF27" s="146"/>
      <c r="AG27" s="147"/>
      <c r="AH27" s="148"/>
      <c r="AI27" s="146"/>
      <c r="AJ27" s="147"/>
      <c r="AK27" s="146"/>
      <c r="AL27" s="147"/>
      <c r="AM27" s="146"/>
      <c r="AN27" s="147"/>
      <c r="AO27" s="146"/>
      <c r="AP27" s="147"/>
      <c r="AQ27" s="149"/>
      <c r="AR27" s="146"/>
      <c r="AS27" s="147"/>
      <c r="AT27" s="146"/>
      <c r="AU27" s="148"/>
      <c r="AV27" s="146"/>
      <c r="AW27" s="147"/>
      <c r="AX27" s="146"/>
      <c r="AY27" s="147"/>
      <c r="AZ27" s="52"/>
      <c r="BA27" s="51"/>
    </row>
    <row r="28" spans="1:53" s="139" customFormat="1">
      <c r="A28" s="129" t="s">
        <v>190</v>
      </c>
      <c r="B28" s="129">
        <v>702</v>
      </c>
      <c r="C28" s="130">
        <v>44715</v>
      </c>
      <c r="D28" s="131">
        <v>1062</v>
      </c>
      <c r="E28" s="132" t="s">
        <v>169</v>
      </c>
      <c r="F28" s="133" t="s">
        <v>163</v>
      </c>
      <c r="G28" s="134" t="s">
        <v>128</v>
      </c>
      <c r="H28" s="135" t="s">
        <v>20</v>
      </c>
      <c r="I28" s="136">
        <v>-0.1</v>
      </c>
      <c r="J28" s="135">
        <v>0</v>
      </c>
      <c r="K28" s="136">
        <v>0</v>
      </c>
      <c r="L28" s="135">
        <v>0</v>
      </c>
      <c r="M28" s="136">
        <v>0</v>
      </c>
      <c r="N28" s="135" t="s">
        <v>20</v>
      </c>
      <c r="O28" s="136">
        <v>-0.1</v>
      </c>
      <c r="P28" s="50"/>
      <c r="Q28" s="135">
        <v>-0.1</v>
      </c>
      <c r="R28" s="50">
        <v>-0.1</v>
      </c>
      <c r="S28" s="135">
        <v>0</v>
      </c>
      <c r="T28" s="136">
        <v>0</v>
      </c>
      <c r="U28" s="135">
        <v>0</v>
      </c>
      <c r="V28" s="136">
        <v>0</v>
      </c>
      <c r="W28" s="135">
        <v>-0.1</v>
      </c>
      <c r="X28" s="136">
        <v>-0.1</v>
      </c>
      <c r="Y28" s="50"/>
      <c r="Z28" s="135">
        <v>-0.1</v>
      </c>
      <c r="AA28" s="136">
        <v>-0.1</v>
      </c>
      <c r="AB28" s="135">
        <v>0</v>
      </c>
      <c r="AC28" s="136">
        <v>0</v>
      </c>
      <c r="AD28" s="135">
        <v>0</v>
      </c>
      <c r="AE28" s="136">
        <v>0</v>
      </c>
      <c r="AF28" s="135">
        <v>-0.1</v>
      </c>
      <c r="AG28" s="136">
        <v>-0.1</v>
      </c>
      <c r="AH28" s="50"/>
      <c r="AI28" s="135">
        <v>-0.1</v>
      </c>
      <c r="AJ28" s="136">
        <v>-0.1</v>
      </c>
      <c r="AK28" s="135">
        <v>0</v>
      </c>
      <c r="AL28" s="136">
        <v>0</v>
      </c>
      <c r="AM28" s="135">
        <v>0</v>
      </c>
      <c r="AN28" s="136">
        <v>0</v>
      </c>
      <c r="AO28" s="135">
        <v>-0.1</v>
      </c>
      <c r="AP28" s="136">
        <v>-0.1</v>
      </c>
      <c r="AQ28" s="50"/>
      <c r="AR28" s="135">
        <v>-0.1</v>
      </c>
      <c r="AS28" s="136">
        <v>-0.1</v>
      </c>
      <c r="AT28" s="135">
        <v>0</v>
      </c>
      <c r="AU28" s="50">
        <v>0</v>
      </c>
      <c r="AV28" s="135">
        <v>0</v>
      </c>
      <c r="AW28" s="136">
        <v>0</v>
      </c>
      <c r="AX28" s="135">
        <v>-0.1</v>
      </c>
      <c r="AY28" s="136">
        <v>-0.1</v>
      </c>
      <c r="AZ28" s="89"/>
    </row>
    <row r="29" spans="1:53" s="51" customFormat="1">
      <c r="A29" s="129"/>
      <c r="B29" s="129"/>
      <c r="C29" s="141"/>
      <c r="D29" s="142"/>
      <c r="E29" s="143"/>
      <c r="F29" s="144"/>
      <c r="G29" s="145" t="s">
        <v>18</v>
      </c>
      <c r="H29" s="146">
        <f>+SUM(H28)</f>
        <v>0</v>
      </c>
      <c r="I29" s="147">
        <f t="shared" ref="I29:O29" si="15">+SUM(I28)</f>
        <v>-0.1</v>
      </c>
      <c r="J29" s="146">
        <f t="shared" si="15"/>
        <v>0</v>
      </c>
      <c r="K29" s="147">
        <f t="shared" si="15"/>
        <v>0</v>
      </c>
      <c r="L29" s="146">
        <f t="shared" si="15"/>
        <v>0</v>
      </c>
      <c r="M29" s="147">
        <f t="shared" si="15"/>
        <v>0</v>
      </c>
      <c r="N29" s="146">
        <f t="shared" si="15"/>
        <v>0</v>
      </c>
      <c r="O29" s="147">
        <f t="shared" si="15"/>
        <v>-0.1</v>
      </c>
      <c r="P29" s="148"/>
      <c r="Q29" s="146">
        <f>+SUM(Q28)</f>
        <v>-0.1</v>
      </c>
      <c r="R29" s="147">
        <f t="shared" ref="R29:X29" si="16">+SUM(R28)</f>
        <v>-0.1</v>
      </c>
      <c r="S29" s="146">
        <f t="shared" si="16"/>
        <v>0</v>
      </c>
      <c r="T29" s="147">
        <f t="shared" si="16"/>
        <v>0</v>
      </c>
      <c r="U29" s="146">
        <f t="shared" si="16"/>
        <v>0</v>
      </c>
      <c r="V29" s="147">
        <f t="shared" si="16"/>
        <v>0</v>
      </c>
      <c r="W29" s="146">
        <f t="shared" si="16"/>
        <v>-0.1</v>
      </c>
      <c r="X29" s="147">
        <f t="shared" si="16"/>
        <v>-0.1</v>
      </c>
      <c r="Y29" s="148"/>
      <c r="Z29" s="146">
        <f>+SUM(Z28)</f>
        <v>-0.1</v>
      </c>
      <c r="AA29" s="147">
        <f t="shared" ref="AA29:AG29" si="17">+SUM(AA28)</f>
        <v>-0.1</v>
      </c>
      <c r="AB29" s="146">
        <f t="shared" si="17"/>
        <v>0</v>
      </c>
      <c r="AC29" s="147">
        <f t="shared" si="17"/>
        <v>0</v>
      </c>
      <c r="AD29" s="146">
        <f t="shared" si="17"/>
        <v>0</v>
      </c>
      <c r="AE29" s="147">
        <f t="shared" si="17"/>
        <v>0</v>
      </c>
      <c r="AF29" s="146">
        <f t="shared" si="17"/>
        <v>-0.1</v>
      </c>
      <c r="AG29" s="147">
        <f t="shared" si="17"/>
        <v>-0.1</v>
      </c>
      <c r="AH29" s="148"/>
      <c r="AI29" s="146">
        <f>+SUM(AI28)</f>
        <v>-0.1</v>
      </c>
      <c r="AJ29" s="147">
        <f t="shared" ref="AJ29:AP29" si="18">+SUM(AJ28)</f>
        <v>-0.1</v>
      </c>
      <c r="AK29" s="146">
        <f t="shared" si="18"/>
        <v>0</v>
      </c>
      <c r="AL29" s="147">
        <f t="shared" si="18"/>
        <v>0</v>
      </c>
      <c r="AM29" s="146">
        <f t="shared" si="18"/>
        <v>0</v>
      </c>
      <c r="AN29" s="147">
        <f t="shared" si="18"/>
        <v>0</v>
      </c>
      <c r="AO29" s="146">
        <f t="shared" si="18"/>
        <v>-0.1</v>
      </c>
      <c r="AP29" s="147">
        <f t="shared" si="18"/>
        <v>-0.1</v>
      </c>
      <c r="AQ29" s="149"/>
      <c r="AR29" s="146">
        <f>+SUM(AR28)</f>
        <v>-0.1</v>
      </c>
      <c r="AS29" s="147">
        <f t="shared" ref="AS29:AY29" si="19">+SUM(AS28)</f>
        <v>-0.1</v>
      </c>
      <c r="AT29" s="146">
        <f t="shared" si="19"/>
        <v>0</v>
      </c>
      <c r="AU29" s="147">
        <f t="shared" si="19"/>
        <v>0</v>
      </c>
      <c r="AV29" s="146">
        <f t="shared" si="19"/>
        <v>0</v>
      </c>
      <c r="AW29" s="147">
        <f t="shared" si="19"/>
        <v>0</v>
      </c>
      <c r="AX29" s="146">
        <f t="shared" si="19"/>
        <v>-0.1</v>
      </c>
      <c r="AY29" s="147">
        <f t="shared" si="19"/>
        <v>-0.1</v>
      </c>
      <c r="AZ29" s="52"/>
    </row>
    <row r="30" spans="1:53" s="51" customFormat="1">
      <c r="A30" s="129"/>
      <c r="B30" s="129"/>
      <c r="C30" s="141"/>
      <c r="D30" s="142"/>
      <c r="E30" s="143"/>
      <c r="F30" s="144"/>
      <c r="G30" s="150"/>
      <c r="H30" s="135"/>
      <c r="I30" s="136"/>
      <c r="J30" s="135"/>
      <c r="K30" s="136"/>
      <c r="L30" s="135"/>
      <c r="M30" s="136"/>
      <c r="N30" s="135"/>
      <c r="O30" s="136"/>
      <c r="P30" s="50"/>
      <c r="Q30" s="135"/>
      <c r="R30" s="50"/>
      <c r="S30" s="135"/>
      <c r="T30" s="136"/>
      <c r="U30" s="135"/>
      <c r="V30" s="136"/>
      <c r="W30" s="135"/>
      <c r="X30" s="136"/>
      <c r="Y30" s="50"/>
      <c r="Z30" s="135"/>
      <c r="AA30" s="136"/>
      <c r="AB30" s="135"/>
      <c r="AC30" s="136"/>
      <c r="AD30" s="135"/>
      <c r="AE30" s="136"/>
      <c r="AF30" s="135"/>
      <c r="AG30" s="136"/>
      <c r="AH30" s="50"/>
      <c r="AI30" s="135"/>
      <c r="AJ30" s="136"/>
      <c r="AK30" s="135"/>
      <c r="AL30" s="136"/>
      <c r="AM30" s="135"/>
      <c r="AN30" s="136"/>
      <c r="AO30" s="135"/>
      <c r="AP30" s="136"/>
      <c r="AQ30" s="151"/>
      <c r="AR30" s="135"/>
      <c r="AS30" s="136"/>
      <c r="AT30" s="135"/>
      <c r="AU30" s="50"/>
      <c r="AV30" s="135"/>
      <c r="AW30" s="136"/>
      <c r="AX30" s="135"/>
      <c r="AY30" s="136"/>
      <c r="AZ30" s="52"/>
    </row>
    <row r="31" spans="1:53" s="139" customFormat="1">
      <c r="A31" s="129" t="s">
        <v>95</v>
      </c>
      <c r="B31" s="129">
        <v>692</v>
      </c>
      <c r="C31" s="130">
        <v>44610</v>
      </c>
      <c r="D31" s="131">
        <v>7071</v>
      </c>
      <c r="E31" s="132" t="s">
        <v>51</v>
      </c>
      <c r="F31" s="133" t="s">
        <v>144</v>
      </c>
      <c r="G31" s="79" t="s">
        <v>125</v>
      </c>
      <c r="H31" s="135">
        <v>-0.3</v>
      </c>
      <c r="I31" s="136">
        <v>-0.3</v>
      </c>
      <c r="J31" s="135">
        <v>0</v>
      </c>
      <c r="K31" s="136">
        <v>0</v>
      </c>
      <c r="L31" s="135">
        <v>0</v>
      </c>
      <c r="M31" s="136">
        <v>0</v>
      </c>
      <c r="N31" s="135">
        <v>-0.3</v>
      </c>
      <c r="O31" s="136">
        <v>-0.3</v>
      </c>
      <c r="P31" s="50"/>
      <c r="Q31" s="135">
        <v>-0.3</v>
      </c>
      <c r="R31" s="50">
        <v>-0.3</v>
      </c>
      <c r="S31" s="135">
        <v>0</v>
      </c>
      <c r="T31" s="136">
        <v>0</v>
      </c>
      <c r="U31" s="135">
        <v>0</v>
      </c>
      <c r="V31" s="136">
        <v>0</v>
      </c>
      <c r="W31" s="135">
        <v>-0.3</v>
      </c>
      <c r="X31" s="136">
        <v>-0.3</v>
      </c>
      <c r="Y31" s="50"/>
      <c r="Z31" s="135">
        <v>-0.3</v>
      </c>
      <c r="AA31" s="136">
        <v>-0.3</v>
      </c>
      <c r="AB31" s="135">
        <v>0</v>
      </c>
      <c r="AC31" s="136">
        <v>0</v>
      </c>
      <c r="AD31" s="135">
        <v>0</v>
      </c>
      <c r="AE31" s="136">
        <v>0</v>
      </c>
      <c r="AF31" s="135">
        <v>-0.3</v>
      </c>
      <c r="AG31" s="136">
        <v>-0.3</v>
      </c>
      <c r="AH31" s="50"/>
      <c r="AI31" s="135">
        <v>-0.3</v>
      </c>
      <c r="AJ31" s="136">
        <v>-0.3</v>
      </c>
      <c r="AK31" s="135">
        <v>0</v>
      </c>
      <c r="AL31" s="136">
        <v>0</v>
      </c>
      <c r="AM31" s="135">
        <v>0</v>
      </c>
      <c r="AN31" s="136">
        <v>0</v>
      </c>
      <c r="AO31" s="135">
        <v>-0.3</v>
      </c>
      <c r="AP31" s="136">
        <v>-0.3</v>
      </c>
      <c r="AQ31" s="50"/>
      <c r="AR31" s="135">
        <v>-0.3</v>
      </c>
      <c r="AS31" s="136">
        <v>-0.3</v>
      </c>
      <c r="AT31" s="135">
        <v>0</v>
      </c>
      <c r="AU31" s="50">
        <v>0</v>
      </c>
      <c r="AV31" s="135">
        <v>0</v>
      </c>
      <c r="AW31" s="136">
        <v>0</v>
      </c>
      <c r="AX31" s="135">
        <v>-0.3</v>
      </c>
      <c r="AY31" s="136">
        <v>-0.3</v>
      </c>
      <c r="AZ31" s="89"/>
    </row>
    <row r="32" spans="1:53" s="51" customFormat="1">
      <c r="A32" s="129" t="s">
        <v>95</v>
      </c>
      <c r="B32" s="129">
        <v>756</v>
      </c>
      <c r="C32" s="130">
        <v>44715</v>
      </c>
      <c r="D32" s="131">
        <v>7071</v>
      </c>
      <c r="E32" s="140" t="s">
        <v>51</v>
      </c>
      <c r="F32" s="133" t="s">
        <v>160</v>
      </c>
      <c r="G32" s="79" t="s">
        <v>125</v>
      </c>
      <c r="H32" s="135">
        <v>0</v>
      </c>
      <c r="I32" s="136">
        <v>-3.7</v>
      </c>
      <c r="J32" s="135">
        <v>0</v>
      </c>
      <c r="K32" s="136">
        <v>0</v>
      </c>
      <c r="L32" s="135">
        <v>0</v>
      </c>
      <c r="M32" s="136">
        <v>0</v>
      </c>
      <c r="N32" s="135">
        <v>0</v>
      </c>
      <c r="O32" s="136">
        <v>-3.7</v>
      </c>
      <c r="P32" s="50"/>
      <c r="Q32" s="135">
        <v>-3.7</v>
      </c>
      <c r="R32" s="50">
        <v>-3.7</v>
      </c>
      <c r="S32" s="135">
        <v>0</v>
      </c>
      <c r="T32" s="136">
        <v>0</v>
      </c>
      <c r="U32" s="135">
        <v>0</v>
      </c>
      <c r="V32" s="136">
        <v>0</v>
      </c>
      <c r="W32" s="135">
        <v>-3.7</v>
      </c>
      <c r="X32" s="136">
        <v>-3.7</v>
      </c>
      <c r="Y32" s="50"/>
      <c r="Z32" s="135">
        <v>-3.7</v>
      </c>
      <c r="AA32" s="136">
        <v>-3.7</v>
      </c>
      <c r="AB32" s="135">
        <v>0</v>
      </c>
      <c r="AC32" s="136">
        <v>0</v>
      </c>
      <c r="AD32" s="135">
        <v>0</v>
      </c>
      <c r="AE32" s="136">
        <v>0</v>
      </c>
      <c r="AF32" s="135">
        <v>-3.7</v>
      </c>
      <c r="AG32" s="136">
        <v>-3.7</v>
      </c>
      <c r="AH32" s="50"/>
      <c r="AI32" s="135">
        <v>-3.7</v>
      </c>
      <c r="AJ32" s="136">
        <v>-3.7</v>
      </c>
      <c r="AK32" s="135">
        <v>0</v>
      </c>
      <c r="AL32" s="136">
        <v>0</v>
      </c>
      <c r="AM32" s="135">
        <v>0</v>
      </c>
      <c r="AN32" s="136">
        <v>0</v>
      </c>
      <c r="AO32" s="135">
        <v>-3.7</v>
      </c>
      <c r="AP32" s="136">
        <v>-3.7</v>
      </c>
      <c r="AQ32" s="50"/>
      <c r="AR32" s="135">
        <v>-3.7</v>
      </c>
      <c r="AS32" s="136">
        <v>-3.7</v>
      </c>
      <c r="AT32" s="135">
        <v>0</v>
      </c>
      <c r="AU32" s="50">
        <v>0</v>
      </c>
      <c r="AV32" s="135">
        <v>0</v>
      </c>
      <c r="AW32" s="136">
        <v>0</v>
      </c>
      <c r="AX32" s="135">
        <v>-3.7</v>
      </c>
      <c r="AY32" s="136">
        <v>-3.7</v>
      </c>
      <c r="AZ32" s="52"/>
    </row>
    <row r="33" spans="1:52" s="51" customFormat="1">
      <c r="A33" s="129" t="s">
        <v>95</v>
      </c>
      <c r="B33" s="129">
        <v>530</v>
      </c>
      <c r="C33" s="130">
        <v>44615</v>
      </c>
      <c r="D33" s="131">
        <v>7071</v>
      </c>
      <c r="E33" s="132" t="s">
        <v>51</v>
      </c>
      <c r="F33" s="133" t="s">
        <v>146</v>
      </c>
      <c r="G33" s="79" t="s">
        <v>125</v>
      </c>
      <c r="H33" s="135">
        <v>43.7</v>
      </c>
      <c r="I33" s="136">
        <v>94.1</v>
      </c>
      <c r="J33" s="135">
        <v>0</v>
      </c>
      <c r="K33" s="136">
        <v>0</v>
      </c>
      <c r="L33" s="135">
        <v>0</v>
      </c>
      <c r="M33" s="136">
        <v>0</v>
      </c>
      <c r="N33" s="135">
        <v>43.7</v>
      </c>
      <c r="O33" s="136">
        <v>94.1</v>
      </c>
      <c r="P33" s="50"/>
      <c r="Q33" s="135">
        <v>282</v>
      </c>
      <c r="R33" s="50">
        <v>94.1</v>
      </c>
      <c r="S33" s="135">
        <v>0</v>
      </c>
      <c r="T33" s="136">
        <v>0</v>
      </c>
      <c r="U33" s="135">
        <v>0</v>
      </c>
      <c r="V33" s="136">
        <v>0</v>
      </c>
      <c r="W33" s="135">
        <v>282</v>
      </c>
      <c r="X33" s="136">
        <v>94.1</v>
      </c>
      <c r="Y33" s="50"/>
      <c r="Z33" s="135">
        <v>220.7</v>
      </c>
      <c r="AA33" s="136">
        <v>94.1</v>
      </c>
      <c r="AB33" s="135">
        <v>0</v>
      </c>
      <c r="AC33" s="136">
        <v>0</v>
      </c>
      <c r="AD33" s="135">
        <v>0</v>
      </c>
      <c r="AE33" s="136">
        <v>0</v>
      </c>
      <c r="AF33" s="135">
        <v>220.7</v>
      </c>
      <c r="AG33" s="136">
        <v>94.1</v>
      </c>
      <c r="AH33" s="50"/>
      <c r="AI33" s="135">
        <v>157.30000000000001</v>
      </c>
      <c r="AJ33" s="136">
        <v>94.1</v>
      </c>
      <c r="AK33" s="135">
        <v>0</v>
      </c>
      <c r="AL33" s="136">
        <v>0</v>
      </c>
      <c r="AM33" s="135">
        <v>0</v>
      </c>
      <c r="AN33" s="136">
        <v>0</v>
      </c>
      <c r="AO33" s="135">
        <v>157.30000000000001</v>
      </c>
      <c r="AP33" s="136">
        <v>94.1</v>
      </c>
      <c r="AQ33" s="50"/>
      <c r="AR33" s="135">
        <v>94.1</v>
      </c>
      <c r="AS33" s="136">
        <v>94.1</v>
      </c>
      <c r="AT33" s="135">
        <v>0</v>
      </c>
      <c r="AU33" s="50">
        <v>0</v>
      </c>
      <c r="AV33" s="135">
        <v>0</v>
      </c>
      <c r="AW33" s="136">
        <v>0</v>
      </c>
      <c r="AX33" s="135">
        <v>94.1</v>
      </c>
      <c r="AY33" s="136">
        <v>94.1</v>
      </c>
      <c r="AZ33" s="52"/>
    </row>
    <row r="34" spans="1:52" s="51" customFormat="1">
      <c r="A34" s="129" t="s">
        <v>95</v>
      </c>
      <c r="B34" s="129">
        <v>573</v>
      </c>
      <c r="C34" s="130">
        <v>44617</v>
      </c>
      <c r="D34" s="131">
        <v>7071</v>
      </c>
      <c r="E34" s="132" t="s">
        <v>51</v>
      </c>
      <c r="F34" s="133" t="s">
        <v>148</v>
      </c>
      <c r="G34" s="79" t="s">
        <v>125</v>
      </c>
      <c r="H34" s="135">
        <v>0</v>
      </c>
      <c r="I34" s="136">
        <v>-6.9</v>
      </c>
      <c r="J34" s="135">
        <v>0</v>
      </c>
      <c r="K34" s="136">
        <v>0</v>
      </c>
      <c r="L34" s="135">
        <v>0</v>
      </c>
      <c r="M34" s="136">
        <v>0</v>
      </c>
      <c r="N34" s="135">
        <v>0</v>
      </c>
      <c r="O34" s="136">
        <v>-6.9</v>
      </c>
      <c r="P34" s="50"/>
      <c r="Q34" s="135">
        <v>-6.9</v>
      </c>
      <c r="R34" s="50">
        <v>-6.9</v>
      </c>
      <c r="S34" s="135">
        <v>0</v>
      </c>
      <c r="T34" s="136">
        <v>0</v>
      </c>
      <c r="U34" s="135">
        <v>0</v>
      </c>
      <c r="V34" s="136">
        <v>0</v>
      </c>
      <c r="W34" s="135">
        <v>-6.9</v>
      </c>
      <c r="X34" s="136">
        <v>-6.9</v>
      </c>
      <c r="Y34" s="50"/>
      <c r="Z34" s="135">
        <v>-6.9</v>
      </c>
      <c r="AA34" s="136">
        <v>-6.9</v>
      </c>
      <c r="AB34" s="135">
        <v>0</v>
      </c>
      <c r="AC34" s="136">
        <v>0</v>
      </c>
      <c r="AD34" s="135">
        <v>0</v>
      </c>
      <c r="AE34" s="136">
        <v>0</v>
      </c>
      <c r="AF34" s="135">
        <v>-6.9</v>
      </c>
      <c r="AG34" s="136">
        <v>-6.9</v>
      </c>
      <c r="AH34" s="50"/>
      <c r="AI34" s="135">
        <v>-6.9</v>
      </c>
      <c r="AJ34" s="136">
        <v>-6.9</v>
      </c>
      <c r="AK34" s="135">
        <v>0</v>
      </c>
      <c r="AL34" s="136">
        <v>0</v>
      </c>
      <c r="AM34" s="135">
        <v>0</v>
      </c>
      <c r="AN34" s="136">
        <v>0</v>
      </c>
      <c r="AO34" s="135">
        <v>-6.9</v>
      </c>
      <c r="AP34" s="136">
        <v>-6.9</v>
      </c>
      <c r="AQ34" s="50"/>
      <c r="AR34" s="135">
        <v>-6.9</v>
      </c>
      <c r="AS34" s="136">
        <v>-6.9</v>
      </c>
      <c r="AT34" s="135">
        <v>0</v>
      </c>
      <c r="AU34" s="50">
        <v>0</v>
      </c>
      <c r="AV34" s="135">
        <v>0</v>
      </c>
      <c r="AW34" s="136">
        <v>0</v>
      </c>
      <c r="AX34" s="135">
        <v>-6.9</v>
      </c>
      <c r="AY34" s="136">
        <v>-6.9</v>
      </c>
      <c r="AZ34" s="52"/>
    </row>
    <row r="35" spans="1:52" s="51" customFormat="1">
      <c r="A35" s="129"/>
      <c r="B35" s="129"/>
      <c r="C35" s="141"/>
      <c r="D35" s="142"/>
      <c r="E35" s="143"/>
      <c r="F35" s="144"/>
      <c r="G35" s="145" t="s">
        <v>18</v>
      </c>
      <c r="H35" s="146">
        <f t="shared" ref="H35:O35" si="20">+SUM(H31:H34)</f>
        <v>43.400000000000006</v>
      </c>
      <c r="I35" s="147">
        <f t="shared" si="20"/>
        <v>83.199999999999989</v>
      </c>
      <c r="J35" s="146">
        <f t="shared" si="20"/>
        <v>0</v>
      </c>
      <c r="K35" s="147">
        <f t="shared" si="20"/>
        <v>0</v>
      </c>
      <c r="L35" s="146">
        <f t="shared" si="20"/>
        <v>0</v>
      </c>
      <c r="M35" s="147">
        <f t="shared" si="20"/>
        <v>0</v>
      </c>
      <c r="N35" s="146">
        <f t="shared" si="20"/>
        <v>43.400000000000006</v>
      </c>
      <c r="O35" s="147">
        <f t="shared" si="20"/>
        <v>83.199999999999989</v>
      </c>
      <c r="P35" s="148"/>
      <c r="Q35" s="146">
        <f t="shared" ref="Q35:X35" si="21">+SUM(Q31:Q34)</f>
        <v>271.10000000000002</v>
      </c>
      <c r="R35" s="147">
        <f t="shared" si="21"/>
        <v>83.199999999999989</v>
      </c>
      <c r="S35" s="146">
        <f t="shared" si="21"/>
        <v>0</v>
      </c>
      <c r="T35" s="147">
        <f t="shared" si="21"/>
        <v>0</v>
      </c>
      <c r="U35" s="146">
        <f t="shared" si="21"/>
        <v>0</v>
      </c>
      <c r="V35" s="147">
        <f t="shared" si="21"/>
        <v>0</v>
      </c>
      <c r="W35" s="146">
        <f t="shared" si="21"/>
        <v>271.10000000000002</v>
      </c>
      <c r="X35" s="147">
        <f t="shared" si="21"/>
        <v>83.199999999999989</v>
      </c>
      <c r="Y35" s="148"/>
      <c r="Z35" s="146">
        <f t="shared" ref="Z35:AG35" si="22">+SUM(Z31:Z34)</f>
        <v>209.79999999999998</v>
      </c>
      <c r="AA35" s="147">
        <f t="shared" si="22"/>
        <v>83.199999999999989</v>
      </c>
      <c r="AB35" s="146">
        <f t="shared" si="22"/>
        <v>0</v>
      </c>
      <c r="AC35" s="147">
        <f t="shared" si="22"/>
        <v>0</v>
      </c>
      <c r="AD35" s="146">
        <f t="shared" si="22"/>
        <v>0</v>
      </c>
      <c r="AE35" s="147">
        <f t="shared" si="22"/>
        <v>0</v>
      </c>
      <c r="AF35" s="146">
        <f t="shared" si="22"/>
        <v>209.79999999999998</v>
      </c>
      <c r="AG35" s="147">
        <f t="shared" si="22"/>
        <v>83.199999999999989</v>
      </c>
      <c r="AH35" s="148"/>
      <c r="AI35" s="146">
        <f t="shared" ref="AI35:AP35" si="23">+SUM(AI31:AI34)</f>
        <v>146.4</v>
      </c>
      <c r="AJ35" s="147">
        <f t="shared" si="23"/>
        <v>83.199999999999989</v>
      </c>
      <c r="AK35" s="146">
        <f t="shared" si="23"/>
        <v>0</v>
      </c>
      <c r="AL35" s="147">
        <f t="shared" si="23"/>
        <v>0</v>
      </c>
      <c r="AM35" s="146">
        <f t="shared" si="23"/>
        <v>0</v>
      </c>
      <c r="AN35" s="147">
        <f t="shared" si="23"/>
        <v>0</v>
      </c>
      <c r="AO35" s="146">
        <f t="shared" si="23"/>
        <v>146.4</v>
      </c>
      <c r="AP35" s="147">
        <f t="shared" si="23"/>
        <v>83.199999999999989</v>
      </c>
      <c r="AQ35" s="149"/>
      <c r="AR35" s="146">
        <f t="shared" ref="AR35:AY35" si="24">+SUM(AR31:AR34)</f>
        <v>83.199999999999989</v>
      </c>
      <c r="AS35" s="147">
        <f t="shared" si="24"/>
        <v>83.199999999999989</v>
      </c>
      <c r="AT35" s="146">
        <f t="shared" si="24"/>
        <v>0</v>
      </c>
      <c r="AU35" s="147">
        <f t="shared" si="24"/>
        <v>0</v>
      </c>
      <c r="AV35" s="146">
        <f t="shared" si="24"/>
        <v>0</v>
      </c>
      <c r="AW35" s="147">
        <f t="shared" si="24"/>
        <v>0</v>
      </c>
      <c r="AX35" s="146">
        <f t="shared" si="24"/>
        <v>83.199999999999989</v>
      </c>
      <c r="AY35" s="147">
        <f t="shared" si="24"/>
        <v>83.199999999999989</v>
      </c>
      <c r="AZ35" s="52"/>
    </row>
    <row r="36" spans="1:52" s="51" customFormat="1">
      <c r="A36" s="129"/>
      <c r="B36" s="129"/>
      <c r="C36" s="141"/>
      <c r="D36" s="142"/>
      <c r="E36" s="143"/>
      <c r="F36" s="144"/>
      <c r="G36" s="150"/>
      <c r="H36" s="135"/>
      <c r="I36" s="136"/>
      <c r="J36" s="135"/>
      <c r="K36" s="136"/>
      <c r="L36" s="135"/>
      <c r="M36" s="136"/>
      <c r="N36" s="135"/>
      <c r="O36" s="136"/>
      <c r="P36" s="50"/>
      <c r="Q36" s="135"/>
      <c r="R36" s="50"/>
      <c r="S36" s="135"/>
      <c r="T36" s="136"/>
      <c r="U36" s="135"/>
      <c r="V36" s="136"/>
      <c r="W36" s="135"/>
      <c r="X36" s="136"/>
      <c r="Y36" s="50"/>
      <c r="Z36" s="135"/>
      <c r="AA36" s="136"/>
      <c r="AB36" s="135"/>
      <c r="AC36" s="136"/>
      <c r="AD36" s="135"/>
      <c r="AE36" s="136"/>
      <c r="AF36" s="135"/>
      <c r="AG36" s="136"/>
      <c r="AH36" s="50"/>
      <c r="AI36" s="135"/>
      <c r="AJ36" s="136"/>
      <c r="AK36" s="135"/>
      <c r="AL36" s="136"/>
      <c r="AM36" s="135"/>
      <c r="AN36" s="136"/>
      <c r="AO36" s="135"/>
      <c r="AP36" s="136"/>
      <c r="AQ36" s="151"/>
      <c r="AR36" s="135"/>
      <c r="AS36" s="136"/>
      <c r="AT36" s="135"/>
      <c r="AU36" s="50"/>
      <c r="AV36" s="135"/>
      <c r="AW36" s="136"/>
      <c r="AX36" s="135"/>
      <c r="AY36" s="136"/>
      <c r="AZ36" s="52"/>
    </row>
    <row r="37" spans="1:52" s="139" customFormat="1">
      <c r="A37" s="129" t="s">
        <v>95</v>
      </c>
      <c r="B37" s="129">
        <v>275</v>
      </c>
      <c r="C37" s="130">
        <v>44589</v>
      </c>
      <c r="D37" s="131">
        <v>7071</v>
      </c>
      <c r="E37" s="132" t="s">
        <v>51</v>
      </c>
      <c r="F37" s="133" t="s">
        <v>136</v>
      </c>
      <c r="G37" s="79" t="s">
        <v>123</v>
      </c>
      <c r="H37" s="135" t="s">
        <v>25</v>
      </c>
      <c r="I37" s="136" t="s">
        <v>26</v>
      </c>
      <c r="J37" s="135" t="s">
        <v>25</v>
      </c>
      <c r="K37" s="136" t="s">
        <v>26</v>
      </c>
      <c r="L37" s="135">
        <v>0</v>
      </c>
      <c r="M37" s="136">
        <v>0</v>
      </c>
      <c r="N37" s="135" t="s">
        <v>25</v>
      </c>
      <c r="O37" s="136" t="s">
        <v>26</v>
      </c>
      <c r="P37" s="50"/>
      <c r="Q37" s="135" t="s">
        <v>25</v>
      </c>
      <c r="R37" s="50" t="s">
        <v>26</v>
      </c>
      <c r="S37" s="135" t="s">
        <v>25</v>
      </c>
      <c r="T37" s="136" t="s">
        <v>26</v>
      </c>
      <c r="U37" s="135">
        <v>0</v>
      </c>
      <c r="V37" s="136">
        <v>0</v>
      </c>
      <c r="W37" s="135" t="s">
        <v>25</v>
      </c>
      <c r="X37" s="136" t="s">
        <v>26</v>
      </c>
      <c r="Y37" s="50"/>
      <c r="Z37" s="135" t="s">
        <v>25</v>
      </c>
      <c r="AA37" s="136" t="s">
        <v>26</v>
      </c>
      <c r="AB37" s="135" t="s">
        <v>25</v>
      </c>
      <c r="AC37" s="136" t="s">
        <v>26</v>
      </c>
      <c r="AD37" s="135">
        <v>0</v>
      </c>
      <c r="AE37" s="136">
        <v>0</v>
      </c>
      <c r="AF37" s="135" t="s">
        <v>25</v>
      </c>
      <c r="AG37" s="136" t="s">
        <v>26</v>
      </c>
      <c r="AH37" s="50"/>
      <c r="AI37" s="135" t="s">
        <v>25</v>
      </c>
      <c r="AJ37" s="136" t="s">
        <v>26</v>
      </c>
      <c r="AK37" s="135" t="s">
        <v>25</v>
      </c>
      <c r="AL37" s="136" t="s">
        <v>26</v>
      </c>
      <c r="AM37" s="135">
        <v>0</v>
      </c>
      <c r="AN37" s="136">
        <v>0</v>
      </c>
      <c r="AO37" s="135" t="s">
        <v>25</v>
      </c>
      <c r="AP37" s="136" t="s">
        <v>26</v>
      </c>
      <c r="AQ37" s="50"/>
      <c r="AR37" s="135" t="s">
        <v>25</v>
      </c>
      <c r="AS37" s="136" t="s">
        <v>26</v>
      </c>
      <c r="AT37" s="135" t="s">
        <v>25</v>
      </c>
      <c r="AU37" s="50" t="s">
        <v>26</v>
      </c>
      <c r="AV37" s="135">
        <v>0</v>
      </c>
      <c r="AW37" s="136">
        <v>0</v>
      </c>
      <c r="AX37" s="135" t="s">
        <v>25</v>
      </c>
      <c r="AY37" s="136" t="s">
        <v>26</v>
      </c>
      <c r="AZ37" s="89"/>
    </row>
    <row r="38" spans="1:52" s="51" customFormat="1">
      <c r="A38" s="129"/>
      <c r="B38" s="129"/>
      <c r="C38" s="141"/>
      <c r="D38" s="142"/>
      <c r="E38" s="143"/>
      <c r="F38" s="144"/>
      <c r="G38" s="145" t="s">
        <v>18</v>
      </c>
      <c r="H38" s="146">
        <f>+SUM(H37)</f>
        <v>0</v>
      </c>
      <c r="I38" s="147">
        <f t="shared" ref="I38:O38" si="25">+SUM(I37)</f>
        <v>0</v>
      </c>
      <c r="J38" s="146">
        <f t="shared" si="25"/>
        <v>0</v>
      </c>
      <c r="K38" s="147">
        <f t="shared" si="25"/>
        <v>0</v>
      </c>
      <c r="L38" s="146">
        <f t="shared" si="25"/>
        <v>0</v>
      </c>
      <c r="M38" s="147">
        <f t="shared" si="25"/>
        <v>0</v>
      </c>
      <c r="N38" s="146">
        <f t="shared" si="25"/>
        <v>0</v>
      </c>
      <c r="O38" s="147">
        <f t="shared" si="25"/>
        <v>0</v>
      </c>
      <c r="P38" s="148"/>
      <c r="Q38" s="146">
        <f>+SUM(Q37)</f>
        <v>0</v>
      </c>
      <c r="R38" s="147">
        <f t="shared" ref="R38:X38" si="26">+SUM(R37)</f>
        <v>0</v>
      </c>
      <c r="S38" s="146">
        <f t="shared" si="26"/>
        <v>0</v>
      </c>
      <c r="T38" s="147">
        <f t="shared" si="26"/>
        <v>0</v>
      </c>
      <c r="U38" s="146">
        <f t="shared" si="26"/>
        <v>0</v>
      </c>
      <c r="V38" s="147">
        <f t="shared" si="26"/>
        <v>0</v>
      </c>
      <c r="W38" s="146">
        <f t="shared" si="26"/>
        <v>0</v>
      </c>
      <c r="X38" s="147">
        <f t="shared" si="26"/>
        <v>0</v>
      </c>
      <c r="Y38" s="148"/>
      <c r="Z38" s="146">
        <f>+SUM(Z37)</f>
        <v>0</v>
      </c>
      <c r="AA38" s="147">
        <f t="shared" ref="AA38:AG38" si="27">+SUM(AA37)</f>
        <v>0</v>
      </c>
      <c r="AB38" s="146">
        <f t="shared" si="27"/>
        <v>0</v>
      </c>
      <c r="AC38" s="147">
        <f t="shared" si="27"/>
        <v>0</v>
      </c>
      <c r="AD38" s="146">
        <f t="shared" si="27"/>
        <v>0</v>
      </c>
      <c r="AE38" s="147">
        <f t="shared" si="27"/>
        <v>0</v>
      </c>
      <c r="AF38" s="146">
        <f t="shared" si="27"/>
        <v>0</v>
      </c>
      <c r="AG38" s="147">
        <f t="shared" si="27"/>
        <v>0</v>
      </c>
      <c r="AH38" s="148"/>
      <c r="AI38" s="146">
        <f>+SUM(AI37)</f>
        <v>0</v>
      </c>
      <c r="AJ38" s="147">
        <f t="shared" ref="AJ38:AP38" si="28">+SUM(AJ37)</f>
        <v>0</v>
      </c>
      <c r="AK38" s="146">
        <f t="shared" si="28"/>
        <v>0</v>
      </c>
      <c r="AL38" s="147">
        <f t="shared" si="28"/>
        <v>0</v>
      </c>
      <c r="AM38" s="146">
        <f t="shared" si="28"/>
        <v>0</v>
      </c>
      <c r="AN38" s="147">
        <f t="shared" si="28"/>
        <v>0</v>
      </c>
      <c r="AO38" s="146">
        <f t="shared" si="28"/>
        <v>0</v>
      </c>
      <c r="AP38" s="147">
        <f t="shared" si="28"/>
        <v>0</v>
      </c>
      <c r="AQ38" s="149"/>
      <c r="AR38" s="146">
        <f>+SUM(AR37)</f>
        <v>0</v>
      </c>
      <c r="AS38" s="147">
        <f t="shared" ref="AS38:AY38" si="29">+SUM(AS37)</f>
        <v>0</v>
      </c>
      <c r="AT38" s="146">
        <f t="shared" si="29"/>
        <v>0</v>
      </c>
      <c r="AU38" s="147">
        <f t="shared" si="29"/>
        <v>0</v>
      </c>
      <c r="AV38" s="146">
        <f t="shared" si="29"/>
        <v>0</v>
      </c>
      <c r="AW38" s="147">
        <f t="shared" si="29"/>
        <v>0</v>
      </c>
      <c r="AX38" s="146">
        <f t="shared" si="29"/>
        <v>0</v>
      </c>
      <c r="AY38" s="147">
        <f t="shared" si="29"/>
        <v>0</v>
      </c>
      <c r="AZ38" s="52"/>
    </row>
    <row r="39" spans="1:52" s="51" customFormat="1">
      <c r="A39" s="129"/>
      <c r="B39" s="129"/>
      <c r="C39" s="141"/>
      <c r="D39" s="142"/>
      <c r="E39" s="143"/>
      <c r="F39" s="144"/>
      <c r="G39" s="150"/>
      <c r="H39" s="135"/>
      <c r="I39" s="136"/>
      <c r="J39" s="135"/>
      <c r="K39" s="136"/>
      <c r="L39" s="135"/>
      <c r="M39" s="136"/>
      <c r="N39" s="135"/>
      <c r="O39" s="136"/>
      <c r="P39" s="50"/>
      <c r="Q39" s="135"/>
      <c r="R39" s="50"/>
      <c r="S39" s="135"/>
      <c r="T39" s="136"/>
      <c r="U39" s="135"/>
      <c r="V39" s="136"/>
      <c r="W39" s="135"/>
      <c r="X39" s="136"/>
      <c r="Y39" s="50"/>
      <c r="Z39" s="135"/>
      <c r="AA39" s="136"/>
      <c r="AB39" s="135"/>
      <c r="AC39" s="136"/>
      <c r="AD39" s="135"/>
      <c r="AE39" s="136"/>
      <c r="AF39" s="135"/>
      <c r="AG39" s="136"/>
      <c r="AH39" s="50"/>
      <c r="AI39" s="135"/>
      <c r="AJ39" s="136"/>
      <c r="AK39" s="135"/>
      <c r="AL39" s="136"/>
      <c r="AM39" s="135"/>
      <c r="AN39" s="136"/>
      <c r="AO39" s="135"/>
      <c r="AP39" s="136"/>
      <c r="AQ39" s="151"/>
      <c r="AR39" s="135"/>
      <c r="AS39" s="136"/>
      <c r="AT39" s="135"/>
      <c r="AU39" s="50"/>
      <c r="AV39" s="135"/>
      <c r="AW39" s="136"/>
      <c r="AX39" s="135"/>
      <c r="AY39" s="136"/>
      <c r="AZ39" s="52"/>
    </row>
    <row r="40" spans="1:52" s="139" customFormat="1">
      <c r="A40" s="129" t="s">
        <v>197</v>
      </c>
      <c r="B40" s="129">
        <v>664</v>
      </c>
      <c r="C40" s="130">
        <v>44712</v>
      </c>
      <c r="D40" s="131">
        <v>144</v>
      </c>
      <c r="E40" s="132" t="s">
        <v>98</v>
      </c>
      <c r="F40" s="133" t="s">
        <v>98</v>
      </c>
      <c r="G40" s="79" t="s">
        <v>184</v>
      </c>
      <c r="H40" s="135" t="s">
        <v>20</v>
      </c>
      <c r="I40" s="136" t="s">
        <v>20</v>
      </c>
      <c r="J40" s="135">
        <v>0</v>
      </c>
      <c r="K40" s="136">
        <v>0</v>
      </c>
      <c r="L40" s="135">
        <v>0</v>
      </c>
      <c r="M40" s="136">
        <v>0</v>
      </c>
      <c r="N40" s="135" t="s">
        <v>20</v>
      </c>
      <c r="O40" s="136" t="s">
        <v>20</v>
      </c>
      <c r="P40" s="50"/>
      <c r="Q40" s="135" t="s">
        <v>20</v>
      </c>
      <c r="R40" s="50" t="s">
        <v>20</v>
      </c>
      <c r="S40" s="135">
        <v>0</v>
      </c>
      <c r="T40" s="136">
        <v>0</v>
      </c>
      <c r="U40" s="135">
        <v>0</v>
      </c>
      <c r="V40" s="136">
        <v>0</v>
      </c>
      <c r="W40" s="135" t="s">
        <v>20</v>
      </c>
      <c r="X40" s="136" t="s">
        <v>20</v>
      </c>
      <c r="Y40" s="50"/>
      <c r="Z40" s="135" t="s">
        <v>20</v>
      </c>
      <c r="AA40" s="136" t="s">
        <v>20</v>
      </c>
      <c r="AB40" s="135">
        <v>0</v>
      </c>
      <c r="AC40" s="136">
        <v>0</v>
      </c>
      <c r="AD40" s="135">
        <v>0</v>
      </c>
      <c r="AE40" s="136">
        <v>0</v>
      </c>
      <c r="AF40" s="135" t="s">
        <v>20</v>
      </c>
      <c r="AG40" s="136" t="s">
        <v>20</v>
      </c>
      <c r="AH40" s="50"/>
      <c r="AI40" s="135" t="s">
        <v>20</v>
      </c>
      <c r="AJ40" s="136" t="s">
        <v>20</v>
      </c>
      <c r="AK40" s="135">
        <v>0</v>
      </c>
      <c r="AL40" s="136">
        <v>0</v>
      </c>
      <c r="AM40" s="135">
        <v>0</v>
      </c>
      <c r="AN40" s="136">
        <v>0</v>
      </c>
      <c r="AO40" s="135" t="s">
        <v>20</v>
      </c>
      <c r="AP40" s="136" t="s">
        <v>20</v>
      </c>
      <c r="AQ40" s="50"/>
      <c r="AR40" s="135" t="s">
        <v>20</v>
      </c>
      <c r="AS40" s="136" t="s">
        <v>20</v>
      </c>
      <c r="AT40" s="135">
        <v>0</v>
      </c>
      <c r="AU40" s="50">
        <v>0</v>
      </c>
      <c r="AV40" s="135">
        <v>0</v>
      </c>
      <c r="AW40" s="136">
        <v>0</v>
      </c>
      <c r="AX40" s="135" t="s">
        <v>20</v>
      </c>
      <c r="AY40" s="136" t="s">
        <v>20</v>
      </c>
      <c r="AZ40" s="89"/>
    </row>
    <row r="41" spans="1:52" s="139" customFormat="1">
      <c r="A41" s="129" t="s">
        <v>187</v>
      </c>
      <c r="B41" s="129">
        <v>670</v>
      </c>
      <c r="C41" s="130">
        <v>44712</v>
      </c>
      <c r="D41" s="131">
        <v>914</v>
      </c>
      <c r="E41" s="132" t="s">
        <v>168</v>
      </c>
      <c r="F41" s="133" t="s">
        <v>161</v>
      </c>
      <c r="G41" s="79" t="s">
        <v>184</v>
      </c>
      <c r="H41" s="135" t="s">
        <v>20</v>
      </c>
      <c r="I41" s="136" t="s">
        <v>20</v>
      </c>
      <c r="J41" s="135">
        <v>0</v>
      </c>
      <c r="K41" s="136">
        <v>0</v>
      </c>
      <c r="L41" s="135">
        <v>0</v>
      </c>
      <c r="M41" s="136">
        <v>0</v>
      </c>
      <c r="N41" s="135" t="s">
        <v>20</v>
      </c>
      <c r="O41" s="136" t="s">
        <v>20</v>
      </c>
      <c r="P41" s="50"/>
      <c r="Q41" s="135" t="s">
        <v>20</v>
      </c>
      <c r="R41" s="50" t="s">
        <v>20</v>
      </c>
      <c r="S41" s="135">
        <v>0</v>
      </c>
      <c r="T41" s="136">
        <v>0</v>
      </c>
      <c r="U41" s="135">
        <v>0</v>
      </c>
      <c r="V41" s="136">
        <v>0</v>
      </c>
      <c r="W41" s="135" t="s">
        <v>20</v>
      </c>
      <c r="X41" s="136" t="s">
        <v>20</v>
      </c>
      <c r="Y41" s="50"/>
      <c r="Z41" s="135" t="s">
        <v>20</v>
      </c>
      <c r="AA41" s="136" t="s">
        <v>20</v>
      </c>
      <c r="AB41" s="135">
        <v>0</v>
      </c>
      <c r="AC41" s="136">
        <v>0</v>
      </c>
      <c r="AD41" s="135">
        <v>0</v>
      </c>
      <c r="AE41" s="136">
        <v>0</v>
      </c>
      <c r="AF41" s="135" t="s">
        <v>20</v>
      </c>
      <c r="AG41" s="136" t="s">
        <v>20</v>
      </c>
      <c r="AH41" s="50"/>
      <c r="AI41" s="135" t="s">
        <v>20</v>
      </c>
      <c r="AJ41" s="136" t="s">
        <v>20</v>
      </c>
      <c r="AK41" s="135">
        <v>0</v>
      </c>
      <c r="AL41" s="136">
        <v>0</v>
      </c>
      <c r="AM41" s="135">
        <v>0</v>
      </c>
      <c r="AN41" s="136">
        <v>0</v>
      </c>
      <c r="AO41" s="135" t="s">
        <v>20</v>
      </c>
      <c r="AP41" s="136" t="s">
        <v>20</v>
      </c>
      <c r="AQ41" s="50"/>
      <c r="AR41" s="135" t="s">
        <v>20</v>
      </c>
      <c r="AS41" s="136" t="s">
        <v>20</v>
      </c>
      <c r="AT41" s="135">
        <v>0</v>
      </c>
      <c r="AU41" s="50">
        <v>0</v>
      </c>
      <c r="AV41" s="135">
        <v>0</v>
      </c>
      <c r="AW41" s="136">
        <v>0</v>
      </c>
      <c r="AX41" s="135" t="s">
        <v>20</v>
      </c>
      <c r="AY41" s="136" t="s">
        <v>20</v>
      </c>
      <c r="AZ41" s="89"/>
    </row>
    <row r="42" spans="1:52" s="139" customFormat="1">
      <c r="A42" s="129" t="s">
        <v>95</v>
      </c>
      <c r="B42" s="129">
        <v>675</v>
      </c>
      <c r="C42" s="130">
        <v>44712</v>
      </c>
      <c r="D42" s="131">
        <v>7071</v>
      </c>
      <c r="E42" s="132" t="s">
        <v>51</v>
      </c>
      <c r="F42" s="133" t="s">
        <v>156</v>
      </c>
      <c r="G42" s="79" t="s">
        <v>184</v>
      </c>
      <c r="H42" s="135">
        <v>-1.4</v>
      </c>
      <c r="I42" s="136">
        <v>0</v>
      </c>
      <c r="J42" s="135">
        <v>0</v>
      </c>
      <c r="K42" s="136">
        <v>0</v>
      </c>
      <c r="L42" s="135">
        <v>0</v>
      </c>
      <c r="M42" s="136">
        <v>0</v>
      </c>
      <c r="N42" s="135">
        <f>+H42</f>
        <v>-1.4</v>
      </c>
      <c r="O42" s="136">
        <v>0</v>
      </c>
      <c r="P42" s="50"/>
      <c r="Q42" s="135">
        <v>0</v>
      </c>
      <c r="R42" s="50">
        <v>0</v>
      </c>
      <c r="S42" s="135">
        <v>0</v>
      </c>
      <c r="T42" s="136">
        <v>0</v>
      </c>
      <c r="U42" s="135">
        <v>0</v>
      </c>
      <c r="V42" s="136">
        <v>0</v>
      </c>
      <c r="W42" s="135">
        <v>0</v>
      </c>
      <c r="X42" s="136">
        <v>0</v>
      </c>
      <c r="Y42" s="50"/>
      <c r="Z42" s="135">
        <v>0</v>
      </c>
      <c r="AA42" s="136">
        <v>0</v>
      </c>
      <c r="AB42" s="135">
        <v>0</v>
      </c>
      <c r="AC42" s="136">
        <v>0</v>
      </c>
      <c r="AD42" s="135">
        <v>0</v>
      </c>
      <c r="AE42" s="136">
        <v>0</v>
      </c>
      <c r="AF42" s="135">
        <v>0</v>
      </c>
      <c r="AG42" s="136">
        <v>0</v>
      </c>
      <c r="AH42" s="50"/>
      <c r="AI42" s="135">
        <v>0</v>
      </c>
      <c r="AJ42" s="136">
        <v>0</v>
      </c>
      <c r="AK42" s="135">
        <v>0</v>
      </c>
      <c r="AL42" s="136">
        <v>0</v>
      </c>
      <c r="AM42" s="135">
        <v>0</v>
      </c>
      <c r="AN42" s="136">
        <v>0</v>
      </c>
      <c r="AO42" s="135">
        <v>0</v>
      </c>
      <c r="AP42" s="136">
        <v>0</v>
      </c>
      <c r="AQ42" s="50"/>
      <c r="AR42" s="135">
        <v>0</v>
      </c>
      <c r="AS42" s="136">
        <v>0</v>
      </c>
      <c r="AT42" s="135">
        <v>0</v>
      </c>
      <c r="AU42" s="50">
        <v>0</v>
      </c>
      <c r="AV42" s="135">
        <v>0</v>
      </c>
      <c r="AW42" s="136">
        <v>0</v>
      </c>
      <c r="AX42" s="135">
        <v>0</v>
      </c>
      <c r="AY42" s="136">
        <v>0</v>
      </c>
      <c r="AZ42" s="89"/>
    </row>
    <row r="43" spans="1:52" s="51" customFormat="1">
      <c r="A43" s="129"/>
      <c r="B43" s="129"/>
      <c r="C43" s="141"/>
      <c r="D43" s="142"/>
      <c r="E43" s="143"/>
      <c r="F43" s="144"/>
      <c r="G43" s="145" t="s">
        <v>18</v>
      </c>
      <c r="H43" s="146">
        <f t="shared" ref="H43:O43" si="30">+SUM(H39:H42)</f>
        <v>-1.4</v>
      </c>
      <c r="I43" s="147">
        <f t="shared" si="30"/>
        <v>0</v>
      </c>
      <c r="J43" s="146">
        <f t="shared" si="30"/>
        <v>0</v>
      </c>
      <c r="K43" s="147">
        <f t="shared" si="30"/>
        <v>0</v>
      </c>
      <c r="L43" s="146">
        <f t="shared" si="30"/>
        <v>0</v>
      </c>
      <c r="M43" s="147">
        <f t="shared" si="30"/>
        <v>0</v>
      </c>
      <c r="N43" s="146">
        <f t="shared" si="30"/>
        <v>-1.4</v>
      </c>
      <c r="O43" s="147">
        <f t="shared" si="30"/>
        <v>0</v>
      </c>
      <c r="P43" s="148"/>
      <c r="Q43" s="146">
        <f t="shared" ref="Q43:X43" si="31">+SUM(Q39:Q42)</f>
        <v>0</v>
      </c>
      <c r="R43" s="147">
        <f t="shared" si="31"/>
        <v>0</v>
      </c>
      <c r="S43" s="146">
        <f t="shared" si="31"/>
        <v>0</v>
      </c>
      <c r="T43" s="147">
        <f t="shared" si="31"/>
        <v>0</v>
      </c>
      <c r="U43" s="146">
        <f t="shared" si="31"/>
        <v>0</v>
      </c>
      <c r="V43" s="147">
        <f t="shared" si="31"/>
        <v>0</v>
      </c>
      <c r="W43" s="146">
        <f t="shared" si="31"/>
        <v>0</v>
      </c>
      <c r="X43" s="147">
        <f t="shared" si="31"/>
        <v>0</v>
      </c>
      <c r="Y43" s="148"/>
      <c r="Z43" s="146">
        <f t="shared" ref="Z43:AG43" si="32">+SUM(Z39:Z42)</f>
        <v>0</v>
      </c>
      <c r="AA43" s="147">
        <f t="shared" si="32"/>
        <v>0</v>
      </c>
      <c r="AB43" s="146">
        <f t="shared" si="32"/>
        <v>0</v>
      </c>
      <c r="AC43" s="147">
        <f t="shared" si="32"/>
        <v>0</v>
      </c>
      <c r="AD43" s="146">
        <f t="shared" si="32"/>
        <v>0</v>
      </c>
      <c r="AE43" s="147">
        <f t="shared" si="32"/>
        <v>0</v>
      </c>
      <c r="AF43" s="146">
        <f t="shared" si="32"/>
        <v>0</v>
      </c>
      <c r="AG43" s="147">
        <f t="shared" si="32"/>
        <v>0</v>
      </c>
      <c r="AH43" s="148"/>
      <c r="AI43" s="146">
        <f t="shared" ref="AI43:AP43" si="33">+SUM(AI39:AI42)</f>
        <v>0</v>
      </c>
      <c r="AJ43" s="147">
        <f t="shared" si="33"/>
        <v>0</v>
      </c>
      <c r="AK43" s="146">
        <f t="shared" si="33"/>
        <v>0</v>
      </c>
      <c r="AL43" s="147">
        <f t="shared" si="33"/>
        <v>0</v>
      </c>
      <c r="AM43" s="146">
        <f t="shared" si="33"/>
        <v>0</v>
      </c>
      <c r="AN43" s="147">
        <f t="shared" si="33"/>
        <v>0</v>
      </c>
      <c r="AO43" s="146">
        <f t="shared" si="33"/>
        <v>0</v>
      </c>
      <c r="AP43" s="147">
        <f t="shared" si="33"/>
        <v>0</v>
      </c>
      <c r="AQ43" s="149"/>
      <c r="AR43" s="146">
        <f t="shared" ref="AR43:AY43" si="34">+SUM(AR39:AR42)</f>
        <v>0</v>
      </c>
      <c r="AS43" s="147">
        <f t="shared" si="34"/>
        <v>0</v>
      </c>
      <c r="AT43" s="146">
        <f t="shared" si="34"/>
        <v>0</v>
      </c>
      <c r="AU43" s="147">
        <f t="shared" si="34"/>
        <v>0</v>
      </c>
      <c r="AV43" s="146">
        <f t="shared" si="34"/>
        <v>0</v>
      </c>
      <c r="AW43" s="147">
        <f t="shared" si="34"/>
        <v>0</v>
      </c>
      <c r="AX43" s="146">
        <f t="shared" si="34"/>
        <v>0</v>
      </c>
      <c r="AY43" s="147">
        <f t="shared" si="34"/>
        <v>0</v>
      </c>
      <c r="AZ43" s="52"/>
    </row>
    <row r="44" spans="1:52" s="51" customFormat="1">
      <c r="A44" s="129"/>
      <c r="B44" s="129"/>
      <c r="C44" s="141"/>
      <c r="D44" s="142"/>
      <c r="E44" s="143"/>
      <c r="F44" s="144"/>
      <c r="G44" s="150"/>
      <c r="H44" s="135"/>
      <c r="I44" s="136"/>
      <c r="J44" s="135"/>
      <c r="K44" s="136"/>
      <c r="L44" s="135"/>
      <c r="M44" s="136"/>
      <c r="N44" s="135"/>
      <c r="O44" s="136"/>
      <c r="P44" s="50"/>
      <c r="Q44" s="135"/>
      <c r="R44" s="50"/>
      <c r="S44" s="135"/>
      <c r="T44" s="136"/>
      <c r="U44" s="135"/>
      <c r="V44" s="136"/>
      <c r="W44" s="135"/>
      <c r="X44" s="136"/>
      <c r="Y44" s="50"/>
      <c r="Z44" s="135"/>
      <c r="AA44" s="136"/>
      <c r="AB44" s="135"/>
      <c r="AC44" s="136"/>
      <c r="AD44" s="135"/>
      <c r="AE44" s="136"/>
      <c r="AF44" s="135"/>
      <c r="AG44" s="136"/>
      <c r="AH44" s="50"/>
      <c r="AI44" s="135"/>
      <c r="AJ44" s="136"/>
      <c r="AK44" s="135"/>
      <c r="AL44" s="136"/>
      <c r="AM44" s="135"/>
      <c r="AN44" s="136"/>
      <c r="AO44" s="135"/>
      <c r="AP44" s="136"/>
      <c r="AQ44" s="151"/>
      <c r="AR44" s="135"/>
      <c r="AS44" s="136"/>
      <c r="AT44" s="135"/>
      <c r="AU44" s="50"/>
      <c r="AV44" s="135"/>
      <c r="AW44" s="136"/>
      <c r="AX44" s="135"/>
      <c r="AY44" s="136"/>
      <c r="AZ44" s="52"/>
    </row>
    <row r="45" spans="1:52" s="139" customFormat="1">
      <c r="A45" s="129" t="s">
        <v>197</v>
      </c>
      <c r="B45" s="129">
        <v>664</v>
      </c>
      <c r="C45" s="130">
        <v>44712</v>
      </c>
      <c r="D45" s="131">
        <v>144</v>
      </c>
      <c r="E45" s="132" t="s">
        <v>98</v>
      </c>
      <c r="F45" s="133" t="s">
        <v>98</v>
      </c>
      <c r="G45" s="79" t="s">
        <v>59</v>
      </c>
      <c r="H45" s="135">
        <v>-0.6</v>
      </c>
      <c r="I45" s="136">
        <v>-0.6</v>
      </c>
      <c r="J45" s="135">
        <v>-0.1</v>
      </c>
      <c r="K45" s="136">
        <v>-0.1</v>
      </c>
      <c r="L45" s="135">
        <v>-0.2</v>
      </c>
      <c r="M45" s="136">
        <v>-0.2</v>
      </c>
      <c r="N45" s="135">
        <v>-0.9</v>
      </c>
      <c r="O45" s="136">
        <v>-0.9</v>
      </c>
      <c r="P45" s="50"/>
      <c r="Q45" s="135">
        <v>-0.6</v>
      </c>
      <c r="R45" s="50">
        <v>-0.6</v>
      </c>
      <c r="S45" s="135">
        <v>-0.1</v>
      </c>
      <c r="T45" s="136">
        <v>-0.1</v>
      </c>
      <c r="U45" s="135">
        <v>-0.2</v>
      </c>
      <c r="V45" s="136">
        <v>-0.2</v>
      </c>
      <c r="W45" s="135">
        <v>-0.9</v>
      </c>
      <c r="X45" s="136">
        <v>-0.9</v>
      </c>
      <c r="Y45" s="50"/>
      <c r="Z45" s="135">
        <v>-0.6</v>
      </c>
      <c r="AA45" s="136">
        <v>-0.6</v>
      </c>
      <c r="AB45" s="135">
        <v>-0.1</v>
      </c>
      <c r="AC45" s="136">
        <v>-0.1</v>
      </c>
      <c r="AD45" s="135">
        <v>-0.2</v>
      </c>
      <c r="AE45" s="136">
        <v>-0.2</v>
      </c>
      <c r="AF45" s="135">
        <v>-0.9</v>
      </c>
      <c r="AG45" s="136">
        <v>-0.9</v>
      </c>
      <c r="AH45" s="50"/>
      <c r="AI45" s="135">
        <v>-0.6</v>
      </c>
      <c r="AJ45" s="136">
        <v>-0.6</v>
      </c>
      <c r="AK45" s="135">
        <v>-0.1</v>
      </c>
      <c r="AL45" s="136">
        <v>-0.1</v>
      </c>
      <c r="AM45" s="135">
        <v>-0.2</v>
      </c>
      <c r="AN45" s="136">
        <v>-0.2</v>
      </c>
      <c r="AO45" s="135">
        <v>-0.9</v>
      </c>
      <c r="AP45" s="136">
        <v>-0.9</v>
      </c>
      <c r="AQ45" s="50"/>
      <c r="AR45" s="135">
        <v>-0.6</v>
      </c>
      <c r="AS45" s="136">
        <v>-0.6</v>
      </c>
      <c r="AT45" s="135">
        <v>-0.1</v>
      </c>
      <c r="AU45" s="50">
        <v>-0.1</v>
      </c>
      <c r="AV45" s="135">
        <v>-0.2</v>
      </c>
      <c r="AW45" s="136">
        <v>-0.2</v>
      </c>
      <c r="AX45" s="135">
        <v>-0.9</v>
      </c>
      <c r="AY45" s="136">
        <v>-0.9</v>
      </c>
      <c r="AZ45" s="89"/>
    </row>
    <row r="46" spans="1:52" s="139" customFormat="1">
      <c r="A46" s="129" t="s">
        <v>191</v>
      </c>
      <c r="B46" s="129">
        <v>673</v>
      </c>
      <c r="C46" s="130">
        <v>44712</v>
      </c>
      <c r="D46" s="131">
        <v>364</v>
      </c>
      <c r="E46" s="152" t="s">
        <v>100</v>
      </c>
      <c r="F46" s="133" t="s">
        <v>100</v>
      </c>
      <c r="G46" s="79" t="s">
        <v>59</v>
      </c>
      <c r="H46" s="135">
        <v>0</v>
      </c>
      <c r="I46" s="136">
        <v>0</v>
      </c>
      <c r="J46" s="135" t="s">
        <v>23</v>
      </c>
      <c r="K46" s="136" t="s">
        <v>23</v>
      </c>
      <c r="L46" s="135" t="s">
        <v>23</v>
      </c>
      <c r="M46" s="136" t="s">
        <v>23</v>
      </c>
      <c r="N46" s="135" t="s">
        <v>23</v>
      </c>
      <c r="O46" s="136" t="s">
        <v>23</v>
      </c>
      <c r="P46" s="50"/>
      <c r="Q46" s="135">
        <v>0</v>
      </c>
      <c r="R46" s="136">
        <v>0</v>
      </c>
      <c r="S46" s="135" t="s">
        <v>23</v>
      </c>
      <c r="T46" s="136" t="s">
        <v>23</v>
      </c>
      <c r="U46" s="135" t="s">
        <v>23</v>
      </c>
      <c r="V46" s="136" t="s">
        <v>23</v>
      </c>
      <c r="W46" s="135" t="s">
        <v>23</v>
      </c>
      <c r="X46" s="136" t="s">
        <v>23</v>
      </c>
      <c r="Y46" s="50"/>
      <c r="Z46" s="135">
        <v>0</v>
      </c>
      <c r="AA46" s="136">
        <v>0</v>
      </c>
      <c r="AB46" s="135" t="s">
        <v>23</v>
      </c>
      <c r="AC46" s="136" t="s">
        <v>23</v>
      </c>
      <c r="AD46" s="135" t="s">
        <v>23</v>
      </c>
      <c r="AE46" s="136" t="s">
        <v>23</v>
      </c>
      <c r="AF46" s="135" t="s">
        <v>23</v>
      </c>
      <c r="AG46" s="136" t="s">
        <v>23</v>
      </c>
      <c r="AH46" s="50"/>
      <c r="AI46" s="135">
        <v>0</v>
      </c>
      <c r="AJ46" s="136">
        <v>0</v>
      </c>
      <c r="AK46" s="135" t="s">
        <v>23</v>
      </c>
      <c r="AL46" s="136" t="s">
        <v>23</v>
      </c>
      <c r="AM46" s="135" t="s">
        <v>23</v>
      </c>
      <c r="AN46" s="136" t="s">
        <v>23</v>
      </c>
      <c r="AO46" s="135" t="s">
        <v>23</v>
      </c>
      <c r="AP46" s="136" t="s">
        <v>23</v>
      </c>
      <c r="AQ46" s="50"/>
      <c r="AR46" s="135">
        <v>0</v>
      </c>
      <c r="AS46" s="136">
        <v>0</v>
      </c>
      <c r="AT46" s="135" t="s">
        <v>23</v>
      </c>
      <c r="AU46" s="136" t="s">
        <v>23</v>
      </c>
      <c r="AV46" s="135" t="s">
        <v>23</v>
      </c>
      <c r="AW46" s="136" t="s">
        <v>23</v>
      </c>
      <c r="AX46" s="135" t="s">
        <v>23</v>
      </c>
      <c r="AY46" s="136" t="s">
        <v>23</v>
      </c>
      <c r="AZ46" s="89"/>
    </row>
    <row r="47" spans="1:52" s="139" customFormat="1">
      <c r="A47" s="129" t="s">
        <v>111</v>
      </c>
      <c r="B47" s="129">
        <v>71</v>
      </c>
      <c r="C47" s="130">
        <v>44533</v>
      </c>
      <c r="D47" s="131">
        <v>754</v>
      </c>
      <c r="E47" s="132" t="s">
        <v>112</v>
      </c>
      <c r="F47" s="133" t="s">
        <v>112</v>
      </c>
      <c r="G47" s="79" t="s">
        <v>59</v>
      </c>
      <c r="H47" s="135">
        <v>0</v>
      </c>
      <c r="I47" s="136">
        <v>0</v>
      </c>
      <c r="J47" s="135">
        <v>0</v>
      </c>
      <c r="K47" s="136">
        <v>0</v>
      </c>
      <c r="L47" s="135">
        <v>0</v>
      </c>
      <c r="M47" s="136">
        <v>0</v>
      </c>
      <c r="N47" s="135">
        <v>0</v>
      </c>
      <c r="O47" s="136">
        <v>0</v>
      </c>
      <c r="P47" s="50"/>
      <c r="Q47" s="135" t="s">
        <v>21</v>
      </c>
      <c r="R47" s="136">
        <v>0</v>
      </c>
      <c r="S47" s="135" t="s">
        <v>21</v>
      </c>
      <c r="T47" s="136">
        <v>0</v>
      </c>
      <c r="U47" s="135">
        <v>0.3</v>
      </c>
      <c r="V47" s="136">
        <v>0</v>
      </c>
      <c r="W47" s="135">
        <v>0.3</v>
      </c>
      <c r="X47" s="136">
        <v>0</v>
      </c>
      <c r="Y47" s="50"/>
      <c r="Z47" s="135">
        <v>0</v>
      </c>
      <c r="AA47" s="136">
        <v>0</v>
      </c>
      <c r="AB47" s="135">
        <v>0</v>
      </c>
      <c r="AC47" s="136">
        <v>0</v>
      </c>
      <c r="AD47" s="135">
        <v>0</v>
      </c>
      <c r="AE47" s="136">
        <v>0</v>
      </c>
      <c r="AF47" s="135">
        <v>0</v>
      </c>
      <c r="AG47" s="136">
        <v>0</v>
      </c>
      <c r="AH47" s="50"/>
      <c r="AI47" s="135">
        <v>0</v>
      </c>
      <c r="AJ47" s="136">
        <v>0</v>
      </c>
      <c r="AK47" s="135">
        <v>0</v>
      </c>
      <c r="AL47" s="136">
        <v>0</v>
      </c>
      <c r="AM47" s="135">
        <v>0</v>
      </c>
      <c r="AN47" s="136">
        <v>0</v>
      </c>
      <c r="AO47" s="135">
        <v>0</v>
      </c>
      <c r="AP47" s="136">
        <v>0</v>
      </c>
      <c r="AQ47" s="50"/>
      <c r="AR47" s="135">
        <v>0</v>
      </c>
      <c r="AS47" s="136">
        <v>0</v>
      </c>
      <c r="AT47" s="135">
        <v>0</v>
      </c>
      <c r="AU47" s="136">
        <v>0</v>
      </c>
      <c r="AV47" s="135">
        <v>0</v>
      </c>
      <c r="AW47" s="136">
        <v>0</v>
      </c>
      <c r="AX47" s="135">
        <v>0</v>
      </c>
      <c r="AY47" s="136">
        <v>0</v>
      </c>
      <c r="AZ47" s="89"/>
    </row>
    <row r="48" spans="1:52" s="139" customFormat="1">
      <c r="A48" s="129" t="s">
        <v>187</v>
      </c>
      <c r="B48" s="129">
        <v>670</v>
      </c>
      <c r="C48" s="130">
        <v>44712</v>
      </c>
      <c r="D48" s="131">
        <v>914</v>
      </c>
      <c r="E48" s="132" t="s">
        <v>168</v>
      </c>
      <c r="F48" s="133" t="s">
        <v>161</v>
      </c>
      <c r="G48" s="79" t="s">
        <v>59</v>
      </c>
      <c r="H48" s="135">
        <v>-1.7</v>
      </c>
      <c r="I48" s="136">
        <v>-1.8</v>
      </c>
      <c r="J48" s="135">
        <v>-0.8</v>
      </c>
      <c r="K48" s="136">
        <v>-0.8</v>
      </c>
      <c r="L48" s="135">
        <v>-0.2</v>
      </c>
      <c r="M48" s="136">
        <v>-0.2</v>
      </c>
      <c r="N48" s="135">
        <v>-2.7</v>
      </c>
      <c r="O48" s="136">
        <v>-2.8</v>
      </c>
      <c r="P48" s="50"/>
      <c r="Q48" s="135">
        <v>-1.9</v>
      </c>
      <c r="R48" s="136">
        <v>-1.9</v>
      </c>
      <c r="S48" s="135">
        <v>-0.9</v>
      </c>
      <c r="T48" s="136">
        <v>-0.9</v>
      </c>
      <c r="U48" s="135">
        <v>-0.2</v>
      </c>
      <c r="V48" s="136">
        <v>-0.2</v>
      </c>
      <c r="W48" s="135">
        <v>-3</v>
      </c>
      <c r="X48" s="136">
        <v>-3</v>
      </c>
      <c r="Y48" s="50"/>
      <c r="Z48" s="135">
        <v>-1.9</v>
      </c>
      <c r="AA48" s="136">
        <v>-1.9</v>
      </c>
      <c r="AB48" s="135">
        <v>-0.9</v>
      </c>
      <c r="AC48" s="136">
        <v>-0.9</v>
      </c>
      <c r="AD48" s="135">
        <v>-0.2</v>
      </c>
      <c r="AE48" s="136">
        <v>-0.2</v>
      </c>
      <c r="AF48" s="135">
        <v>-3</v>
      </c>
      <c r="AG48" s="136">
        <v>-3</v>
      </c>
      <c r="AH48" s="50"/>
      <c r="AI48" s="135">
        <v>-2</v>
      </c>
      <c r="AJ48" s="136">
        <v>-2</v>
      </c>
      <c r="AK48" s="135">
        <v>-0.9</v>
      </c>
      <c r="AL48" s="136">
        <v>-0.9</v>
      </c>
      <c r="AM48" s="135">
        <v>-0.2</v>
      </c>
      <c r="AN48" s="136">
        <v>-0.2</v>
      </c>
      <c r="AO48" s="135">
        <v>-3.1</v>
      </c>
      <c r="AP48" s="136">
        <v>-3.1</v>
      </c>
      <c r="AQ48" s="50"/>
      <c r="AR48" s="135">
        <v>-2</v>
      </c>
      <c r="AS48" s="136">
        <v>-2</v>
      </c>
      <c r="AT48" s="135">
        <v>-1</v>
      </c>
      <c r="AU48" s="136">
        <v>-1</v>
      </c>
      <c r="AV48" s="135">
        <v>-0.2</v>
      </c>
      <c r="AW48" s="136">
        <v>-0.2</v>
      </c>
      <c r="AX48" s="135">
        <v>-3.2</v>
      </c>
      <c r="AY48" s="136">
        <v>-3.2</v>
      </c>
      <c r="AZ48" s="89"/>
    </row>
    <row r="49" spans="1:53" s="139" customFormat="1">
      <c r="A49" s="129" t="s">
        <v>118</v>
      </c>
      <c r="B49" s="129">
        <v>667</v>
      </c>
      <c r="C49" s="130">
        <v>44712</v>
      </c>
      <c r="D49" s="131">
        <v>2530</v>
      </c>
      <c r="E49" s="132" t="s">
        <v>99</v>
      </c>
      <c r="F49" s="133" t="s">
        <v>99</v>
      </c>
      <c r="G49" s="79" t="s">
        <v>59</v>
      </c>
      <c r="H49" s="135">
        <v>-30</v>
      </c>
      <c r="I49" s="136">
        <v>-30</v>
      </c>
      <c r="J49" s="135">
        <v>30</v>
      </c>
      <c r="K49" s="136">
        <v>30</v>
      </c>
      <c r="L49" s="135">
        <v>0</v>
      </c>
      <c r="M49" s="136">
        <v>0</v>
      </c>
      <c r="N49" s="135">
        <v>0</v>
      </c>
      <c r="O49" s="136">
        <v>0</v>
      </c>
      <c r="P49" s="50"/>
      <c r="Q49" s="135">
        <v>-30</v>
      </c>
      <c r="R49" s="50">
        <v>-30</v>
      </c>
      <c r="S49" s="135">
        <v>30</v>
      </c>
      <c r="T49" s="136">
        <v>30</v>
      </c>
      <c r="U49" s="135">
        <v>0</v>
      </c>
      <c r="V49" s="136">
        <v>0</v>
      </c>
      <c r="W49" s="135">
        <v>0</v>
      </c>
      <c r="X49" s="136">
        <v>0</v>
      </c>
      <c r="Y49" s="50"/>
      <c r="Z49" s="135">
        <v>-30</v>
      </c>
      <c r="AA49" s="136">
        <v>-30</v>
      </c>
      <c r="AB49" s="135">
        <v>30</v>
      </c>
      <c r="AC49" s="136">
        <v>30</v>
      </c>
      <c r="AD49" s="135">
        <v>0</v>
      </c>
      <c r="AE49" s="136">
        <v>0</v>
      </c>
      <c r="AF49" s="135">
        <v>0</v>
      </c>
      <c r="AG49" s="136">
        <v>0</v>
      </c>
      <c r="AH49" s="50"/>
      <c r="AI49" s="135">
        <v>-30</v>
      </c>
      <c r="AJ49" s="136">
        <v>-30</v>
      </c>
      <c r="AK49" s="135">
        <v>30</v>
      </c>
      <c r="AL49" s="136">
        <v>30</v>
      </c>
      <c r="AM49" s="135">
        <v>0</v>
      </c>
      <c r="AN49" s="136">
        <v>0</v>
      </c>
      <c r="AO49" s="135">
        <v>0</v>
      </c>
      <c r="AP49" s="136">
        <v>0</v>
      </c>
      <c r="AQ49" s="50"/>
      <c r="AR49" s="135">
        <v>-30</v>
      </c>
      <c r="AS49" s="136">
        <v>-30</v>
      </c>
      <c r="AT49" s="135">
        <v>30</v>
      </c>
      <c r="AU49" s="50">
        <v>30</v>
      </c>
      <c r="AV49" s="135">
        <v>0</v>
      </c>
      <c r="AW49" s="136">
        <v>0</v>
      </c>
      <c r="AX49" s="135">
        <v>0</v>
      </c>
      <c r="AY49" s="136">
        <v>0</v>
      </c>
      <c r="AZ49" s="89"/>
    </row>
    <row r="50" spans="1:53" s="51" customFormat="1">
      <c r="A50" s="129"/>
      <c r="B50" s="129"/>
      <c r="C50" s="141"/>
      <c r="D50" s="142"/>
      <c r="E50" s="143"/>
      <c r="F50" s="144"/>
      <c r="G50" s="145" t="s">
        <v>18</v>
      </c>
      <c r="H50" s="146">
        <f t="shared" ref="H50:O50" si="35">+SUM(H45:H49)</f>
        <v>-32.299999999999997</v>
      </c>
      <c r="I50" s="147">
        <f t="shared" si="35"/>
        <v>-32.4</v>
      </c>
      <c r="J50" s="146">
        <f t="shared" si="35"/>
        <v>29.1</v>
      </c>
      <c r="K50" s="147">
        <f t="shared" si="35"/>
        <v>29.1</v>
      </c>
      <c r="L50" s="146">
        <f t="shared" si="35"/>
        <v>-0.4</v>
      </c>
      <c r="M50" s="147">
        <f t="shared" si="35"/>
        <v>-0.4</v>
      </c>
      <c r="N50" s="146">
        <f t="shared" si="35"/>
        <v>-3.6</v>
      </c>
      <c r="O50" s="147">
        <f t="shared" si="35"/>
        <v>-3.6999999999999997</v>
      </c>
      <c r="P50" s="148"/>
      <c r="Q50" s="146">
        <f t="shared" ref="Q50:X50" si="36">+SUM(Q45:Q49)</f>
        <v>-32.5</v>
      </c>
      <c r="R50" s="147">
        <f t="shared" si="36"/>
        <v>-32.5</v>
      </c>
      <c r="S50" s="146">
        <f t="shared" si="36"/>
        <v>29</v>
      </c>
      <c r="T50" s="147">
        <f t="shared" si="36"/>
        <v>29</v>
      </c>
      <c r="U50" s="146">
        <f t="shared" si="36"/>
        <v>-0.10000000000000003</v>
      </c>
      <c r="V50" s="147">
        <f t="shared" si="36"/>
        <v>-0.4</v>
      </c>
      <c r="W50" s="146">
        <f t="shared" si="36"/>
        <v>-3.6</v>
      </c>
      <c r="X50" s="147">
        <f t="shared" si="36"/>
        <v>-3.9</v>
      </c>
      <c r="Y50" s="148"/>
      <c r="Z50" s="146">
        <f t="shared" ref="Z50:AG50" si="37">+SUM(Z45:Z49)</f>
        <v>-32.5</v>
      </c>
      <c r="AA50" s="147">
        <f t="shared" si="37"/>
        <v>-32.5</v>
      </c>
      <c r="AB50" s="146">
        <f t="shared" si="37"/>
        <v>29</v>
      </c>
      <c r="AC50" s="147">
        <f t="shared" si="37"/>
        <v>29</v>
      </c>
      <c r="AD50" s="146">
        <f t="shared" si="37"/>
        <v>-0.4</v>
      </c>
      <c r="AE50" s="147">
        <f t="shared" si="37"/>
        <v>-0.4</v>
      </c>
      <c r="AF50" s="146">
        <f t="shared" si="37"/>
        <v>-3.9</v>
      </c>
      <c r="AG50" s="147">
        <f t="shared" si="37"/>
        <v>-3.9</v>
      </c>
      <c r="AH50" s="148"/>
      <c r="AI50" s="146">
        <f t="shared" ref="AI50:AP50" si="38">+SUM(AI45:AI49)</f>
        <v>-32.6</v>
      </c>
      <c r="AJ50" s="147">
        <f t="shared" si="38"/>
        <v>-32.6</v>
      </c>
      <c r="AK50" s="146">
        <f t="shared" si="38"/>
        <v>29</v>
      </c>
      <c r="AL50" s="147">
        <f t="shared" si="38"/>
        <v>29</v>
      </c>
      <c r="AM50" s="146">
        <f t="shared" si="38"/>
        <v>-0.4</v>
      </c>
      <c r="AN50" s="147">
        <f t="shared" si="38"/>
        <v>-0.4</v>
      </c>
      <c r="AO50" s="146">
        <f t="shared" si="38"/>
        <v>-4</v>
      </c>
      <c r="AP50" s="147">
        <f t="shared" si="38"/>
        <v>-4</v>
      </c>
      <c r="AQ50" s="149"/>
      <c r="AR50" s="146">
        <f t="shared" ref="AR50:AY50" si="39">+SUM(AR45:AR49)</f>
        <v>-32.6</v>
      </c>
      <c r="AS50" s="147">
        <f t="shared" si="39"/>
        <v>-32.6</v>
      </c>
      <c r="AT50" s="146">
        <f t="shared" si="39"/>
        <v>28.9</v>
      </c>
      <c r="AU50" s="147">
        <f t="shared" si="39"/>
        <v>28.9</v>
      </c>
      <c r="AV50" s="146">
        <f t="shared" si="39"/>
        <v>-0.4</v>
      </c>
      <c r="AW50" s="147">
        <f t="shared" si="39"/>
        <v>-0.4</v>
      </c>
      <c r="AX50" s="146">
        <f t="shared" si="39"/>
        <v>-4.1000000000000005</v>
      </c>
      <c r="AY50" s="147">
        <f t="shared" si="39"/>
        <v>-4.1000000000000005</v>
      </c>
      <c r="AZ50" s="52"/>
    </row>
    <row r="51" spans="1:53" s="51" customFormat="1">
      <c r="A51" s="129"/>
      <c r="B51" s="129"/>
      <c r="C51" s="141"/>
      <c r="D51" s="142"/>
      <c r="E51" s="143"/>
      <c r="F51" s="144"/>
      <c r="G51" s="150"/>
      <c r="H51" s="135"/>
      <c r="I51" s="136"/>
      <c r="J51" s="135"/>
      <c r="K51" s="136"/>
      <c r="L51" s="135"/>
      <c r="M51" s="136"/>
      <c r="N51" s="135"/>
      <c r="O51" s="136"/>
      <c r="P51" s="50"/>
      <c r="Q51" s="135"/>
      <c r="R51" s="50"/>
      <c r="S51" s="135"/>
      <c r="T51" s="136"/>
      <c r="U51" s="135"/>
      <c r="V51" s="136"/>
      <c r="W51" s="135"/>
      <c r="X51" s="136"/>
      <c r="Y51" s="50"/>
      <c r="Z51" s="135"/>
      <c r="AA51" s="136"/>
      <c r="AB51" s="135"/>
      <c r="AC51" s="136"/>
      <c r="AD51" s="135"/>
      <c r="AE51" s="136"/>
      <c r="AF51" s="135"/>
      <c r="AG51" s="136"/>
      <c r="AH51" s="50"/>
      <c r="AI51" s="135"/>
      <c r="AJ51" s="136"/>
      <c r="AK51" s="135"/>
      <c r="AL51" s="136"/>
      <c r="AM51" s="135"/>
      <c r="AN51" s="136"/>
      <c r="AO51" s="135"/>
      <c r="AP51" s="136"/>
      <c r="AQ51" s="151"/>
      <c r="AR51" s="135"/>
      <c r="AS51" s="136"/>
      <c r="AT51" s="135"/>
      <c r="AU51" s="50"/>
      <c r="AV51" s="135"/>
      <c r="AW51" s="136"/>
      <c r="AX51" s="135"/>
      <c r="AY51" s="136"/>
      <c r="AZ51" s="52"/>
    </row>
    <row r="52" spans="1:53" s="139" customFormat="1">
      <c r="A52" s="129" t="s">
        <v>95</v>
      </c>
      <c r="B52" s="129">
        <v>692</v>
      </c>
      <c r="C52" s="130">
        <v>44610</v>
      </c>
      <c r="D52" s="131">
        <v>7071</v>
      </c>
      <c r="E52" s="132" t="s">
        <v>51</v>
      </c>
      <c r="F52" s="133" t="s">
        <v>144</v>
      </c>
      <c r="G52" s="79" t="s">
        <v>177</v>
      </c>
      <c r="H52" s="135">
        <v>-0.1</v>
      </c>
      <c r="I52" s="136">
        <v>-0.1</v>
      </c>
      <c r="J52" s="135">
        <v>0</v>
      </c>
      <c r="K52" s="136">
        <v>0</v>
      </c>
      <c r="L52" s="135">
        <v>0</v>
      </c>
      <c r="M52" s="136">
        <v>0</v>
      </c>
      <c r="N52" s="135">
        <v>-0.1</v>
      </c>
      <c r="O52" s="136">
        <v>-0.1</v>
      </c>
      <c r="P52" s="50"/>
      <c r="Q52" s="135">
        <v>-0.1</v>
      </c>
      <c r="R52" s="50">
        <v>-0.1</v>
      </c>
      <c r="S52" s="135">
        <v>0</v>
      </c>
      <c r="T52" s="136">
        <v>0</v>
      </c>
      <c r="U52" s="135">
        <v>0</v>
      </c>
      <c r="V52" s="136">
        <v>0</v>
      </c>
      <c r="W52" s="135">
        <v>-0.1</v>
      </c>
      <c r="X52" s="136">
        <v>-0.1</v>
      </c>
      <c r="Y52" s="50"/>
      <c r="Z52" s="135">
        <v>-0.1</v>
      </c>
      <c r="AA52" s="136">
        <v>-0.1</v>
      </c>
      <c r="AB52" s="135">
        <v>0</v>
      </c>
      <c r="AC52" s="136">
        <v>0</v>
      </c>
      <c r="AD52" s="135">
        <v>0</v>
      </c>
      <c r="AE52" s="136">
        <v>0</v>
      </c>
      <c r="AF52" s="135">
        <v>-0.1</v>
      </c>
      <c r="AG52" s="136">
        <v>-0.1</v>
      </c>
      <c r="AH52" s="50"/>
      <c r="AI52" s="135">
        <v>-0.1</v>
      </c>
      <c r="AJ52" s="136">
        <v>-0.1</v>
      </c>
      <c r="AK52" s="135">
        <v>0</v>
      </c>
      <c r="AL52" s="136">
        <v>0</v>
      </c>
      <c r="AM52" s="135">
        <v>0</v>
      </c>
      <c r="AN52" s="136">
        <v>0</v>
      </c>
      <c r="AO52" s="135">
        <v>-0.1</v>
      </c>
      <c r="AP52" s="136">
        <v>-0.1</v>
      </c>
      <c r="AQ52" s="50"/>
      <c r="AR52" s="135">
        <v>-0.1</v>
      </c>
      <c r="AS52" s="136">
        <v>-0.1</v>
      </c>
      <c r="AT52" s="135">
        <v>0</v>
      </c>
      <c r="AU52" s="50">
        <v>0</v>
      </c>
      <c r="AV52" s="135">
        <v>0</v>
      </c>
      <c r="AW52" s="136">
        <v>0</v>
      </c>
      <c r="AX52" s="135">
        <v>-0.1</v>
      </c>
      <c r="AY52" s="136">
        <v>-0.1</v>
      </c>
      <c r="AZ52" s="89"/>
    </row>
    <row r="53" spans="1:53" s="51" customFormat="1">
      <c r="A53" s="129"/>
      <c r="B53" s="129"/>
      <c r="C53" s="141"/>
      <c r="D53" s="142"/>
      <c r="E53" s="143"/>
      <c r="F53" s="144"/>
      <c r="G53" s="145" t="s">
        <v>18</v>
      </c>
      <c r="H53" s="146">
        <f>+SUM(H52)</f>
        <v>-0.1</v>
      </c>
      <c r="I53" s="147">
        <f t="shared" ref="I53:O53" si="40">+SUM(I52)</f>
        <v>-0.1</v>
      </c>
      <c r="J53" s="146">
        <f t="shared" si="40"/>
        <v>0</v>
      </c>
      <c r="K53" s="147">
        <f t="shared" si="40"/>
        <v>0</v>
      </c>
      <c r="L53" s="146">
        <f t="shared" si="40"/>
        <v>0</v>
      </c>
      <c r="M53" s="147">
        <f t="shared" si="40"/>
        <v>0</v>
      </c>
      <c r="N53" s="146">
        <f t="shared" si="40"/>
        <v>-0.1</v>
      </c>
      <c r="O53" s="147">
        <f t="shared" si="40"/>
        <v>-0.1</v>
      </c>
      <c r="P53" s="148"/>
      <c r="Q53" s="146">
        <f>+SUM(Q52)</f>
        <v>-0.1</v>
      </c>
      <c r="R53" s="147">
        <f t="shared" ref="R53:X53" si="41">+SUM(R52)</f>
        <v>-0.1</v>
      </c>
      <c r="S53" s="146">
        <f t="shared" si="41"/>
        <v>0</v>
      </c>
      <c r="T53" s="147">
        <f t="shared" si="41"/>
        <v>0</v>
      </c>
      <c r="U53" s="146">
        <f t="shared" si="41"/>
        <v>0</v>
      </c>
      <c r="V53" s="147">
        <f t="shared" si="41"/>
        <v>0</v>
      </c>
      <c r="W53" s="146">
        <f t="shared" si="41"/>
        <v>-0.1</v>
      </c>
      <c r="X53" s="147">
        <f t="shared" si="41"/>
        <v>-0.1</v>
      </c>
      <c r="Y53" s="148"/>
      <c r="Z53" s="146">
        <f>+SUM(Z52)</f>
        <v>-0.1</v>
      </c>
      <c r="AA53" s="147">
        <f t="shared" ref="AA53:AG53" si="42">+SUM(AA52)</f>
        <v>-0.1</v>
      </c>
      <c r="AB53" s="146">
        <f t="shared" si="42"/>
        <v>0</v>
      </c>
      <c r="AC53" s="147">
        <f t="shared" si="42"/>
        <v>0</v>
      </c>
      <c r="AD53" s="146">
        <f t="shared" si="42"/>
        <v>0</v>
      </c>
      <c r="AE53" s="147">
        <f t="shared" si="42"/>
        <v>0</v>
      </c>
      <c r="AF53" s="146">
        <f t="shared" si="42"/>
        <v>-0.1</v>
      </c>
      <c r="AG53" s="147">
        <f t="shared" si="42"/>
        <v>-0.1</v>
      </c>
      <c r="AH53" s="148"/>
      <c r="AI53" s="146">
        <f>+SUM(AI52)</f>
        <v>-0.1</v>
      </c>
      <c r="AJ53" s="147">
        <f t="shared" ref="AJ53:AP53" si="43">+SUM(AJ52)</f>
        <v>-0.1</v>
      </c>
      <c r="AK53" s="146">
        <f t="shared" si="43"/>
        <v>0</v>
      </c>
      <c r="AL53" s="147">
        <f t="shared" si="43"/>
        <v>0</v>
      </c>
      <c r="AM53" s="146">
        <f t="shared" si="43"/>
        <v>0</v>
      </c>
      <c r="AN53" s="147">
        <f t="shared" si="43"/>
        <v>0</v>
      </c>
      <c r="AO53" s="146">
        <f t="shared" si="43"/>
        <v>-0.1</v>
      </c>
      <c r="AP53" s="147">
        <f t="shared" si="43"/>
        <v>-0.1</v>
      </c>
      <c r="AQ53" s="149"/>
      <c r="AR53" s="146">
        <f>+SUM(AR52)</f>
        <v>-0.1</v>
      </c>
      <c r="AS53" s="147">
        <f t="shared" ref="AS53:AY53" si="44">+SUM(AS52)</f>
        <v>-0.1</v>
      </c>
      <c r="AT53" s="146">
        <f t="shared" si="44"/>
        <v>0</v>
      </c>
      <c r="AU53" s="147">
        <f t="shared" si="44"/>
        <v>0</v>
      </c>
      <c r="AV53" s="146">
        <f t="shared" si="44"/>
        <v>0</v>
      </c>
      <c r="AW53" s="147">
        <f t="shared" si="44"/>
        <v>0</v>
      </c>
      <c r="AX53" s="146">
        <f t="shared" si="44"/>
        <v>-0.1</v>
      </c>
      <c r="AY53" s="147">
        <f t="shared" si="44"/>
        <v>-0.1</v>
      </c>
      <c r="AZ53" s="52"/>
    </row>
    <row r="54" spans="1:53" s="51" customFormat="1">
      <c r="A54" s="129"/>
      <c r="B54" s="129"/>
      <c r="C54" s="141"/>
      <c r="D54" s="142"/>
      <c r="E54" s="143"/>
      <c r="F54" s="144"/>
      <c r="G54" s="150"/>
      <c r="H54" s="135"/>
      <c r="I54" s="136"/>
      <c r="J54" s="135"/>
      <c r="K54" s="136"/>
      <c r="L54" s="135"/>
      <c r="M54" s="136"/>
      <c r="N54" s="135"/>
      <c r="O54" s="136"/>
      <c r="P54" s="50"/>
      <c r="Q54" s="135"/>
      <c r="R54" s="50"/>
      <c r="S54" s="135"/>
      <c r="T54" s="136"/>
      <c r="U54" s="135"/>
      <c r="V54" s="136"/>
      <c r="W54" s="135"/>
      <c r="X54" s="136"/>
      <c r="Y54" s="50"/>
      <c r="Z54" s="135"/>
      <c r="AA54" s="136"/>
      <c r="AB54" s="135"/>
      <c r="AC54" s="136"/>
      <c r="AD54" s="135"/>
      <c r="AE54" s="136"/>
      <c r="AF54" s="135"/>
      <c r="AG54" s="136"/>
      <c r="AH54" s="50"/>
      <c r="AI54" s="135"/>
      <c r="AJ54" s="136"/>
      <c r="AK54" s="135"/>
      <c r="AL54" s="136"/>
      <c r="AM54" s="135"/>
      <c r="AN54" s="136"/>
      <c r="AO54" s="135"/>
      <c r="AP54" s="136"/>
      <c r="AQ54" s="151"/>
      <c r="AR54" s="135"/>
      <c r="AS54" s="136"/>
      <c r="AT54" s="135"/>
      <c r="AU54" s="50"/>
      <c r="AV54" s="135"/>
      <c r="AW54" s="136"/>
      <c r="AX54" s="135"/>
      <c r="AY54" s="136"/>
      <c r="AZ54" s="52"/>
    </row>
    <row r="55" spans="1:53" s="139" customFormat="1">
      <c r="A55" s="129" t="s">
        <v>115</v>
      </c>
      <c r="B55" s="129">
        <v>703</v>
      </c>
      <c r="C55" s="130">
        <v>44715</v>
      </c>
      <c r="D55" s="131">
        <v>423</v>
      </c>
      <c r="E55" s="132" t="s">
        <v>116</v>
      </c>
      <c r="F55" s="133" t="s">
        <v>133</v>
      </c>
      <c r="G55" s="134" t="s">
        <v>117</v>
      </c>
      <c r="H55" s="135">
        <v>0</v>
      </c>
      <c r="I55" s="136">
        <v>0</v>
      </c>
      <c r="J55" s="135">
        <v>0</v>
      </c>
      <c r="K55" s="136">
        <v>0</v>
      </c>
      <c r="L55" s="135" t="s">
        <v>26</v>
      </c>
      <c r="M55" s="136" t="s">
        <v>26</v>
      </c>
      <c r="N55" s="135" t="s">
        <v>26</v>
      </c>
      <c r="O55" s="136" t="s">
        <v>26</v>
      </c>
      <c r="P55" s="50"/>
      <c r="Q55" s="135">
        <v>0</v>
      </c>
      <c r="R55" s="50">
        <v>0</v>
      </c>
      <c r="S55" s="135">
        <v>0</v>
      </c>
      <c r="T55" s="136">
        <v>0</v>
      </c>
      <c r="U55" s="135" t="s">
        <v>26</v>
      </c>
      <c r="V55" s="136" t="s">
        <v>26</v>
      </c>
      <c r="W55" s="135" t="s">
        <v>26</v>
      </c>
      <c r="X55" s="136" t="s">
        <v>26</v>
      </c>
      <c r="Y55" s="50"/>
      <c r="Z55" s="135">
        <v>0</v>
      </c>
      <c r="AA55" s="136">
        <v>0</v>
      </c>
      <c r="AB55" s="135">
        <v>0</v>
      </c>
      <c r="AC55" s="136">
        <v>0</v>
      </c>
      <c r="AD55" s="135" t="s">
        <v>26</v>
      </c>
      <c r="AE55" s="136" t="s">
        <v>26</v>
      </c>
      <c r="AF55" s="135" t="s">
        <v>26</v>
      </c>
      <c r="AG55" s="136" t="s">
        <v>26</v>
      </c>
      <c r="AH55" s="50"/>
      <c r="AI55" s="135">
        <v>0</v>
      </c>
      <c r="AJ55" s="136">
        <v>0</v>
      </c>
      <c r="AK55" s="135">
        <v>0</v>
      </c>
      <c r="AL55" s="136">
        <v>0</v>
      </c>
      <c r="AM55" s="135" t="s">
        <v>26</v>
      </c>
      <c r="AN55" s="136" t="s">
        <v>26</v>
      </c>
      <c r="AO55" s="135" t="s">
        <v>26</v>
      </c>
      <c r="AP55" s="136" t="s">
        <v>26</v>
      </c>
      <c r="AQ55" s="50"/>
      <c r="AR55" s="135">
        <v>0</v>
      </c>
      <c r="AS55" s="136">
        <v>0</v>
      </c>
      <c r="AT55" s="135">
        <v>0</v>
      </c>
      <c r="AU55" s="50">
        <v>0</v>
      </c>
      <c r="AV55" s="135" t="s">
        <v>26</v>
      </c>
      <c r="AW55" s="136" t="s">
        <v>26</v>
      </c>
      <c r="AX55" s="135" t="s">
        <v>26</v>
      </c>
      <c r="AY55" s="136" t="s">
        <v>26</v>
      </c>
      <c r="AZ55" s="89"/>
    </row>
    <row r="56" spans="1:53" s="139" customFormat="1">
      <c r="A56" s="129" t="s">
        <v>189</v>
      </c>
      <c r="B56" s="129">
        <v>705</v>
      </c>
      <c r="C56" s="130">
        <v>44715</v>
      </c>
      <c r="D56" s="131">
        <v>777</v>
      </c>
      <c r="E56" s="132" t="s">
        <v>129</v>
      </c>
      <c r="F56" s="133" t="s">
        <v>129</v>
      </c>
      <c r="G56" s="134" t="s">
        <v>117</v>
      </c>
      <c r="H56" s="135">
        <v>0</v>
      </c>
      <c r="I56" s="136">
        <v>0</v>
      </c>
      <c r="J56" s="135">
        <v>0</v>
      </c>
      <c r="K56" s="136">
        <v>0</v>
      </c>
      <c r="L56" s="135">
        <v>0</v>
      </c>
      <c r="M56" s="136">
        <v>0</v>
      </c>
      <c r="N56" s="135">
        <v>0</v>
      </c>
      <c r="O56" s="136">
        <v>0</v>
      </c>
      <c r="P56" s="50"/>
      <c r="Q56" s="135">
        <v>0</v>
      </c>
      <c r="R56" s="50">
        <v>0</v>
      </c>
      <c r="S56" s="135">
        <v>0</v>
      </c>
      <c r="T56" s="136">
        <v>0</v>
      </c>
      <c r="U56" s="135">
        <v>0</v>
      </c>
      <c r="V56" s="136">
        <v>0</v>
      </c>
      <c r="W56" s="135">
        <v>0</v>
      </c>
      <c r="X56" s="136">
        <v>0</v>
      </c>
      <c r="Y56" s="50"/>
      <c r="Z56" s="135">
        <v>0</v>
      </c>
      <c r="AA56" s="136">
        <v>0</v>
      </c>
      <c r="AB56" s="135">
        <v>0</v>
      </c>
      <c r="AC56" s="136">
        <v>0</v>
      </c>
      <c r="AD56" s="135">
        <v>0</v>
      </c>
      <c r="AE56" s="136">
        <v>0</v>
      </c>
      <c r="AF56" s="135">
        <v>0</v>
      </c>
      <c r="AG56" s="136">
        <v>0</v>
      </c>
      <c r="AH56" s="50"/>
      <c r="AI56" s="135">
        <v>0</v>
      </c>
      <c r="AJ56" s="136">
        <v>0</v>
      </c>
      <c r="AK56" s="135">
        <v>0</v>
      </c>
      <c r="AL56" s="136">
        <v>0</v>
      </c>
      <c r="AM56" s="135">
        <v>0</v>
      </c>
      <c r="AN56" s="136">
        <v>0</v>
      </c>
      <c r="AO56" s="135">
        <v>0</v>
      </c>
      <c r="AP56" s="136">
        <v>0</v>
      </c>
      <c r="AQ56" s="50"/>
      <c r="AR56" s="135">
        <v>0</v>
      </c>
      <c r="AS56" s="136">
        <v>0</v>
      </c>
      <c r="AT56" s="135">
        <v>0</v>
      </c>
      <c r="AU56" s="50">
        <v>0</v>
      </c>
      <c r="AV56" s="135">
        <v>0</v>
      </c>
      <c r="AW56" s="136">
        <v>0</v>
      </c>
      <c r="AX56" s="135">
        <v>0</v>
      </c>
      <c r="AY56" s="136">
        <v>0</v>
      </c>
      <c r="AZ56" s="89"/>
    </row>
    <row r="57" spans="1:53" s="150" customFormat="1">
      <c r="A57" s="129"/>
      <c r="B57" s="129"/>
      <c r="C57" s="141"/>
      <c r="D57" s="142"/>
      <c r="E57" s="143"/>
      <c r="F57" s="144"/>
      <c r="G57" s="145" t="s">
        <v>18</v>
      </c>
      <c r="H57" s="146">
        <f>+SUM(H55:H56)</f>
        <v>0</v>
      </c>
      <c r="I57" s="147">
        <f t="shared" ref="I57:O57" si="45">+SUM(I55:I56)</f>
        <v>0</v>
      </c>
      <c r="J57" s="146">
        <f t="shared" si="45"/>
        <v>0</v>
      </c>
      <c r="K57" s="147">
        <f t="shared" si="45"/>
        <v>0</v>
      </c>
      <c r="L57" s="146">
        <f t="shared" si="45"/>
        <v>0</v>
      </c>
      <c r="M57" s="147">
        <f t="shared" si="45"/>
        <v>0</v>
      </c>
      <c r="N57" s="146">
        <f t="shared" si="45"/>
        <v>0</v>
      </c>
      <c r="O57" s="147">
        <f t="shared" si="45"/>
        <v>0</v>
      </c>
      <c r="P57" s="148"/>
      <c r="Q57" s="146">
        <f>+SUM(Q55:Q56)</f>
        <v>0</v>
      </c>
      <c r="R57" s="147">
        <f t="shared" ref="R57:X57" si="46">+SUM(R55:R56)</f>
        <v>0</v>
      </c>
      <c r="S57" s="146">
        <f t="shared" si="46"/>
        <v>0</v>
      </c>
      <c r="T57" s="147">
        <f t="shared" si="46"/>
        <v>0</v>
      </c>
      <c r="U57" s="146">
        <f t="shared" si="46"/>
        <v>0</v>
      </c>
      <c r="V57" s="147">
        <f t="shared" si="46"/>
        <v>0</v>
      </c>
      <c r="W57" s="146">
        <f t="shared" si="46"/>
        <v>0</v>
      </c>
      <c r="X57" s="147">
        <f t="shared" si="46"/>
        <v>0</v>
      </c>
      <c r="Y57" s="148"/>
      <c r="Z57" s="146">
        <f>+SUM(Z55:Z56)</f>
        <v>0</v>
      </c>
      <c r="AA57" s="147">
        <f t="shared" ref="AA57:AG57" si="47">+SUM(AA55:AA56)</f>
        <v>0</v>
      </c>
      <c r="AB57" s="146">
        <f t="shared" si="47"/>
        <v>0</v>
      </c>
      <c r="AC57" s="147">
        <f t="shared" si="47"/>
        <v>0</v>
      </c>
      <c r="AD57" s="146">
        <f t="shared" si="47"/>
        <v>0</v>
      </c>
      <c r="AE57" s="147">
        <f t="shared" si="47"/>
        <v>0</v>
      </c>
      <c r="AF57" s="146">
        <f t="shared" si="47"/>
        <v>0</v>
      </c>
      <c r="AG57" s="147">
        <f t="shared" si="47"/>
        <v>0</v>
      </c>
      <c r="AH57" s="148"/>
      <c r="AI57" s="146">
        <f>+SUM(AI55:AI56)</f>
        <v>0</v>
      </c>
      <c r="AJ57" s="147">
        <f t="shared" ref="AJ57:AP57" si="48">+SUM(AJ55:AJ56)</f>
        <v>0</v>
      </c>
      <c r="AK57" s="146">
        <f t="shared" si="48"/>
        <v>0</v>
      </c>
      <c r="AL57" s="147">
        <f t="shared" si="48"/>
        <v>0</v>
      </c>
      <c r="AM57" s="146">
        <f t="shared" si="48"/>
        <v>0</v>
      </c>
      <c r="AN57" s="147">
        <f t="shared" si="48"/>
        <v>0</v>
      </c>
      <c r="AO57" s="146">
        <f t="shared" si="48"/>
        <v>0</v>
      </c>
      <c r="AP57" s="147">
        <f t="shared" si="48"/>
        <v>0</v>
      </c>
      <c r="AQ57" s="149"/>
      <c r="AR57" s="146">
        <f>+SUM(AR55:AR56)</f>
        <v>0</v>
      </c>
      <c r="AS57" s="147">
        <f t="shared" ref="AS57:AY57" si="49">+SUM(AS55:AS56)</f>
        <v>0</v>
      </c>
      <c r="AT57" s="146">
        <f t="shared" si="49"/>
        <v>0</v>
      </c>
      <c r="AU57" s="147">
        <f t="shared" si="49"/>
        <v>0</v>
      </c>
      <c r="AV57" s="146">
        <f t="shared" si="49"/>
        <v>0</v>
      </c>
      <c r="AW57" s="147">
        <f t="shared" si="49"/>
        <v>0</v>
      </c>
      <c r="AX57" s="146">
        <f t="shared" si="49"/>
        <v>0</v>
      </c>
      <c r="AY57" s="147">
        <f t="shared" si="49"/>
        <v>0</v>
      </c>
      <c r="AZ57" s="52"/>
      <c r="BA57" s="51"/>
    </row>
    <row r="58" spans="1:53" s="150" customFormat="1">
      <c r="A58" s="129"/>
      <c r="B58" s="129"/>
      <c r="C58" s="141"/>
      <c r="D58" s="142"/>
      <c r="E58" s="143"/>
      <c r="F58" s="144"/>
      <c r="G58" s="145"/>
      <c r="H58" s="146"/>
      <c r="I58" s="147"/>
      <c r="J58" s="146"/>
      <c r="K58" s="147"/>
      <c r="L58" s="146"/>
      <c r="M58" s="147"/>
      <c r="N58" s="146"/>
      <c r="O58" s="147"/>
      <c r="P58" s="148"/>
      <c r="Q58" s="146"/>
      <c r="R58" s="148"/>
      <c r="S58" s="146"/>
      <c r="T58" s="147"/>
      <c r="U58" s="146"/>
      <c r="V58" s="147"/>
      <c r="W58" s="146"/>
      <c r="X58" s="147"/>
      <c r="Y58" s="148"/>
      <c r="Z58" s="146"/>
      <c r="AA58" s="147"/>
      <c r="AB58" s="146"/>
      <c r="AC58" s="147"/>
      <c r="AD58" s="146"/>
      <c r="AE58" s="147"/>
      <c r="AF58" s="146"/>
      <c r="AG58" s="147"/>
      <c r="AH58" s="148"/>
      <c r="AI58" s="146"/>
      <c r="AJ58" s="147"/>
      <c r="AK58" s="146"/>
      <c r="AL58" s="147"/>
      <c r="AM58" s="146"/>
      <c r="AN58" s="147"/>
      <c r="AO58" s="146"/>
      <c r="AP58" s="147"/>
      <c r="AQ58" s="149"/>
      <c r="AR58" s="146"/>
      <c r="AS58" s="147"/>
      <c r="AT58" s="146"/>
      <c r="AU58" s="148"/>
      <c r="AV58" s="146"/>
      <c r="AW58" s="147"/>
      <c r="AX58" s="146"/>
      <c r="AY58" s="147"/>
      <c r="AZ58" s="52"/>
      <c r="BA58" s="51"/>
    </row>
    <row r="59" spans="1:53" s="139" customFormat="1">
      <c r="A59" s="129" t="s">
        <v>95</v>
      </c>
      <c r="B59" s="129">
        <v>675</v>
      </c>
      <c r="C59" s="130">
        <v>44712</v>
      </c>
      <c r="D59" s="131">
        <v>7071</v>
      </c>
      <c r="E59" s="132" t="s">
        <v>51</v>
      </c>
      <c r="F59" s="133" t="s">
        <v>156</v>
      </c>
      <c r="G59" s="79" t="s">
        <v>96</v>
      </c>
      <c r="H59" s="135">
        <v>0</v>
      </c>
      <c r="I59" s="136">
        <v>0</v>
      </c>
      <c r="J59" s="135">
        <v>-197.1</v>
      </c>
      <c r="K59" s="136">
        <v>0</v>
      </c>
      <c r="L59" s="135">
        <v>-15.6</v>
      </c>
      <c r="M59" s="136">
        <v>0</v>
      </c>
      <c r="N59" s="135">
        <f>+J59+L59</f>
        <v>-212.7</v>
      </c>
      <c r="O59" s="136">
        <v>0</v>
      </c>
      <c r="P59" s="50"/>
      <c r="Q59" s="135">
        <v>0</v>
      </c>
      <c r="R59" s="50">
        <v>0</v>
      </c>
      <c r="S59" s="135">
        <v>0</v>
      </c>
      <c r="T59" s="136">
        <v>0</v>
      </c>
      <c r="U59" s="135">
        <v>0</v>
      </c>
      <c r="V59" s="136">
        <v>0</v>
      </c>
      <c r="W59" s="135">
        <v>0</v>
      </c>
      <c r="X59" s="136">
        <v>0</v>
      </c>
      <c r="Y59" s="50"/>
      <c r="Z59" s="135">
        <v>0</v>
      </c>
      <c r="AA59" s="136">
        <v>0</v>
      </c>
      <c r="AB59" s="135">
        <v>0</v>
      </c>
      <c r="AC59" s="136">
        <v>0</v>
      </c>
      <c r="AD59" s="135">
        <v>0</v>
      </c>
      <c r="AE59" s="136">
        <v>0</v>
      </c>
      <c r="AF59" s="135">
        <v>0</v>
      </c>
      <c r="AG59" s="136">
        <v>0</v>
      </c>
      <c r="AH59" s="50"/>
      <c r="AI59" s="135">
        <v>0</v>
      </c>
      <c r="AJ59" s="136">
        <v>0</v>
      </c>
      <c r="AK59" s="135">
        <v>0</v>
      </c>
      <c r="AL59" s="136">
        <v>0</v>
      </c>
      <c r="AM59" s="135">
        <v>0</v>
      </c>
      <c r="AN59" s="136">
        <v>0</v>
      </c>
      <c r="AO59" s="135">
        <v>0</v>
      </c>
      <c r="AP59" s="136">
        <v>0</v>
      </c>
      <c r="AQ59" s="50"/>
      <c r="AR59" s="135">
        <v>0</v>
      </c>
      <c r="AS59" s="136">
        <v>0</v>
      </c>
      <c r="AT59" s="135">
        <v>0</v>
      </c>
      <c r="AU59" s="50">
        <v>0</v>
      </c>
      <c r="AV59" s="135">
        <v>0</v>
      </c>
      <c r="AW59" s="136">
        <v>0</v>
      </c>
      <c r="AX59" s="135">
        <v>0</v>
      </c>
      <c r="AY59" s="136">
        <v>0</v>
      </c>
      <c r="AZ59" s="89"/>
    </row>
    <row r="60" spans="1:53" s="51" customFormat="1">
      <c r="A60" s="129"/>
      <c r="B60" s="129"/>
      <c r="C60" s="141"/>
      <c r="D60" s="142"/>
      <c r="E60" s="143"/>
      <c r="F60" s="144"/>
      <c r="G60" s="145" t="s">
        <v>18</v>
      </c>
      <c r="H60" s="146">
        <f>+SUM(H59)</f>
        <v>0</v>
      </c>
      <c r="I60" s="147">
        <f t="shared" ref="I60:O60" si="50">+SUM(I59)</f>
        <v>0</v>
      </c>
      <c r="J60" s="146">
        <f t="shared" si="50"/>
        <v>-197.1</v>
      </c>
      <c r="K60" s="147">
        <f t="shared" si="50"/>
        <v>0</v>
      </c>
      <c r="L60" s="146">
        <f t="shared" si="50"/>
        <v>-15.6</v>
      </c>
      <c r="M60" s="147">
        <f t="shared" si="50"/>
        <v>0</v>
      </c>
      <c r="N60" s="146">
        <f t="shared" si="50"/>
        <v>-212.7</v>
      </c>
      <c r="O60" s="147">
        <f t="shared" si="50"/>
        <v>0</v>
      </c>
      <c r="P60" s="148"/>
      <c r="Q60" s="146">
        <f>+SUM(Q59)</f>
        <v>0</v>
      </c>
      <c r="R60" s="147">
        <f t="shared" ref="R60:X60" si="51">+SUM(R59)</f>
        <v>0</v>
      </c>
      <c r="S60" s="146">
        <f t="shared" si="51"/>
        <v>0</v>
      </c>
      <c r="T60" s="147">
        <f t="shared" si="51"/>
        <v>0</v>
      </c>
      <c r="U60" s="146">
        <f t="shared" si="51"/>
        <v>0</v>
      </c>
      <c r="V60" s="147">
        <f t="shared" si="51"/>
        <v>0</v>
      </c>
      <c r="W60" s="146">
        <f t="shared" si="51"/>
        <v>0</v>
      </c>
      <c r="X60" s="147">
        <f t="shared" si="51"/>
        <v>0</v>
      </c>
      <c r="Y60" s="148"/>
      <c r="Z60" s="146">
        <f>+SUM(Z59)</f>
        <v>0</v>
      </c>
      <c r="AA60" s="147">
        <f t="shared" ref="AA60:AG60" si="52">+SUM(AA59)</f>
        <v>0</v>
      </c>
      <c r="AB60" s="146">
        <f t="shared" si="52"/>
        <v>0</v>
      </c>
      <c r="AC60" s="147">
        <f t="shared" si="52"/>
        <v>0</v>
      </c>
      <c r="AD60" s="146">
        <f t="shared" si="52"/>
        <v>0</v>
      </c>
      <c r="AE60" s="147">
        <f t="shared" si="52"/>
        <v>0</v>
      </c>
      <c r="AF60" s="146">
        <f t="shared" si="52"/>
        <v>0</v>
      </c>
      <c r="AG60" s="147">
        <f t="shared" si="52"/>
        <v>0</v>
      </c>
      <c r="AH60" s="148"/>
      <c r="AI60" s="146">
        <f>+SUM(AI59)</f>
        <v>0</v>
      </c>
      <c r="AJ60" s="147">
        <f t="shared" ref="AJ60:AP60" si="53">+SUM(AJ59)</f>
        <v>0</v>
      </c>
      <c r="AK60" s="146">
        <f t="shared" si="53"/>
        <v>0</v>
      </c>
      <c r="AL60" s="147">
        <f t="shared" si="53"/>
        <v>0</v>
      </c>
      <c r="AM60" s="146">
        <f t="shared" si="53"/>
        <v>0</v>
      </c>
      <c r="AN60" s="147">
        <f t="shared" si="53"/>
        <v>0</v>
      </c>
      <c r="AO60" s="146">
        <f t="shared" si="53"/>
        <v>0</v>
      </c>
      <c r="AP60" s="147">
        <f t="shared" si="53"/>
        <v>0</v>
      </c>
      <c r="AQ60" s="149"/>
      <c r="AR60" s="146">
        <f>+SUM(AR59)</f>
        <v>0</v>
      </c>
      <c r="AS60" s="147">
        <f t="shared" ref="AS60:AY60" si="54">+SUM(AS59)</f>
        <v>0</v>
      </c>
      <c r="AT60" s="146">
        <f t="shared" si="54"/>
        <v>0</v>
      </c>
      <c r="AU60" s="147">
        <f t="shared" si="54"/>
        <v>0</v>
      </c>
      <c r="AV60" s="146">
        <f t="shared" si="54"/>
        <v>0</v>
      </c>
      <c r="AW60" s="147">
        <f t="shared" si="54"/>
        <v>0</v>
      </c>
      <c r="AX60" s="146">
        <f t="shared" si="54"/>
        <v>0</v>
      </c>
      <c r="AY60" s="147">
        <f t="shared" si="54"/>
        <v>0</v>
      </c>
      <c r="AZ60" s="52"/>
    </row>
    <row r="61" spans="1:53" s="51" customFormat="1">
      <c r="A61" s="129"/>
      <c r="B61" s="129"/>
      <c r="C61" s="141"/>
      <c r="D61" s="142"/>
      <c r="E61" s="143"/>
      <c r="F61" s="144"/>
      <c r="G61" s="150"/>
      <c r="H61" s="135"/>
      <c r="I61" s="136"/>
      <c r="J61" s="135"/>
      <c r="K61" s="136"/>
      <c r="L61" s="135"/>
      <c r="M61" s="136"/>
      <c r="N61" s="135"/>
      <c r="O61" s="136"/>
      <c r="P61" s="50"/>
      <c r="Q61" s="135"/>
      <c r="R61" s="50"/>
      <c r="S61" s="135"/>
      <c r="T61" s="136"/>
      <c r="U61" s="135"/>
      <c r="V61" s="136"/>
      <c r="W61" s="135"/>
      <c r="X61" s="136"/>
      <c r="Y61" s="50"/>
      <c r="Z61" s="135"/>
      <c r="AA61" s="136"/>
      <c r="AB61" s="135"/>
      <c r="AC61" s="136"/>
      <c r="AD61" s="135"/>
      <c r="AE61" s="136"/>
      <c r="AF61" s="135"/>
      <c r="AG61" s="136"/>
      <c r="AH61" s="50"/>
      <c r="AI61" s="135"/>
      <c r="AJ61" s="136"/>
      <c r="AK61" s="135"/>
      <c r="AL61" s="136"/>
      <c r="AM61" s="135"/>
      <c r="AN61" s="136"/>
      <c r="AO61" s="135"/>
      <c r="AP61" s="136"/>
      <c r="AQ61" s="151"/>
      <c r="AR61" s="135"/>
      <c r="AS61" s="136"/>
      <c r="AT61" s="135"/>
      <c r="AU61" s="50"/>
      <c r="AV61" s="135"/>
      <c r="AW61" s="136"/>
      <c r="AX61" s="135"/>
      <c r="AY61" s="136"/>
      <c r="AZ61" s="52"/>
    </row>
    <row r="62" spans="1:53" s="33" customFormat="1">
      <c r="A62" s="129" t="s">
        <v>108</v>
      </c>
      <c r="B62" s="129">
        <v>716</v>
      </c>
      <c r="C62" s="130">
        <v>44715</v>
      </c>
      <c r="D62" s="131">
        <v>273</v>
      </c>
      <c r="E62" s="132" t="s">
        <v>166</v>
      </c>
      <c r="F62" s="133" t="s">
        <v>109</v>
      </c>
      <c r="G62" s="134" t="s">
        <v>50</v>
      </c>
      <c r="H62" s="135" t="s">
        <v>110</v>
      </c>
      <c r="I62" s="136" t="s">
        <v>110</v>
      </c>
      <c r="J62" s="135" t="s">
        <v>110</v>
      </c>
      <c r="K62" s="136" t="s">
        <v>110</v>
      </c>
      <c r="L62" s="135">
        <v>0</v>
      </c>
      <c r="M62" s="136">
        <v>0</v>
      </c>
      <c r="N62" s="135" t="s">
        <v>110</v>
      </c>
      <c r="O62" s="136" t="s">
        <v>110</v>
      </c>
      <c r="P62" s="50"/>
      <c r="Q62" s="135" t="s">
        <v>110</v>
      </c>
      <c r="R62" s="50" t="s">
        <v>110</v>
      </c>
      <c r="S62" s="135" t="s">
        <v>110</v>
      </c>
      <c r="T62" s="136" t="s">
        <v>110</v>
      </c>
      <c r="U62" s="135">
        <v>0</v>
      </c>
      <c r="V62" s="136">
        <v>0</v>
      </c>
      <c r="W62" s="135" t="s">
        <v>110</v>
      </c>
      <c r="X62" s="136" t="s">
        <v>110</v>
      </c>
      <c r="Y62" s="50"/>
      <c r="Z62" s="135" t="s">
        <v>110</v>
      </c>
      <c r="AA62" s="136" t="s">
        <v>110</v>
      </c>
      <c r="AB62" s="135" t="s">
        <v>110</v>
      </c>
      <c r="AC62" s="136" t="s">
        <v>110</v>
      </c>
      <c r="AD62" s="135">
        <v>0</v>
      </c>
      <c r="AE62" s="136">
        <v>0</v>
      </c>
      <c r="AF62" s="135" t="s">
        <v>110</v>
      </c>
      <c r="AG62" s="136" t="s">
        <v>110</v>
      </c>
      <c r="AH62" s="50"/>
      <c r="AI62" s="135" t="s">
        <v>110</v>
      </c>
      <c r="AJ62" s="136" t="s">
        <v>110</v>
      </c>
      <c r="AK62" s="135" t="s">
        <v>110</v>
      </c>
      <c r="AL62" s="136" t="s">
        <v>110</v>
      </c>
      <c r="AM62" s="135">
        <v>0</v>
      </c>
      <c r="AN62" s="136">
        <v>0</v>
      </c>
      <c r="AO62" s="135" t="s">
        <v>110</v>
      </c>
      <c r="AP62" s="136" t="s">
        <v>110</v>
      </c>
      <c r="AQ62" s="50"/>
      <c r="AR62" s="135" t="s">
        <v>110</v>
      </c>
      <c r="AS62" s="136" t="s">
        <v>110</v>
      </c>
      <c r="AT62" s="135" t="s">
        <v>110</v>
      </c>
      <c r="AU62" s="50" t="s">
        <v>110</v>
      </c>
      <c r="AV62" s="135">
        <v>0</v>
      </c>
      <c r="AW62" s="136">
        <v>0</v>
      </c>
      <c r="AX62" s="135" t="s">
        <v>110</v>
      </c>
      <c r="AY62" s="136" t="s">
        <v>110</v>
      </c>
    </row>
    <row r="63" spans="1:53" s="33" customFormat="1">
      <c r="A63" s="129" t="s">
        <v>113</v>
      </c>
      <c r="B63" s="129">
        <v>714</v>
      </c>
      <c r="C63" s="130">
        <v>44715</v>
      </c>
      <c r="D63" s="131">
        <v>282</v>
      </c>
      <c r="E63" s="152" t="s">
        <v>114</v>
      </c>
      <c r="F63" s="133" t="s">
        <v>114</v>
      </c>
      <c r="G63" s="134" t="s">
        <v>50</v>
      </c>
      <c r="H63" s="135" t="s">
        <v>21</v>
      </c>
      <c r="I63" s="136" t="s">
        <v>21</v>
      </c>
      <c r="J63" s="135" t="s">
        <v>21</v>
      </c>
      <c r="K63" s="136" t="s">
        <v>21</v>
      </c>
      <c r="L63" s="135">
        <v>0</v>
      </c>
      <c r="M63" s="136">
        <v>0</v>
      </c>
      <c r="N63" s="135" t="s">
        <v>21</v>
      </c>
      <c r="O63" s="136" t="s">
        <v>21</v>
      </c>
      <c r="P63" s="50"/>
      <c r="Q63" s="135" t="s">
        <v>21</v>
      </c>
      <c r="R63" s="50" t="s">
        <v>21</v>
      </c>
      <c r="S63" s="135" t="s">
        <v>21</v>
      </c>
      <c r="T63" s="136" t="s">
        <v>21</v>
      </c>
      <c r="U63" s="135">
        <v>0</v>
      </c>
      <c r="V63" s="136">
        <v>0</v>
      </c>
      <c r="W63" s="135" t="s">
        <v>21</v>
      </c>
      <c r="X63" s="136" t="s">
        <v>21</v>
      </c>
      <c r="Y63" s="50"/>
      <c r="Z63" s="135" t="s">
        <v>21</v>
      </c>
      <c r="AA63" s="136" t="s">
        <v>21</v>
      </c>
      <c r="AB63" s="135" t="s">
        <v>21</v>
      </c>
      <c r="AC63" s="136" t="s">
        <v>21</v>
      </c>
      <c r="AD63" s="135">
        <v>0</v>
      </c>
      <c r="AE63" s="136">
        <v>0</v>
      </c>
      <c r="AF63" s="135" t="s">
        <v>21</v>
      </c>
      <c r="AG63" s="136" t="s">
        <v>21</v>
      </c>
      <c r="AH63" s="50"/>
      <c r="AI63" s="135" t="s">
        <v>21</v>
      </c>
      <c r="AJ63" s="136" t="s">
        <v>21</v>
      </c>
      <c r="AK63" s="135" t="s">
        <v>21</v>
      </c>
      <c r="AL63" s="136" t="s">
        <v>21</v>
      </c>
      <c r="AM63" s="135">
        <v>0</v>
      </c>
      <c r="AN63" s="136">
        <v>0</v>
      </c>
      <c r="AO63" s="135" t="s">
        <v>21</v>
      </c>
      <c r="AP63" s="136" t="s">
        <v>21</v>
      </c>
      <c r="AQ63" s="50"/>
      <c r="AR63" s="135" t="s">
        <v>21</v>
      </c>
      <c r="AS63" s="136" t="s">
        <v>21</v>
      </c>
      <c r="AT63" s="135" t="s">
        <v>21</v>
      </c>
      <c r="AU63" s="50" t="s">
        <v>21</v>
      </c>
      <c r="AV63" s="135">
        <v>0</v>
      </c>
      <c r="AW63" s="136">
        <v>0</v>
      </c>
      <c r="AX63" s="135" t="s">
        <v>21</v>
      </c>
      <c r="AY63" s="136" t="s">
        <v>21</v>
      </c>
    </row>
    <row r="64" spans="1:53" s="51" customFormat="1">
      <c r="A64" s="129" t="s">
        <v>193</v>
      </c>
      <c r="B64" s="129">
        <v>686</v>
      </c>
      <c r="C64" s="130">
        <v>44712</v>
      </c>
      <c r="D64" s="131">
        <v>596</v>
      </c>
      <c r="E64" s="132" t="s">
        <v>105</v>
      </c>
      <c r="F64" s="133" t="s">
        <v>162</v>
      </c>
      <c r="G64" s="134" t="s">
        <v>50</v>
      </c>
      <c r="H64" s="135" t="s">
        <v>20</v>
      </c>
      <c r="I64" s="136" t="s">
        <v>20</v>
      </c>
      <c r="J64" s="135" t="s">
        <v>20</v>
      </c>
      <c r="K64" s="136" t="s">
        <v>20</v>
      </c>
      <c r="L64" s="135">
        <v>0</v>
      </c>
      <c r="M64" s="136">
        <v>0</v>
      </c>
      <c r="N64" s="135" t="s">
        <v>20</v>
      </c>
      <c r="O64" s="136" t="s">
        <v>20</v>
      </c>
      <c r="P64" s="50"/>
      <c r="Q64" s="135" t="s">
        <v>20</v>
      </c>
      <c r="R64" s="50" t="s">
        <v>20</v>
      </c>
      <c r="S64" s="135" t="s">
        <v>20</v>
      </c>
      <c r="T64" s="136" t="s">
        <v>20</v>
      </c>
      <c r="U64" s="135">
        <v>0</v>
      </c>
      <c r="V64" s="136">
        <v>0</v>
      </c>
      <c r="W64" s="135" t="s">
        <v>20</v>
      </c>
      <c r="X64" s="136" t="s">
        <v>20</v>
      </c>
      <c r="Y64" s="50"/>
      <c r="Z64" s="135" t="s">
        <v>20</v>
      </c>
      <c r="AA64" s="136" t="s">
        <v>20</v>
      </c>
      <c r="AB64" s="135" t="s">
        <v>20</v>
      </c>
      <c r="AC64" s="136" t="s">
        <v>20</v>
      </c>
      <c r="AD64" s="135">
        <v>0</v>
      </c>
      <c r="AE64" s="136">
        <v>0</v>
      </c>
      <c r="AF64" s="135" t="s">
        <v>20</v>
      </c>
      <c r="AG64" s="136" t="s">
        <v>20</v>
      </c>
      <c r="AH64" s="50"/>
      <c r="AI64" s="135" t="s">
        <v>20</v>
      </c>
      <c r="AJ64" s="136" t="s">
        <v>20</v>
      </c>
      <c r="AK64" s="135" t="s">
        <v>20</v>
      </c>
      <c r="AL64" s="136" t="s">
        <v>20</v>
      </c>
      <c r="AM64" s="135">
        <v>0</v>
      </c>
      <c r="AN64" s="136">
        <v>0</v>
      </c>
      <c r="AO64" s="135" t="s">
        <v>20</v>
      </c>
      <c r="AP64" s="136" t="s">
        <v>20</v>
      </c>
      <c r="AQ64" s="50"/>
      <c r="AR64" s="135" t="s">
        <v>20</v>
      </c>
      <c r="AS64" s="136" t="s">
        <v>20</v>
      </c>
      <c r="AT64" s="135" t="s">
        <v>20</v>
      </c>
      <c r="AU64" s="50" t="s">
        <v>20</v>
      </c>
      <c r="AV64" s="135">
        <v>0</v>
      </c>
      <c r="AW64" s="136">
        <v>0</v>
      </c>
      <c r="AX64" s="135" t="s">
        <v>20</v>
      </c>
      <c r="AY64" s="136" t="s">
        <v>20</v>
      </c>
      <c r="AZ64" s="52"/>
    </row>
    <row r="65" spans="1:52" s="51" customFormat="1">
      <c r="A65" s="129" t="s">
        <v>121</v>
      </c>
      <c r="B65" s="129">
        <v>709</v>
      </c>
      <c r="C65" s="130">
        <v>44715</v>
      </c>
      <c r="D65" s="131">
        <v>768</v>
      </c>
      <c r="E65" s="132" t="s">
        <v>122</v>
      </c>
      <c r="F65" s="133" t="s">
        <v>122</v>
      </c>
      <c r="G65" s="134" t="s">
        <v>50</v>
      </c>
      <c r="H65" s="135">
        <v>0</v>
      </c>
      <c r="I65" s="136">
        <v>0</v>
      </c>
      <c r="J65" s="135">
        <v>0</v>
      </c>
      <c r="K65" s="136">
        <v>0</v>
      </c>
      <c r="L65" s="135">
        <v>0</v>
      </c>
      <c r="M65" s="136">
        <v>0</v>
      </c>
      <c r="N65" s="135">
        <v>0</v>
      </c>
      <c r="O65" s="136">
        <v>0</v>
      </c>
      <c r="P65" s="50"/>
      <c r="Q65" s="135">
        <v>0</v>
      </c>
      <c r="R65" s="50">
        <v>0</v>
      </c>
      <c r="S65" s="135">
        <v>0</v>
      </c>
      <c r="T65" s="136">
        <v>0</v>
      </c>
      <c r="U65" s="135">
        <v>0</v>
      </c>
      <c r="V65" s="136">
        <v>0</v>
      </c>
      <c r="W65" s="135">
        <v>0</v>
      </c>
      <c r="X65" s="136">
        <v>0</v>
      </c>
      <c r="Y65" s="50"/>
      <c r="Z65" s="135">
        <v>0</v>
      </c>
      <c r="AA65" s="50">
        <v>0</v>
      </c>
      <c r="AB65" s="135">
        <v>0</v>
      </c>
      <c r="AC65" s="136">
        <v>0</v>
      </c>
      <c r="AD65" s="135">
        <v>0</v>
      </c>
      <c r="AE65" s="136">
        <v>0</v>
      </c>
      <c r="AF65" s="135">
        <v>0</v>
      </c>
      <c r="AG65" s="136">
        <v>0</v>
      </c>
      <c r="AH65" s="50"/>
      <c r="AI65" s="135">
        <v>0</v>
      </c>
      <c r="AJ65" s="50">
        <v>0</v>
      </c>
      <c r="AK65" s="135">
        <v>0</v>
      </c>
      <c r="AL65" s="136">
        <v>0</v>
      </c>
      <c r="AM65" s="135">
        <v>0</v>
      </c>
      <c r="AN65" s="136">
        <v>0</v>
      </c>
      <c r="AO65" s="135">
        <v>0</v>
      </c>
      <c r="AP65" s="136">
        <v>0</v>
      </c>
      <c r="AQ65" s="50"/>
      <c r="AR65" s="135">
        <v>0</v>
      </c>
      <c r="AS65" s="50">
        <v>0</v>
      </c>
      <c r="AT65" s="135">
        <v>0</v>
      </c>
      <c r="AU65" s="136">
        <v>0</v>
      </c>
      <c r="AV65" s="135">
        <v>0</v>
      </c>
      <c r="AW65" s="136">
        <v>0</v>
      </c>
      <c r="AX65" s="135">
        <v>0</v>
      </c>
      <c r="AY65" s="136">
        <v>0</v>
      </c>
      <c r="AZ65" s="52"/>
    </row>
    <row r="66" spans="1:52" s="51" customFormat="1" ht="25.5">
      <c r="A66" s="129" t="s">
        <v>189</v>
      </c>
      <c r="B66" s="129">
        <v>688</v>
      </c>
      <c r="C66" s="130">
        <v>44712</v>
      </c>
      <c r="D66" s="131">
        <v>927</v>
      </c>
      <c r="E66" s="132" t="s">
        <v>106</v>
      </c>
      <c r="F66" s="133" t="s">
        <v>106</v>
      </c>
      <c r="G66" s="134" t="s">
        <v>50</v>
      </c>
      <c r="H66" s="135" t="s">
        <v>33</v>
      </c>
      <c r="I66" s="136" t="s">
        <v>33</v>
      </c>
      <c r="J66" s="135" t="s">
        <v>33</v>
      </c>
      <c r="K66" s="136" t="s">
        <v>33</v>
      </c>
      <c r="L66" s="135">
        <v>0</v>
      </c>
      <c r="M66" s="136">
        <v>0</v>
      </c>
      <c r="N66" s="135" t="s">
        <v>33</v>
      </c>
      <c r="O66" s="136" t="s">
        <v>33</v>
      </c>
      <c r="P66" s="50"/>
      <c r="Q66" s="135" t="s">
        <v>33</v>
      </c>
      <c r="R66" s="50" t="s">
        <v>33</v>
      </c>
      <c r="S66" s="135" t="s">
        <v>33</v>
      </c>
      <c r="T66" s="136" t="s">
        <v>33</v>
      </c>
      <c r="U66" s="135">
        <v>0</v>
      </c>
      <c r="V66" s="136">
        <v>0</v>
      </c>
      <c r="W66" s="135" t="s">
        <v>33</v>
      </c>
      <c r="X66" s="136" t="s">
        <v>33</v>
      </c>
      <c r="Y66" s="50"/>
      <c r="Z66" s="135" t="s">
        <v>33</v>
      </c>
      <c r="AA66" s="136" t="s">
        <v>33</v>
      </c>
      <c r="AB66" s="135" t="s">
        <v>33</v>
      </c>
      <c r="AC66" s="136" t="s">
        <v>33</v>
      </c>
      <c r="AD66" s="135">
        <v>0</v>
      </c>
      <c r="AE66" s="136">
        <v>0</v>
      </c>
      <c r="AF66" s="135" t="s">
        <v>33</v>
      </c>
      <c r="AG66" s="136" t="s">
        <v>33</v>
      </c>
      <c r="AH66" s="50"/>
      <c r="AI66" s="135" t="s">
        <v>33</v>
      </c>
      <c r="AJ66" s="136" t="s">
        <v>33</v>
      </c>
      <c r="AK66" s="135" t="s">
        <v>33</v>
      </c>
      <c r="AL66" s="136" t="s">
        <v>33</v>
      </c>
      <c r="AM66" s="135">
        <v>0</v>
      </c>
      <c r="AN66" s="136">
        <v>0</v>
      </c>
      <c r="AO66" s="135" t="s">
        <v>33</v>
      </c>
      <c r="AP66" s="136" t="s">
        <v>33</v>
      </c>
      <c r="AQ66" s="50"/>
      <c r="AR66" s="135" t="s">
        <v>33</v>
      </c>
      <c r="AS66" s="136" t="s">
        <v>33</v>
      </c>
      <c r="AT66" s="135" t="s">
        <v>33</v>
      </c>
      <c r="AU66" s="50" t="s">
        <v>33</v>
      </c>
      <c r="AV66" s="135">
        <v>0</v>
      </c>
      <c r="AW66" s="136">
        <v>0</v>
      </c>
      <c r="AX66" s="135" t="s">
        <v>33</v>
      </c>
      <c r="AY66" s="136" t="s">
        <v>33</v>
      </c>
      <c r="AZ66" s="52"/>
    </row>
    <row r="67" spans="1:52" s="139" customFormat="1">
      <c r="A67" s="129" t="s">
        <v>189</v>
      </c>
      <c r="B67" s="129">
        <v>680</v>
      </c>
      <c r="C67" s="130">
        <v>44712</v>
      </c>
      <c r="D67" s="131">
        <v>1423</v>
      </c>
      <c r="E67" s="140" t="s">
        <v>102</v>
      </c>
      <c r="F67" s="133" t="s">
        <v>102</v>
      </c>
      <c r="G67" s="134" t="s">
        <v>50</v>
      </c>
      <c r="H67" s="135" t="s">
        <v>33</v>
      </c>
      <c r="I67" s="136" t="s">
        <v>33</v>
      </c>
      <c r="J67" s="135" t="s">
        <v>33</v>
      </c>
      <c r="K67" s="136" t="s">
        <v>33</v>
      </c>
      <c r="L67" s="135">
        <v>0</v>
      </c>
      <c r="M67" s="136">
        <v>0</v>
      </c>
      <c r="N67" s="135" t="s">
        <v>33</v>
      </c>
      <c r="O67" s="136" t="s">
        <v>33</v>
      </c>
      <c r="P67" s="50"/>
      <c r="Q67" s="135" t="s">
        <v>33</v>
      </c>
      <c r="R67" s="50" t="s">
        <v>33</v>
      </c>
      <c r="S67" s="135" t="s">
        <v>33</v>
      </c>
      <c r="T67" s="136" t="s">
        <v>33</v>
      </c>
      <c r="U67" s="135">
        <v>0</v>
      </c>
      <c r="V67" s="136">
        <v>0</v>
      </c>
      <c r="W67" s="135" t="s">
        <v>33</v>
      </c>
      <c r="X67" s="136" t="s">
        <v>33</v>
      </c>
      <c r="Y67" s="50"/>
      <c r="Z67" s="135" t="s">
        <v>33</v>
      </c>
      <c r="AA67" s="136" t="s">
        <v>33</v>
      </c>
      <c r="AB67" s="135" t="s">
        <v>33</v>
      </c>
      <c r="AC67" s="136" t="s">
        <v>33</v>
      </c>
      <c r="AD67" s="135">
        <v>0</v>
      </c>
      <c r="AE67" s="136">
        <v>0</v>
      </c>
      <c r="AF67" s="135" t="s">
        <v>33</v>
      </c>
      <c r="AG67" s="136" t="s">
        <v>33</v>
      </c>
      <c r="AH67" s="50"/>
      <c r="AI67" s="135" t="s">
        <v>33</v>
      </c>
      <c r="AJ67" s="136" t="s">
        <v>33</v>
      </c>
      <c r="AK67" s="135" t="s">
        <v>33</v>
      </c>
      <c r="AL67" s="136" t="s">
        <v>33</v>
      </c>
      <c r="AM67" s="135">
        <v>0</v>
      </c>
      <c r="AN67" s="136">
        <v>0</v>
      </c>
      <c r="AO67" s="135" t="s">
        <v>33</v>
      </c>
      <c r="AP67" s="136" t="s">
        <v>33</v>
      </c>
      <c r="AQ67" s="50"/>
      <c r="AR67" s="135" t="s">
        <v>33</v>
      </c>
      <c r="AS67" s="136" t="s">
        <v>33</v>
      </c>
      <c r="AT67" s="135" t="s">
        <v>33</v>
      </c>
      <c r="AU67" s="136" t="s">
        <v>33</v>
      </c>
      <c r="AV67" s="135">
        <v>0</v>
      </c>
      <c r="AW67" s="136">
        <v>0</v>
      </c>
      <c r="AX67" s="135" t="s">
        <v>33</v>
      </c>
      <c r="AY67" s="136" t="s">
        <v>33</v>
      </c>
      <c r="AZ67" s="89"/>
    </row>
    <row r="68" spans="1:52" s="139" customFormat="1">
      <c r="A68" s="129" t="s">
        <v>189</v>
      </c>
      <c r="B68" s="129">
        <v>684</v>
      </c>
      <c r="C68" s="130">
        <v>44712</v>
      </c>
      <c r="D68" s="131">
        <v>1429</v>
      </c>
      <c r="E68" s="132" t="s">
        <v>104</v>
      </c>
      <c r="F68" s="133" t="s">
        <v>104</v>
      </c>
      <c r="G68" s="134" t="s">
        <v>50</v>
      </c>
      <c r="H68" s="135" t="s">
        <v>33</v>
      </c>
      <c r="I68" s="136" t="s">
        <v>33</v>
      </c>
      <c r="J68" s="135" t="s">
        <v>33</v>
      </c>
      <c r="K68" s="136" t="s">
        <v>33</v>
      </c>
      <c r="L68" s="135">
        <v>0</v>
      </c>
      <c r="M68" s="136">
        <v>0</v>
      </c>
      <c r="N68" s="135" t="s">
        <v>33</v>
      </c>
      <c r="O68" s="136" t="s">
        <v>33</v>
      </c>
      <c r="P68" s="50"/>
      <c r="Q68" s="135" t="s">
        <v>33</v>
      </c>
      <c r="R68" s="50" t="s">
        <v>33</v>
      </c>
      <c r="S68" s="135" t="s">
        <v>33</v>
      </c>
      <c r="T68" s="136" t="s">
        <v>33</v>
      </c>
      <c r="U68" s="135">
        <v>0</v>
      </c>
      <c r="V68" s="136">
        <v>0</v>
      </c>
      <c r="W68" s="135" t="s">
        <v>33</v>
      </c>
      <c r="X68" s="136" t="s">
        <v>33</v>
      </c>
      <c r="Y68" s="50"/>
      <c r="Z68" s="135" t="s">
        <v>33</v>
      </c>
      <c r="AA68" s="136" t="s">
        <v>33</v>
      </c>
      <c r="AB68" s="135" t="s">
        <v>33</v>
      </c>
      <c r="AC68" s="136" t="s">
        <v>33</v>
      </c>
      <c r="AD68" s="135">
        <v>0</v>
      </c>
      <c r="AE68" s="136">
        <v>0</v>
      </c>
      <c r="AF68" s="135" t="s">
        <v>33</v>
      </c>
      <c r="AG68" s="136" t="s">
        <v>33</v>
      </c>
      <c r="AH68" s="50"/>
      <c r="AI68" s="135" t="s">
        <v>33</v>
      </c>
      <c r="AJ68" s="136" t="s">
        <v>33</v>
      </c>
      <c r="AK68" s="135" t="s">
        <v>33</v>
      </c>
      <c r="AL68" s="136" t="s">
        <v>33</v>
      </c>
      <c r="AM68" s="135">
        <v>0</v>
      </c>
      <c r="AN68" s="136">
        <v>0</v>
      </c>
      <c r="AO68" s="135" t="s">
        <v>33</v>
      </c>
      <c r="AP68" s="136" t="s">
        <v>33</v>
      </c>
      <c r="AQ68" s="50"/>
      <c r="AR68" s="135" t="s">
        <v>33</v>
      </c>
      <c r="AS68" s="136" t="s">
        <v>33</v>
      </c>
      <c r="AT68" s="135" t="s">
        <v>33</v>
      </c>
      <c r="AU68" s="50" t="s">
        <v>33</v>
      </c>
      <c r="AV68" s="135">
        <v>0</v>
      </c>
      <c r="AW68" s="136">
        <v>0</v>
      </c>
      <c r="AX68" s="135" t="s">
        <v>33</v>
      </c>
      <c r="AY68" s="136" t="s">
        <v>33</v>
      </c>
      <c r="AZ68" s="89"/>
    </row>
    <row r="69" spans="1:52" s="139" customFormat="1">
      <c r="A69" s="129" t="s">
        <v>189</v>
      </c>
      <c r="B69" s="129">
        <v>678</v>
      </c>
      <c r="C69" s="130">
        <v>44712</v>
      </c>
      <c r="D69" s="131">
        <v>1431</v>
      </c>
      <c r="E69" s="132" t="s">
        <v>101</v>
      </c>
      <c r="F69" s="133" t="s">
        <v>101</v>
      </c>
      <c r="G69" s="134" t="s">
        <v>50</v>
      </c>
      <c r="H69" s="135" t="s">
        <v>33</v>
      </c>
      <c r="I69" s="136" t="s">
        <v>33</v>
      </c>
      <c r="J69" s="135" t="s">
        <v>33</v>
      </c>
      <c r="K69" s="136" t="s">
        <v>33</v>
      </c>
      <c r="L69" s="135">
        <v>0</v>
      </c>
      <c r="M69" s="136">
        <v>0</v>
      </c>
      <c r="N69" s="135" t="s">
        <v>33</v>
      </c>
      <c r="O69" s="136" t="s">
        <v>33</v>
      </c>
      <c r="P69" s="50"/>
      <c r="Q69" s="135" t="s">
        <v>33</v>
      </c>
      <c r="R69" s="50" t="s">
        <v>33</v>
      </c>
      <c r="S69" s="135" t="s">
        <v>33</v>
      </c>
      <c r="T69" s="136" t="s">
        <v>33</v>
      </c>
      <c r="U69" s="135">
        <v>0</v>
      </c>
      <c r="V69" s="136">
        <v>0</v>
      </c>
      <c r="W69" s="135" t="s">
        <v>33</v>
      </c>
      <c r="X69" s="136" t="s">
        <v>33</v>
      </c>
      <c r="Y69" s="50"/>
      <c r="Z69" s="135" t="s">
        <v>33</v>
      </c>
      <c r="AA69" s="136" t="s">
        <v>33</v>
      </c>
      <c r="AB69" s="135" t="s">
        <v>33</v>
      </c>
      <c r="AC69" s="136" t="s">
        <v>33</v>
      </c>
      <c r="AD69" s="135">
        <v>0</v>
      </c>
      <c r="AE69" s="136">
        <v>0</v>
      </c>
      <c r="AF69" s="135" t="s">
        <v>33</v>
      </c>
      <c r="AG69" s="136" t="s">
        <v>33</v>
      </c>
      <c r="AH69" s="50"/>
      <c r="AI69" s="135" t="s">
        <v>33</v>
      </c>
      <c r="AJ69" s="136" t="s">
        <v>33</v>
      </c>
      <c r="AK69" s="135" t="s">
        <v>33</v>
      </c>
      <c r="AL69" s="136" t="s">
        <v>33</v>
      </c>
      <c r="AM69" s="135">
        <v>0</v>
      </c>
      <c r="AN69" s="136">
        <v>0</v>
      </c>
      <c r="AO69" s="135" t="s">
        <v>33</v>
      </c>
      <c r="AP69" s="136" t="s">
        <v>33</v>
      </c>
      <c r="AQ69" s="50"/>
      <c r="AR69" s="135" t="s">
        <v>33</v>
      </c>
      <c r="AS69" s="136" t="s">
        <v>33</v>
      </c>
      <c r="AT69" s="135" t="s">
        <v>33</v>
      </c>
      <c r="AU69" s="50" t="s">
        <v>33</v>
      </c>
      <c r="AV69" s="135">
        <v>0</v>
      </c>
      <c r="AW69" s="136">
        <v>0</v>
      </c>
      <c r="AX69" s="135" t="s">
        <v>33</v>
      </c>
      <c r="AY69" s="136" t="s">
        <v>33</v>
      </c>
      <c r="AZ69" s="89"/>
    </row>
    <row r="70" spans="1:52" s="139" customFormat="1">
      <c r="A70" s="129" t="s">
        <v>189</v>
      </c>
      <c r="B70" s="129">
        <v>690</v>
      </c>
      <c r="C70" s="130">
        <v>44712</v>
      </c>
      <c r="D70" s="131">
        <v>1433</v>
      </c>
      <c r="E70" s="132" t="s">
        <v>171</v>
      </c>
      <c r="F70" s="133" t="s">
        <v>107</v>
      </c>
      <c r="G70" s="134" t="s">
        <v>50</v>
      </c>
      <c r="H70" s="135" t="s">
        <v>33</v>
      </c>
      <c r="I70" s="136" t="s">
        <v>33</v>
      </c>
      <c r="J70" s="135" t="s">
        <v>33</v>
      </c>
      <c r="K70" s="136" t="s">
        <v>33</v>
      </c>
      <c r="L70" s="135">
        <v>0</v>
      </c>
      <c r="M70" s="136">
        <v>0</v>
      </c>
      <c r="N70" s="135" t="s">
        <v>33</v>
      </c>
      <c r="O70" s="136" t="s">
        <v>33</v>
      </c>
      <c r="P70" s="50"/>
      <c r="Q70" s="135" t="s">
        <v>33</v>
      </c>
      <c r="R70" s="50" t="s">
        <v>33</v>
      </c>
      <c r="S70" s="135" t="s">
        <v>33</v>
      </c>
      <c r="T70" s="136" t="s">
        <v>33</v>
      </c>
      <c r="U70" s="135">
        <v>0</v>
      </c>
      <c r="V70" s="136">
        <v>0</v>
      </c>
      <c r="W70" s="135" t="s">
        <v>33</v>
      </c>
      <c r="X70" s="136" t="s">
        <v>33</v>
      </c>
      <c r="Y70" s="50"/>
      <c r="Z70" s="135" t="s">
        <v>33</v>
      </c>
      <c r="AA70" s="136" t="s">
        <v>33</v>
      </c>
      <c r="AB70" s="135" t="s">
        <v>33</v>
      </c>
      <c r="AC70" s="136" t="s">
        <v>33</v>
      </c>
      <c r="AD70" s="135">
        <v>0</v>
      </c>
      <c r="AE70" s="136">
        <v>0</v>
      </c>
      <c r="AF70" s="135" t="s">
        <v>33</v>
      </c>
      <c r="AG70" s="136" t="s">
        <v>33</v>
      </c>
      <c r="AH70" s="50"/>
      <c r="AI70" s="135" t="s">
        <v>33</v>
      </c>
      <c r="AJ70" s="136" t="s">
        <v>33</v>
      </c>
      <c r="AK70" s="135" t="s">
        <v>33</v>
      </c>
      <c r="AL70" s="136" t="s">
        <v>33</v>
      </c>
      <c r="AM70" s="135">
        <v>0</v>
      </c>
      <c r="AN70" s="136">
        <v>0</v>
      </c>
      <c r="AO70" s="135" t="s">
        <v>33</v>
      </c>
      <c r="AP70" s="136" t="s">
        <v>33</v>
      </c>
      <c r="AQ70" s="50"/>
      <c r="AR70" s="135" t="s">
        <v>33</v>
      </c>
      <c r="AS70" s="136" t="s">
        <v>33</v>
      </c>
      <c r="AT70" s="135" t="s">
        <v>33</v>
      </c>
      <c r="AU70" s="50" t="s">
        <v>33</v>
      </c>
      <c r="AV70" s="135">
        <v>0</v>
      </c>
      <c r="AW70" s="136">
        <v>0</v>
      </c>
      <c r="AX70" s="135" t="s">
        <v>33</v>
      </c>
      <c r="AY70" s="136" t="s">
        <v>33</v>
      </c>
      <c r="AZ70" s="89"/>
    </row>
    <row r="71" spans="1:52" s="139" customFormat="1">
      <c r="A71" s="129" t="s">
        <v>189</v>
      </c>
      <c r="B71" s="129">
        <v>682</v>
      </c>
      <c r="C71" s="130">
        <v>44712</v>
      </c>
      <c r="D71" s="131">
        <v>1497</v>
      </c>
      <c r="E71" s="132" t="s">
        <v>103</v>
      </c>
      <c r="F71" s="133" t="s">
        <v>103</v>
      </c>
      <c r="G71" s="134" t="s">
        <v>50</v>
      </c>
      <c r="H71" s="135" t="s">
        <v>33</v>
      </c>
      <c r="I71" s="136" t="s">
        <v>33</v>
      </c>
      <c r="J71" s="135" t="s">
        <v>33</v>
      </c>
      <c r="K71" s="136" t="s">
        <v>33</v>
      </c>
      <c r="L71" s="135">
        <v>0</v>
      </c>
      <c r="M71" s="136">
        <v>0</v>
      </c>
      <c r="N71" s="135" t="s">
        <v>33</v>
      </c>
      <c r="O71" s="136" t="s">
        <v>33</v>
      </c>
      <c r="P71" s="50"/>
      <c r="Q71" s="135" t="s">
        <v>33</v>
      </c>
      <c r="R71" s="50" t="s">
        <v>33</v>
      </c>
      <c r="S71" s="135" t="s">
        <v>33</v>
      </c>
      <c r="T71" s="136" t="s">
        <v>33</v>
      </c>
      <c r="U71" s="135">
        <v>0</v>
      </c>
      <c r="V71" s="136">
        <v>0</v>
      </c>
      <c r="W71" s="135" t="s">
        <v>33</v>
      </c>
      <c r="X71" s="136" t="s">
        <v>33</v>
      </c>
      <c r="Y71" s="50"/>
      <c r="Z71" s="135" t="s">
        <v>33</v>
      </c>
      <c r="AA71" s="136" t="s">
        <v>33</v>
      </c>
      <c r="AB71" s="135" t="s">
        <v>33</v>
      </c>
      <c r="AC71" s="136" t="s">
        <v>33</v>
      </c>
      <c r="AD71" s="135">
        <v>0</v>
      </c>
      <c r="AE71" s="136">
        <v>0</v>
      </c>
      <c r="AF71" s="135" t="s">
        <v>33</v>
      </c>
      <c r="AG71" s="136" t="s">
        <v>33</v>
      </c>
      <c r="AH71" s="50"/>
      <c r="AI71" s="135" t="s">
        <v>33</v>
      </c>
      <c r="AJ71" s="136" t="s">
        <v>33</v>
      </c>
      <c r="AK71" s="135" t="s">
        <v>33</v>
      </c>
      <c r="AL71" s="136" t="s">
        <v>33</v>
      </c>
      <c r="AM71" s="135">
        <v>0</v>
      </c>
      <c r="AN71" s="136">
        <v>0</v>
      </c>
      <c r="AO71" s="135" t="s">
        <v>33</v>
      </c>
      <c r="AP71" s="136" t="s">
        <v>33</v>
      </c>
      <c r="AQ71" s="50"/>
      <c r="AR71" s="135" t="s">
        <v>33</v>
      </c>
      <c r="AS71" s="136" t="s">
        <v>33</v>
      </c>
      <c r="AT71" s="135" t="s">
        <v>33</v>
      </c>
      <c r="AU71" s="50" t="s">
        <v>33</v>
      </c>
      <c r="AV71" s="135">
        <v>0</v>
      </c>
      <c r="AW71" s="136">
        <v>0</v>
      </c>
      <c r="AX71" s="135" t="s">
        <v>33</v>
      </c>
      <c r="AY71" s="136" t="s">
        <v>33</v>
      </c>
      <c r="AZ71" s="89"/>
    </row>
    <row r="72" spans="1:52" s="139" customFormat="1">
      <c r="A72" s="129" t="s">
        <v>119</v>
      </c>
      <c r="B72" s="129">
        <v>711</v>
      </c>
      <c r="C72" s="130">
        <v>44715</v>
      </c>
      <c r="D72" s="131">
        <v>1577</v>
      </c>
      <c r="E72" s="132" t="s">
        <v>173</v>
      </c>
      <c r="F72" s="133" t="s">
        <v>120</v>
      </c>
      <c r="G72" s="134" t="s">
        <v>50</v>
      </c>
      <c r="H72" s="135" t="s">
        <v>20</v>
      </c>
      <c r="I72" s="136" t="s">
        <v>20</v>
      </c>
      <c r="J72" s="135" t="s">
        <v>20</v>
      </c>
      <c r="K72" s="136" t="s">
        <v>20</v>
      </c>
      <c r="L72" s="135">
        <v>0</v>
      </c>
      <c r="M72" s="136">
        <v>0</v>
      </c>
      <c r="N72" s="135" t="s">
        <v>20</v>
      </c>
      <c r="O72" s="136" t="s">
        <v>20</v>
      </c>
      <c r="P72" s="50"/>
      <c r="Q72" s="135" t="s">
        <v>20</v>
      </c>
      <c r="R72" s="50" t="s">
        <v>20</v>
      </c>
      <c r="S72" s="135" t="s">
        <v>20</v>
      </c>
      <c r="T72" s="136" t="s">
        <v>20</v>
      </c>
      <c r="U72" s="135">
        <v>0</v>
      </c>
      <c r="V72" s="136">
        <v>0</v>
      </c>
      <c r="W72" s="135" t="s">
        <v>20</v>
      </c>
      <c r="X72" s="136" t="s">
        <v>20</v>
      </c>
      <c r="Y72" s="50"/>
      <c r="Z72" s="135" t="s">
        <v>20</v>
      </c>
      <c r="AA72" s="136" t="s">
        <v>20</v>
      </c>
      <c r="AB72" s="135" t="s">
        <v>20</v>
      </c>
      <c r="AC72" s="136" t="s">
        <v>20</v>
      </c>
      <c r="AD72" s="135">
        <v>0</v>
      </c>
      <c r="AE72" s="136">
        <v>0</v>
      </c>
      <c r="AF72" s="135" t="s">
        <v>20</v>
      </c>
      <c r="AG72" s="136" t="s">
        <v>20</v>
      </c>
      <c r="AH72" s="50"/>
      <c r="AI72" s="135" t="s">
        <v>20</v>
      </c>
      <c r="AJ72" s="136" t="s">
        <v>20</v>
      </c>
      <c r="AK72" s="135" t="s">
        <v>20</v>
      </c>
      <c r="AL72" s="136" t="s">
        <v>20</v>
      </c>
      <c r="AM72" s="135">
        <v>0</v>
      </c>
      <c r="AN72" s="136">
        <v>0</v>
      </c>
      <c r="AO72" s="135" t="s">
        <v>20</v>
      </c>
      <c r="AP72" s="136" t="s">
        <v>20</v>
      </c>
      <c r="AQ72" s="50"/>
      <c r="AR72" s="135" t="s">
        <v>20</v>
      </c>
      <c r="AS72" s="136" t="s">
        <v>20</v>
      </c>
      <c r="AT72" s="135" t="s">
        <v>20</v>
      </c>
      <c r="AU72" s="50" t="s">
        <v>20</v>
      </c>
      <c r="AV72" s="135">
        <v>0</v>
      </c>
      <c r="AW72" s="136">
        <v>0</v>
      </c>
      <c r="AX72" s="135" t="s">
        <v>20</v>
      </c>
      <c r="AY72" s="136" t="s">
        <v>20</v>
      </c>
      <c r="AZ72" s="89"/>
    </row>
    <row r="73" spans="1:52" s="51" customFormat="1">
      <c r="A73" s="129"/>
      <c r="B73" s="129"/>
      <c r="C73" s="141"/>
      <c r="D73" s="142"/>
      <c r="E73" s="143"/>
      <c r="F73" s="144"/>
      <c r="G73" s="145" t="s">
        <v>18</v>
      </c>
      <c r="H73" s="146">
        <f t="shared" ref="H73:O73" si="55">+SUM(H62:H72)</f>
        <v>0</v>
      </c>
      <c r="I73" s="147">
        <f t="shared" si="55"/>
        <v>0</v>
      </c>
      <c r="J73" s="146">
        <f t="shared" si="55"/>
        <v>0</v>
      </c>
      <c r="K73" s="147">
        <f t="shared" si="55"/>
        <v>0</v>
      </c>
      <c r="L73" s="146">
        <f t="shared" si="55"/>
        <v>0</v>
      </c>
      <c r="M73" s="147">
        <f t="shared" si="55"/>
        <v>0</v>
      </c>
      <c r="N73" s="146">
        <f t="shared" si="55"/>
        <v>0</v>
      </c>
      <c r="O73" s="147">
        <f t="shared" si="55"/>
        <v>0</v>
      </c>
      <c r="P73" s="148"/>
      <c r="Q73" s="146">
        <f t="shared" ref="Q73:X73" si="56">+SUM(Q62:Q72)</f>
        <v>0</v>
      </c>
      <c r="R73" s="147">
        <f t="shared" si="56"/>
        <v>0</v>
      </c>
      <c r="S73" s="146">
        <f t="shared" si="56"/>
        <v>0</v>
      </c>
      <c r="T73" s="147">
        <f t="shared" si="56"/>
        <v>0</v>
      </c>
      <c r="U73" s="146">
        <f t="shared" si="56"/>
        <v>0</v>
      </c>
      <c r="V73" s="147">
        <f t="shared" si="56"/>
        <v>0</v>
      </c>
      <c r="W73" s="146">
        <f t="shared" si="56"/>
        <v>0</v>
      </c>
      <c r="X73" s="147">
        <f t="shared" si="56"/>
        <v>0</v>
      </c>
      <c r="Y73" s="148"/>
      <c r="Z73" s="146">
        <f t="shared" ref="Z73:AG73" si="57">+SUM(Z62:Z72)</f>
        <v>0</v>
      </c>
      <c r="AA73" s="147">
        <f t="shared" si="57"/>
        <v>0</v>
      </c>
      <c r="AB73" s="146">
        <f t="shared" si="57"/>
        <v>0</v>
      </c>
      <c r="AC73" s="147">
        <f t="shared" si="57"/>
        <v>0</v>
      </c>
      <c r="AD73" s="146">
        <f t="shared" si="57"/>
        <v>0</v>
      </c>
      <c r="AE73" s="147">
        <f t="shared" si="57"/>
        <v>0</v>
      </c>
      <c r="AF73" s="146">
        <f t="shared" si="57"/>
        <v>0</v>
      </c>
      <c r="AG73" s="147">
        <f t="shared" si="57"/>
        <v>0</v>
      </c>
      <c r="AH73" s="148"/>
      <c r="AI73" s="146">
        <f t="shared" ref="AI73:AP73" si="58">+SUM(AI62:AI72)</f>
        <v>0</v>
      </c>
      <c r="AJ73" s="147">
        <f t="shared" si="58"/>
        <v>0</v>
      </c>
      <c r="AK73" s="146">
        <f t="shared" si="58"/>
        <v>0</v>
      </c>
      <c r="AL73" s="147">
        <f t="shared" si="58"/>
        <v>0</v>
      </c>
      <c r="AM73" s="146">
        <f t="shared" si="58"/>
        <v>0</v>
      </c>
      <c r="AN73" s="147">
        <f t="shared" si="58"/>
        <v>0</v>
      </c>
      <c r="AO73" s="146">
        <f t="shared" si="58"/>
        <v>0</v>
      </c>
      <c r="AP73" s="147">
        <f t="shared" si="58"/>
        <v>0</v>
      </c>
      <c r="AQ73" s="149"/>
      <c r="AR73" s="146">
        <f t="shared" ref="AR73:AY73" si="59">+SUM(AR62:AR72)</f>
        <v>0</v>
      </c>
      <c r="AS73" s="147">
        <f t="shared" si="59"/>
        <v>0</v>
      </c>
      <c r="AT73" s="146">
        <f t="shared" si="59"/>
        <v>0</v>
      </c>
      <c r="AU73" s="147">
        <f t="shared" si="59"/>
        <v>0</v>
      </c>
      <c r="AV73" s="146">
        <f t="shared" si="59"/>
        <v>0</v>
      </c>
      <c r="AW73" s="147">
        <f t="shared" si="59"/>
        <v>0</v>
      </c>
      <c r="AX73" s="146">
        <f t="shared" si="59"/>
        <v>0</v>
      </c>
      <c r="AY73" s="147">
        <f t="shared" si="59"/>
        <v>0</v>
      </c>
      <c r="AZ73" s="52"/>
    </row>
    <row r="74" spans="1:52" s="51" customFormat="1">
      <c r="A74" s="129"/>
      <c r="B74" s="129"/>
      <c r="C74" s="141"/>
      <c r="D74" s="142"/>
      <c r="E74" s="143"/>
      <c r="F74" s="144"/>
      <c r="G74" s="150"/>
      <c r="H74" s="135"/>
      <c r="I74" s="136"/>
      <c r="J74" s="135"/>
      <c r="K74" s="136"/>
      <c r="L74" s="135"/>
      <c r="M74" s="136"/>
      <c r="N74" s="135"/>
      <c r="O74" s="136"/>
      <c r="P74" s="50"/>
      <c r="Q74" s="135"/>
      <c r="R74" s="50"/>
      <c r="S74" s="135"/>
      <c r="T74" s="136"/>
      <c r="U74" s="135"/>
      <c r="V74" s="136"/>
      <c r="W74" s="135"/>
      <c r="X74" s="136"/>
      <c r="Y74" s="50"/>
      <c r="Z74" s="135"/>
      <c r="AA74" s="136"/>
      <c r="AB74" s="135"/>
      <c r="AC74" s="136"/>
      <c r="AD74" s="135"/>
      <c r="AE74" s="136"/>
      <c r="AF74" s="135"/>
      <c r="AG74" s="136"/>
      <c r="AH74" s="50"/>
      <c r="AI74" s="135"/>
      <c r="AJ74" s="136"/>
      <c r="AK74" s="135"/>
      <c r="AL74" s="136"/>
      <c r="AM74" s="135"/>
      <c r="AN74" s="136"/>
      <c r="AO74" s="135"/>
      <c r="AP74" s="136"/>
      <c r="AQ74" s="151"/>
      <c r="AR74" s="135"/>
      <c r="AS74" s="136"/>
      <c r="AT74" s="135"/>
      <c r="AU74" s="50"/>
      <c r="AV74" s="135"/>
      <c r="AW74" s="136"/>
      <c r="AX74" s="135"/>
      <c r="AY74" s="136"/>
      <c r="AZ74" s="52"/>
    </row>
    <row r="75" spans="1:52" s="51" customFormat="1">
      <c r="A75" s="129" t="s">
        <v>188</v>
      </c>
      <c r="B75" s="129">
        <v>719</v>
      </c>
      <c r="C75" s="130">
        <v>44715</v>
      </c>
      <c r="D75" s="131">
        <v>2510</v>
      </c>
      <c r="E75" s="132" t="s">
        <v>174</v>
      </c>
      <c r="F75" s="133" t="s">
        <v>164</v>
      </c>
      <c r="G75" s="134" t="s">
        <v>130</v>
      </c>
      <c r="H75" s="135">
        <v>0</v>
      </c>
      <c r="I75" s="136">
        <v>0</v>
      </c>
      <c r="J75" s="135">
        <v>0</v>
      </c>
      <c r="K75" s="136">
        <v>0</v>
      </c>
      <c r="L75" s="135">
        <v>0</v>
      </c>
      <c r="M75" s="136">
        <v>0</v>
      </c>
      <c r="N75" s="135">
        <v>0</v>
      </c>
      <c r="O75" s="136">
        <v>0</v>
      </c>
      <c r="P75" s="50"/>
      <c r="Q75" s="135">
        <v>0</v>
      </c>
      <c r="R75" s="50">
        <v>0</v>
      </c>
      <c r="S75" s="135">
        <v>0</v>
      </c>
      <c r="T75" s="136">
        <v>0</v>
      </c>
      <c r="U75" s="135">
        <v>0</v>
      </c>
      <c r="V75" s="136">
        <v>0</v>
      </c>
      <c r="W75" s="135">
        <v>0</v>
      </c>
      <c r="X75" s="136">
        <v>0</v>
      </c>
      <c r="Y75" s="50"/>
      <c r="Z75" s="135">
        <v>0</v>
      </c>
      <c r="AA75" s="136">
        <v>0</v>
      </c>
      <c r="AB75" s="135">
        <v>0</v>
      </c>
      <c r="AC75" s="136">
        <v>0</v>
      </c>
      <c r="AD75" s="135">
        <v>0</v>
      </c>
      <c r="AE75" s="136">
        <v>0</v>
      </c>
      <c r="AF75" s="135">
        <v>0</v>
      </c>
      <c r="AG75" s="136">
        <v>0</v>
      </c>
      <c r="AH75" s="50"/>
      <c r="AI75" s="135">
        <v>0</v>
      </c>
      <c r="AJ75" s="136">
        <v>0</v>
      </c>
      <c r="AK75" s="135">
        <v>0</v>
      </c>
      <c r="AL75" s="136">
        <v>0</v>
      </c>
      <c r="AM75" s="135">
        <v>0</v>
      </c>
      <c r="AN75" s="136">
        <v>0</v>
      </c>
      <c r="AO75" s="135">
        <v>0</v>
      </c>
      <c r="AP75" s="136">
        <v>0</v>
      </c>
      <c r="AQ75" s="50"/>
      <c r="AR75" s="135">
        <v>0</v>
      </c>
      <c r="AS75" s="136">
        <v>0</v>
      </c>
      <c r="AT75" s="135">
        <v>0</v>
      </c>
      <c r="AU75" s="50">
        <v>0</v>
      </c>
      <c r="AV75" s="135">
        <v>0</v>
      </c>
      <c r="AW75" s="136">
        <v>0</v>
      </c>
      <c r="AX75" s="135">
        <v>0</v>
      </c>
      <c r="AY75" s="136">
        <v>0</v>
      </c>
      <c r="AZ75" s="52"/>
    </row>
    <row r="76" spans="1:52" s="51" customFormat="1">
      <c r="A76" s="129"/>
      <c r="B76" s="129"/>
      <c r="C76" s="141"/>
      <c r="D76" s="142"/>
      <c r="E76" s="143"/>
      <c r="F76" s="144"/>
      <c r="G76" s="145" t="s">
        <v>18</v>
      </c>
      <c r="H76" s="146">
        <f>+SUM(H75)</f>
        <v>0</v>
      </c>
      <c r="I76" s="147">
        <f t="shared" ref="I76:O76" si="60">+SUM(I75)</f>
        <v>0</v>
      </c>
      <c r="J76" s="146">
        <f t="shared" si="60"/>
        <v>0</v>
      </c>
      <c r="K76" s="147">
        <f t="shared" si="60"/>
        <v>0</v>
      </c>
      <c r="L76" s="146">
        <f t="shared" si="60"/>
        <v>0</v>
      </c>
      <c r="M76" s="147">
        <f t="shared" si="60"/>
        <v>0</v>
      </c>
      <c r="N76" s="146">
        <f t="shared" si="60"/>
        <v>0</v>
      </c>
      <c r="O76" s="147">
        <f t="shared" si="60"/>
        <v>0</v>
      </c>
      <c r="P76" s="148"/>
      <c r="Q76" s="146">
        <f>+SUM(Q75)</f>
        <v>0</v>
      </c>
      <c r="R76" s="147">
        <f t="shared" ref="R76:X76" si="61">+SUM(R75)</f>
        <v>0</v>
      </c>
      <c r="S76" s="146">
        <f t="shared" si="61"/>
        <v>0</v>
      </c>
      <c r="T76" s="147">
        <f t="shared" si="61"/>
        <v>0</v>
      </c>
      <c r="U76" s="146">
        <f t="shared" si="61"/>
        <v>0</v>
      </c>
      <c r="V76" s="147">
        <f t="shared" si="61"/>
        <v>0</v>
      </c>
      <c r="W76" s="146">
        <f t="shared" si="61"/>
        <v>0</v>
      </c>
      <c r="X76" s="147">
        <f t="shared" si="61"/>
        <v>0</v>
      </c>
      <c r="Y76" s="148"/>
      <c r="Z76" s="146">
        <f>+SUM(Z75)</f>
        <v>0</v>
      </c>
      <c r="AA76" s="147">
        <f t="shared" ref="AA76:AG76" si="62">+SUM(AA75)</f>
        <v>0</v>
      </c>
      <c r="AB76" s="146">
        <f t="shared" si="62"/>
        <v>0</v>
      </c>
      <c r="AC76" s="147">
        <f t="shared" si="62"/>
        <v>0</v>
      </c>
      <c r="AD76" s="146">
        <f t="shared" si="62"/>
        <v>0</v>
      </c>
      <c r="AE76" s="147">
        <f t="shared" si="62"/>
        <v>0</v>
      </c>
      <c r="AF76" s="146">
        <f t="shared" si="62"/>
        <v>0</v>
      </c>
      <c r="AG76" s="147">
        <f t="shared" si="62"/>
        <v>0</v>
      </c>
      <c r="AH76" s="148"/>
      <c r="AI76" s="146">
        <f>+SUM(AI75)</f>
        <v>0</v>
      </c>
      <c r="AJ76" s="147">
        <f t="shared" ref="AJ76:AP76" si="63">+SUM(AJ75)</f>
        <v>0</v>
      </c>
      <c r="AK76" s="146">
        <f t="shared" si="63"/>
        <v>0</v>
      </c>
      <c r="AL76" s="147">
        <f t="shared" si="63"/>
        <v>0</v>
      </c>
      <c r="AM76" s="146">
        <f t="shared" si="63"/>
        <v>0</v>
      </c>
      <c r="AN76" s="147">
        <f t="shared" si="63"/>
        <v>0</v>
      </c>
      <c r="AO76" s="146">
        <f t="shared" si="63"/>
        <v>0</v>
      </c>
      <c r="AP76" s="147">
        <f t="shared" si="63"/>
        <v>0</v>
      </c>
      <c r="AQ76" s="149"/>
      <c r="AR76" s="146">
        <f>+SUM(AR75)</f>
        <v>0</v>
      </c>
      <c r="AS76" s="147">
        <f t="shared" ref="AS76:AY76" si="64">+SUM(AS75)</f>
        <v>0</v>
      </c>
      <c r="AT76" s="146">
        <f t="shared" si="64"/>
        <v>0</v>
      </c>
      <c r="AU76" s="147">
        <f t="shared" si="64"/>
        <v>0</v>
      </c>
      <c r="AV76" s="146">
        <f t="shared" si="64"/>
        <v>0</v>
      </c>
      <c r="AW76" s="147">
        <f t="shared" si="64"/>
        <v>0</v>
      </c>
      <c r="AX76" s="146">
        <f t="shared" si="64"/>
        <v>0</v>
      </c>
      <c r="AY76" s="147">
        <f t="shared" si="64"/>
        <v>0</v>
      </c>
      <c r="AZ76" s="52"/>
    </row>
    <row r="77" spans="1:52" s="51" customFormat="1">
      <c r="A77" s="129"/>
      <c r="B77" s="129"/>
      <c r="C77" s="141"/>
      <c r="D77" s="142"/>
      <c r="E77" s="143"/>
      <c r="F77" s="144"/>
      <c r="G77" s="150"/>
      <c r="H77" s="135"/>
      <c r="I77" s="136"/>
      <c r="J77" s="135"/>
      <c r="K77" s="136"/>
      <c r="L77" s="135"/>
      <c r="M77" s="136"/>
      <c r="N77" s="135"/>
      <c r="O77" s="136"/>
      <c r="P77" s="50"/>
      <c r="Q77" s="135"/>
      <c r="R77" s="50"/>
      <c r="S77" s="135"/>
      <c r="T77" s="136"/>
      <c r="U77" s="135"/>
      <c r="V77" s="136"/>
      <c r="W77" s="135"/>
      <c r="X77" s="136"/>
      <c r="Y77" s="50"/>
      <c r="Z77" s="135"/>
      <c r="AA77" s="136"/>
      <c r="AB77" s="135"/>
      <c r="AC77" s="136"/>
      <c r="AD77" s="135"/>
      <c r="AE77" s="136"/>
      <c r="AF77" s="135"/>
      <c r="AG77" s="136"/>
      <c r="AH77" s="50"/>
      <c r="AI77" s="135"/>
      <c r="AJ77" s="136"/>
      <c r="AK77" s="135"/>
      <c r="AL77" s="136"/>
      <c r="AM77" s="135"/>
      <c r="AN77" s="136"/>
      <c r="AO77" s="135"/>
      <c r="AP77" s="136"/>
      <c r="AQ77" s="151"/>
      <c r="AR77" s="135"/>
      <c r="AS77" s="136"/>
      <c r="AT77" s="135"/>
      <c r="AU77" s="50"/>
      <c r="AV77" s="135"/>
      <c r="AW77" s="136"/>
      <c r="AX77" s="135"/>
      <c r="AY77" s="136"/>
      <c r="AZ77" s="52"/>
    </row>
    <row r="78" spans="1:52" s="51" customFormat="1">
      <c r="A78" s="129" t="s">
        <v>95</v>
      </c>
      <c r="B78" s="129">
        <v>398</v>
      </c>
      <c r="C78" s="130">
        <v>44610</v>
      </c>
      <c r="D78" s="131">
        <v>7071</v>
      </c>
      <c r="E78" s="132" t="s">
        <v>51</v>
      </c>
      <c r="F78" s="133" t="s">
        <v>140</v>
      </c>
      <c r="G78" s="79" t="s">
        <v>60</v>
      </c>
      <c r="H78" s="135">
        <v>-4.5</v>
      </c>
      <c r="I78" s="136">
        <v>-4.5</v>
      </c>
      <c r="J78" s="135" t="s">
        <v>20</v>
      </c>
      <c r="K78" s="136" t="s">
        <v>20</v>
      </c>
      <c r="L78" s="135">
        <v>-1.3</v>
      </c>
      <c r="M78" s="136">
        <v>-1.3</v>
      </c>
      <c r="N78" s="135">
        <v>-5.8</v>
      </c>
      <c r="O78" s="136">
        <v>-5.8</v>
      </c>
      <c r="P78" s="50"/>
      <c r="Q78" s="135">
        <v>-4.5999999999999996</v>
      </c>
      <c r="R78" s="50">
        <v>-4.5999999999999996</v>
      </c>
      <c r="S78" s="135" t="s">
        <v>20</v>
      </c>
      <c r="T78" s="136" t="s">
        <v>20</v>
      </c>
      <c r="U78" s="135">
        <v>-1.4</v>
      </c>
      <c r="V78" s="136">
        <v>-1.4</v>
      </c>
      <c r="W78" s="135">
        <v>-6</v>
      </c>
      <c r="X78" s="136">
        <v>-6</v>
      </c>
      <c r="Y78" s="50"/>
      <c r="Z78" s="135">
        <v>-4.7</v>
      </c>
      <c r="AA78" s="136">
        <v>-4.7</v>
      </c>
      <c r="AB78" s="135" t="s">
        <v>20</v>
      </c>
      <c r="AC78" s="136" t="s">
        <v>20</v>
      </c>
      <c r="AD78" s="135">
        <v>-1.4</v>
      </c>
      <c r="AE78" s="136">
        <v>-1.4</v>
      </c>
      <c r="AF78" s="135">
        <v>-6.1</v>
      </c>
      <c r="AG78" s="136">
        <v>-6.1</v>
      </c>
      <c r="AH78" s="50"/>
      <c r="AI78" s="135">
        <v>-4.8</v>
      </c>
      <c r="AJ78" s="136">
        <v>-4.8</v>
      </c>
      <c r="AK78" s="135" t="s">
        <v>20</v>
      </c>
      <c r="AL78" s="136" t="s">
        <v>20</v>
      </c>
      <c r="AM78" s="135">
        <v>-1.4</v>
      </c>
      <c r="AN78" s="136">
        <v>-1.4</v>
      </c>
      <c r="AO78" s="135">
        <v>-6.2</v>
      </c>
      <c r="AP78" s="136">
        <v>-6.2</v>
      </c>
      <c r="AQ78" s="50"/>
      <c r="AR78" s="135">
        <v>-4.9000000000000004</v>
      </c>
      <c r="AS78" s="136">
        <v>-4.9000000000000004</v>
      </c>
      <c r="AT78" s="135" t="s">
        <v>20</v>
      </c>
      <c r="AU78" s="50" t="s">
        <v>20</v>
      </c>
      <c r="AV78" s="135">
        <v>-1.4</v>
      </c>
      <c r="AW78" s="136">
        <v>-1.4</v>
      </c>
      <c r="AX78" s="135">
        <v>-6.3</v>
      </c>
      <c r="AY78" s="136">
        <v>-6.3</v>
      </c>
      <c r="AZ78" s="52"/>
    </row>
    <row r="79" spans="1:52" s="139" customFormat="1">
      <c r="A79" s="129" t="s">
        <v>95</v>
      </c>
      <c r="B79" s="129">
        <v>611</v>
      </c>
      <c r="C79" s="130">
        <v>44617</v>
      </c>
      <c r="D79" s="131">
        <v>7071</v>
      </c>
      <c r="E79" s="132" t="s">
        <v>51</v>
      </c>
      <c r="F79" s="133" t="s">
        <v>149</v>
      </c>
      <c r="G79" s="79" t="s">
        <v>60</v>
      </c>
      <c r="H79" s="135">
        <v>-4.5999999999999996</v>
      </c>
      <c r="I79" s="136">
        <v>-4.5999999999999996</v>
      </c>
      <c r="J79" s="135" t="s">
        <v>20</v>
      </c>
      <c r="K79" s="136" t="s">
        <v>20</v>
      </c>
      <c r="L79" s="135">
        <v>-1.4</v>
      </c>
      <c r="M79" s="136">
        <v>-1.4</v>
      </c>
      <c r="N79" s="135">
        <v>-6</v>
      </c>
      <c r="O79" s="136">
        <v>-6</v>
      </c>
      <c r="P79" s="50"/>
      <c r="Q79" s="135">
        <v>-4.7</v>
      </c>
      <c r="R79" s="50">
        <v>-4.7</v>
      </c>
      <c r="S79" s="135" t="s">
        <v>20</v>
      </c>
      <c r="T79" s="136" t="s">
        <v>20</v>
      </c>
      <c r="U79" s="135">
        <v>-1.4</v>
      </c>
      <c r="V79" s="136">
        <v>-1.4</v>
      </c>
      <c r="W79" s="135">
        <v>-6.1</v>
      </c>
      <c r="X79" s="136">
        <v>-6.1</v>
      </c>
      <c r="Y79" s="50"/>
      <c r="Z79" s="135">
        <v>-4.8</v>
      </c>
      <c r="AA79" s="136">
        <v>-4.8</v>
      </c>
      <c r="AB79" s="135" t="s">
        <v>20</v>
      </c>
      <c r="AC79" s="136" t="s">
        <v>20</v>
      </c>
      <c r="AD79" s="135">
        <v>-1.4</v>
      </c>
      <c r="AE79" s="136">
        <v>-1.4</v>
      </c>
      <c r="AF79" s="135">
        <v>-6.2</v>
      </c>
      <c r="AG79" s="136">
        <v>-6.2</v>
      </c>
      <c r="AH79" s="50"/>
      <c r="AI79" s="135">
        <v>-4.9000000000000004</v>
      </c>
      <c r="AJ79" s="136">
        <v>-4.9000000000000004</v>
      </c>
      <c r="AK79" s="135" t="s">
        <v>20</v>
      </c>
      <c r="AL79" s="136" t="s">
        <v>20</v>
      </c>
      <c r="AM79" s="135">
        <v>-1.4</v>
      </c>
      <c r="AN79" s="136">
        <v>-1.4</v>
      </c>
      <c r="AO79" s="135">
        <v>-6.3</v>
      </c>
      <c r="AP79" s="136">
        <v>-6.3</v>
      </c>
      <c r="AQ79" s="50"/>
      <c r="AR79" s="135">
        <v>-5</v>
      </c>
      <c r="AS79" s="136">
        <v>-5</v>
      </c>
      <c r="AT79" s="135" t="s">
        <v>20</v>
      </c>
      <c r="AU79" s="50" t="s">
        <v>20</v>
      </c>
      <c r="AV79" s="135">
        <v>-1.5</v>
      </c>
      <c r="AW79" s="136">
        <v>-1.5</v>
      </c>
      <c r="AX79" s="135">
        <v>-6.5</v>
      </c>
      <c r="AY79" s="136">
        <v>-6.5</v>
      </c>
      <c r="AZ79" s="89"/>
    </row>
    <row r="80" spans="1:52" s="139" customFormat="1">
      <c r="A80" s="129" t="s">
        <v>95</v>
      </c>
      <c r="B80" s="129">
        <v>614</v>
      </c>
      <c r="C80" s="130">
        <v>44617</v>
      </c>
      <c r="D80" s="131">
        <v>7071</v>
      </c>
      <c r="E80" s="132" t="s">
        <v>51</v>
      </c>
      <c r="F80" s="133" t="s">
        <v>150</v>
      </c>
      <c r="G80" s="79" t="s">
        <v>60</v>
      </c>
      <c r="H80" s="135">
        <v>0</v>
      </c>
      <c r="I80" s="136" t="s">
        <v>25</v>
      </c>
      <c r="J80" s="135">
        <v>0</v>
      </c>
      <c r="K80" s="136" t="s">
        <v>25</v>
      </c>
      <c r="L80" s="135">
        <v>0</v>
      </c>
      <c r="M80" s="136" t="s">
        <v>25</v>
      </c>
      <c r="N80" s="135">
        <v>0</v>
      </c>
      <c r="O80" s="136" t="s">
        <v>25</v>
      </c>
      <c r="P80" s="50"/>
      <c r="Q80" s="135">
        <v>0</v>
      </c>
      <c r="R80" s="50" t="s">
        <v>25</v>
      </c>
      <c r="S80" s="135">
        <v>0</v>
      </c>
      <c r="T80" s="136" t="s">
        <v>25</v>
      </c>
      <c r="U80" s="135">
        <v>0</v>
      </c>
      <c r="V80" s="136" t="s">
        <v>25</v>
      </c>
      <c r="W80" s="135">
        <v>0</v>
      </c>
      <c r="X80" s="136" t="s">
        <v>25</v>
      </c>
      <c r="Y80" s="50"/>
      <c r="Z80" s="135">
        <v>0</v>
      </c>
      <c r="AA80" s="136" t="s">
        <v>25</v>
      </c>
      <c r="AB80" s="135">
        <v>0</v>
      </c>
      <c r="AC80" s="136" t="s">
        <v>25</v>
      </c>
      <c r="AD80" s="135">
        <v>0</v>
      </c>
      <c r="AE80" s="136" t="s">
        <v>25</v>
      </c>
      <c r="AF80" s="135">
        <v>0</v>
      </c>
      <c r="AG80" s="136" t="s">
        <v>25</v>
      </c>
      <c r="AH80" s="50"/>
      <c r="AI80" s="135" t="s">
        <v>25</v>
      </c>
      <c r="AJ80" s="136" t="s">
        <v>25</v>
      </c>
      <c r="AK80" s="135" t="s">
        <v>25</v>
      </c>
      <c r="AL80" s="136" t="s">
        <v>25</v>
      </c>
      <c r="AM80" s="135" t="s">
        <v>25</v>
      </c>
      <c r="AN80" s="136" t="s">
        <v>25</v>
      </c>
      <c r="AO80" s="135" t="s">
        <v>25</v>
      </c>
      <c r="AP80" s="136" t="s">
        <v>25</v>
      </c>
      <c r="AQ80" s="50"/>
      <c r="AR80" s="135" t="s">
        <v>25</v>
      </c>
      <c r="AS80" s="136" t="s">
        <v>25</v>
      </c>
      <c r="AT80" s="135" t="s">
        <v>25</v>
      </c>
      <c r="AU80" s="50" t="s">
        <v>25</v>
      </c>
      <c r="AV80" s="135" t="s">
        <v>25</v>
      </c>
      <c r="AW80" s="136" t="s">
        <v>25</v>
      </c>
      <c r="AX80" s="135" t="s">
        <v>25</v>
      </c>
      <c r="AY80" s="136" t="s">
        <v>25</v>
      </c>
      <c r="AZ80" s="89"/>
    </row>
    <row r="81" spans="1:52" s="51" customFormat="1">
      <c r="A81" s="129" t="s">
        <v>95</v>
      </c>
      <c r="B81" s="129">
        <v>639</v>
      </c>
      <c r="C81" s="130">
        <v>44624</v>
      </c>
      <c r="D81" s="131">
        <v>7071</v>
      </c>
      <c r="E81" s="132" t="s">
        <v>51</v>
      </c>
      <c r="F81" s="133" t="s">
        <v>175</v>
      </c>
      <c r="G81" s="134" t="s">
        <v>60</v>
      </c>
      <c r="H81" s="135">
        <v>-10.5</v>
      </c>
      <c r="I81" s="136">
        <v>-11.5</v>
      </c>
      <c r="J81" s="135" t="s">
        <v>20</v>
      </c>
      <c r="K81" s="136" t="s">
        <v>20</v>
      </c>
      <c r="L81" s="135">
        <v>-3.1</v>
      </c>
      <c r="M81" s="136">
        <v>-3.4</v>
      </c>
      <c r="N81" s="135">
        <v>-13.6</v>
      </c>
      <c r="O81" s="136">
        <v>-14.9</v>
      </c>
      <c r="P81" s="50"/>
      <c r="Q81" s="135">
        <v>-11.7</v>
      </c>
      <c r="R81" s="50">
        <v>-11.7</v>
      </c>
      <c r="S81" s="135" t="s">
        <v>20</v>
      </c>
      <c r="T81" s="136" t="s">
        <v>20</v>
      </c>
      <c r="U81" s="135">
        <v>-3.5</v>
      </c>
      <c r="V81" s="136">
        <v>-3.5</v>
      </c>
      <c r="W81" s="135">
        <v>-15.2</v>
      </c>
      <c r="X81" s="136">
        <v>-15.2</v>
      </c>
      <c r="Y81" s="50"/>
      <c r="Z81" s="135">
        <v>-12</v>
      </c>
      <c r="AA81" s="136">
        <v>-12</v>
      </c>
      <c r="AB81" s="135" t="s">
        <v>20</v>
      </c>
      <c r="AC81" s="136" t="s">
        <v>20</v>
      </c>
      <c r="AD81" s="135">
        <v>-3.5</v>
      </c>
      <c r="AE81" s="136">
        <v>-3.5</v>
      </c>
      <c r="AF81" s="135">
        <v>-15.5</v>
      </c>
      <c r="AG81" s="136">
        <v>-15.5</v>
      </c>
      <c r="AH81" s="50"/>
      <c r="AI81" s="135">
        <v>-12.3</v>
      </c>
      <c r="AJ81" s="136">
        <v>-12.3</v>
      </c>
      <c r="AK81" s="135" t="s">
        <v>20</v>
      </c>
      <c r="AL81" s="136" t="s">
        <v>20</v>
      </c>
      <c r="AM81" s="135">
        <v>-3.6</v>
      </c>
      <c r="AN81" s="136">
        <v>-3.6</v>
      </c>
      <c r="AO81" s="135">
        <v>-15.9</v>
      </c>
      <c r="AP81" s="136">
        <v>-15.9</v>
      </c>
      <c r="AQ81" s="50"/>
      <c r="AR81" s="135">
        <v>-12.6</v>
      </c>
      <c r="AS81" s="136">
        <v>-12.6</v>
      </c>
      <c r="AT81" s="135" t="s">
        <v>20</v>
      </c>
      <c r="AU81" s="50" t="s">
        <v>20</v>
      </c>
      <c r="AV81" s="135">
        <v>-3.7</v>
      </c>
      <c r="AW81" s="136">
        <v>-3.7</v>
      </c>
      <c r="AX81" s="135">
        <v>-16.3</v>
      </c>
      <c r="AY81" s="136">
        <v>-16.3</v>
      </c>
      <c r="AZ81" s="52"/>
    </row>
    <row r="82" spans="1:52" s="51" customFormat="1">
      <c r="A82" s="129" t="s">
        <v>95</v>
      </c>
      <c r="B82" s="129">
        <v>639</v>
      </c>
      <c r="C82" s="130">
        <v>44624</v>
      </c>
      <c r="D82" s="131">
        <v>7071</v>
      </c>
      <c r="E82" s="132" t="s">
        <v>51</v>
      </c>
      <c r="F82" s="133" t="s">
        <v>176</v>
      </c>
      <c r="G82" s="134" t="s">
        <v>60</v>
      </c>
      <c r="H82" s="135">
        <v>-1</v>
      </c>
      <c r="I82" s="136">
        <v>-1.1000000000000001</v>
      </c>
      <c r="J82" s="135" t="s">
        <v>20</v>
      </c>
      <c r="K82" s="136" t="s">
        <v>20</v>
      </c>
      <c r="L82" s="135">
        <v>-0.3</v>
      </c>
      <c r="M82" s="136">
        <v>-0.3</v>
      </c>
      <c r="N82" s="135">
        <v>-1.3</v>
      </c>
      <c r="O82" s="136">
        <v>-1.4</v>
      </c>
      <c r="P82" s="50"/>
      <c r="Q82" s="135">
        <v>-1.1000000000000001</v>
      </c>
      <c r="R82" s="50">
        <v>-1.1000000000000001</v>
      </c>
      <c r="S82" s="135" t="s">
        <v>20</v>
      </c>
      <c r="T82" s="136" t="s">
        <v>20</v>
      </c>
      <c r="U82" s="135">
        <v>-0.3</v>
      </c>
      <c r="V82" s="136">
        <v>-0.3</v>
      </c>
      <c r="W82" s="135">
        <v>-1.4</v>
      </c>
      <c r="X82" s="136">
        <v>-1.4</v>
      </c>
      <c r="Y82" s="50"/>
      <c r="Z82" s="135">
        <v>-1.2</v>
      </c>
      <c r="AA82" s="136">
        <v>-1.2</v>
      </c>
      <c r="AB82" s="135" t="s">
        <v>20</v>
      </c>
      <c r="AC82" s="136" t="s">
        <v>20</v>
      </c>
      <c r="AD82" s="135">
        <v>-0.3</v>
      </c>
      <c r="AE82" s="136">
        <v>-0.3</v>
      </c>
      <c r="AF82" s="135">
        <v>-1.5</v>
      </c>
      <c r="AG82" s="136">
        <v>-1.5</v>
      </c>
      <c r="AH82" s="50"/>
      <c r="AI82" s="135">
        <v>-1.2</v>
      </c>
      <c r="AJ82" s="136">
        <v>-1.2</v>
      </c>
      <c r="AK82" s="135" t="s">
        <v>20</v>
      </c>
      <c r="AL82" s="136" t="s">
        <v>20</v>
      </c>
      <c r="AM82" s="135">
        <v>-0.4</v>
      </c>
      <c r="AN82" s="136">
        <v>-0.4</v>
      </c>
      <c r="AO82" s="135">
        <v>-1.6</v>
      </c>
      <c r="AP82" s="136">
        <v>-1.6</v>
      </c>
      <c r="AQ82" s="50"/>
      <c r="AR82" s="135">
        <v>-1.2</v>
      </c>
      <c r="AS82" s="136">
        <v>-1.2</v>
      </c>
      <c r="AT82" s="135" t="s">
        <v>20</v>
      </c>
      <c r="AU82" s="50" t="s">
        <v>20</v>
      </c>
      <c r="AV82" s="135">
        <v>-0.4</v>
      </c>
      <c r="AW82" s="136">
        <v>-0.4</v>
      </c>
      <c r="AX82" s="135">
        <v>-1.6</v>
      </c>
      <c r="AY82" s="136">
        <v>-1.6</v>
      </c>
      <c r="AZ82" s="52"/>
    </row>
    <row r="83" spans="1:52" s="139" customFormat="1" ht="25.5">
      <c r="A83" s="129" t="s">
        <v>95</v>
      </c>
      <c r="B83" s="129">
        <v>726</v>
      </c>
      <c r="C83" s="130">
        <v>44715</v>
      </c>
      <c r="D83" s="131">
        <v>7071</v>
      </c>
      <c r="E83" s="132" t="s">
        <v>51</v>
      </c>
      <c r="F83" s="133" t="s">
        <v>159</v>
      </c>
      <c r="G83" s="134" t="s">
        <v>60</v>
      </c>
      <c r="H83" s="135">
        <v>-77.3</v>
      </c>
      <c r="I83" s="136">
        <v>0</v>
      </c>
      <c r="J83" s="135" t="s">
        <v>20</v>
      </c>
      <c r="K83" s="136">
        <v>0</v>
      </c>
      <c r="L83" s="135">
        <v>-22.8</v>
      </c>
      <c r="M83" s="136">
        <v>0</v>
      </c>
      <c r="N83" s="135">
        <v>-100.1</v>
      </c>
      <c r="O83" s="136">
        <v>0</v>
      </c>
      <c r="P83" s="50"/>
      <c r="Q83" s="135">
        <v>0</v>
      </c>
      <c r="R83" s="50">
        <v>0</v>
      </c>
      <c r="S83" s="135">
        <v>0</v>
      </c>
      <c r="T83" s="136">
        <v>0</v>
      </c>
      <c r="U83" s="135">
        <v>0</v>
      </c>
      <c r="V83" s="136">
        <v>0</v>
      </c>
      <c r="W83" s="135">
        <v>0</v>
      </c>
      <c r="X83" s="136">
        <v>0</v>
      </c>
      <c r="Y83" s="50"/>
      <c r="Z83" s="135">
        <v>0</v>
      </c>
      <c r="AA83" s="136">
        <v>0</v>
      </c>
      <c r="AB83" s="135">
        <v>0</v>
      </c>
      <c r="AC83" s="136">
        <v>0</v>
      </c>
      <c r="AD83" s="135">
        <v>0</v>
      </c>
      <c r="AE83" s="136">
        <v>0</v>
      </c>
      <c r="AF83" s="135">
        <v>0</v>
      </c>
      <c r="AG83" s="136">
        <v>0</v>
      </c>
      <c r="AH83" s="50"/>
      <c r="AI83" s="135">
        <v>0</v>
      </c>
      <c r="AJ83" s="136">
        <v>0</v>
      </c>
      <c r="AK83" s="135">
        <v>0</v>
      </c>
      <c r="AL83" s="136">
        <v>0</v>
      </c>
      <c r="AM83" s="135">
        <v>0</v>
      </c>
      <c r="AN83" s="136">
        <v>0</v>
      </c>
      <c r="AO83" s="135">
        <v>0</v>
      </c>
      <c r="AP83" s="136">
        <v>0</v>
      </c>
      <c r="AQ83" s="50"/>
      <c r="AR83" s="135">
        <v>0</v>
      </c>
      <c r="AS83" s="136">
        <v>0</v>
      </c>
      <c r="AT83" s="135">
        <v>0</v>
      </c>
      <c r="AU83" s="50">
        <v>0</v>
      </c>
      <c r="AV83" s="135">
        <v>0</v>
      </c>
      <c r="AW83" s="136">
        <v>0</v>
      </c>
      <c r="AX83" s="135">
        <v>0</v>
      </c>
      <c r="AY83" s="136">
        <v>0</v>
      </c>
      <c r="AZ83" s="89"/>
    </row>
    <row r="84" spans="1:52" s="139" customFormat="1">
      <c r="A84" s="129" t="s">
        <v>95</v>
      </c>
      <c r="B84" s="129">
        <v>430</v>
      </c>
      <c r="C84" s="130">
        <v>44610</v>
      </c>
      <c r="D84" s="131">
        <v>7071</v>
      </c>
      <c r="E84" s="132" t="s">
        <v>51</v>
      </c>
      <c r="F84" s="133" t="s">
        <v>141</v>
      </c>
      <c r="G84" s="79" t="s">
        <v>60</v>
      </c>
      <c r="H84" s="135">
        <v>-2.5</v>
      </c>
      <c r="I84" s="136">
        <v>0</v>
      </c>
      <c r="J84" s="135" t="s">
        <v>20</v>
      </c>
      <c r="K84" s="136">
        <v>0</v>
      </c>
      <c r="L84" s="135">
        <v>-0.8</v>
      </c>
      <c r="M84" s="136">
        <v>0</v>
      </c>
      <c r="N84" s="135">
        <v>-3.3</v>
      </c>
      <c r="O84" s="136">
        <v>0</v>
      </c>
      <c r="P84" s="50"/>
      <c r="Q84" s="135">
        <v>0</v>
      </c>
      <c r="R84" s="50">
        <v>0</v>
      </c>
      <c r="S84" s="135">
        <v>0</v>
      </c>
      <c r="T84" s="136">
        <v>0</v>
      </c>
      <c r="U84" s="135">
        <v>0</v>
      </c>
      <c r="V84" s="136">
        <v>0</v>
      </c>
      <c r="W84" s="135">
        <v>0</v>
      </c>
      <c r="X84" s="136">
        <v>0</v>
      </c>
      <c r="Y84" s="50"/>
      <c r="Z84" s="135">
        <v>0</v>
      </c>
      <c r="AA84" s="136">
        <v>0</v>
      </c>
      <c r="AB84" s="135">
        <v>0</v>
      </c>
      <c r="AC84" s="136">
        <v>0</v>
      </c>
      <c r="AD84" s="135">
        <v>0</v>
      </c>
      <c r="AE84" s="136">
        <v>0</v>
      </c>
      <c r="AF84" s="135">
        <v>0</v>
      </c>
      <c r="AG84" s="136">
        <v>0</v>
      </c>
      <c r="AH84" s="50"/>
      <c r="AI84" s="135">
        <v>0</v>
      </c>
      <c r="AJ84" s="136">
        <v>0</v>
      </c>
      <c r="AK84" s="135">
        <v>0</v>
      </c>
      <c r="AL84" s="136">
        <v>0</v>
      </c>
      <c r="AM84" s="135">
        <v>0</v>
      </c>
      <c r="AN84" s="136">
        <v>0</v>
      </c>
      <c r="AO84" s="135">
        <v>0</v>
      </c>
      <c r="AP84" s="136">
        <v>0</v>
      </c>
      <c r="AQ84" s="50"/>
      <c r="AR84" s="135">
        <v>0</v>
      </c>
      <c r="AS84" s="136">
        <v>0</v>
      </c>
      <c r="AT84" s="135">
        <v>0</v>
      </c>
      <c r="AU84" s="50">
        <v>0</v>
      </c>
      <c r="AV84" s="135">
        <v>0</v>
      </c>
      <c r="AW84" s="136">
        <v>0</v>
      </c>
      <c r="AX84" s="135">
        <v>0</v>
      </c>
      <c r="AY84" s="136">
        <v>0</v>
      </c>
      <c r="AZ84" s="89"/>
    </row>
    <row r="85" spans="1:52" s="139" customFormat="1">
      <c r="A85" s="129" t="s">
        <v>95</v>
      </c>
      <c r="B85" s="129">
        <v>692</v>
      </c>
      <c r="C85" s="130">
        <v>44610</v>
      </c>
      <c r="D85" s="131">
        <v>7071</v>
      </c>
      <c r="E85" s="132" t="s">
        <v>51</v>
      </c>
      <c r="F85" s="133" t="s">
        <v>144</v>
      </c>
      <c r="G85" s="79" t="s">
        <v>60</v>
      </c>
      <c r="H85" s="135">
        <v>-3.6</v>
      </c>
      <c r="I85" s="136">
        <v>-3.6</v>
      </c>
      <c r="J85" s="135" t="s">
        <v>20</v>
      </c>
      <c r="K85" s="136" t="s">
        <v>20</v>
      </c>
      <c r="L85" s="135">
        <v>-1</v>
      </c>
      <c r="M85" s="136">
        <v>-1</v>
      </c>
      <c r="N85" s="135">
        <v>-4.5999999999999996</v>
      </c>
      <c r="O85" s="136">
        <v>-4.5999999999999996</v>
      </c>
      <c r="P85" s="50"/>
      <c r="Q85" s="135">
        <v>-3.6</v>
      </c>
      <c r="R85" s="50">
        <v>-3.6</v>
      </c>
      <c r="S85" s="135" t="s">
        <v>20</v>
      </c>
      <c r="T85" s="136" t="s">
        <v>20</v>
      </c>
      <c r="U85" s="135">
        <v>-1</v>
      </c>
      <c r="V85" s="136">
        <v>-1</v>
      </c>
      <c r="W85" s="135">
        <v>-4.5999999999999996</v>
      </c>
      <c r="X85" s="136">
        <v>-4.5999999999999996</v>
      </c>
      <c r="Y85" s="50"/>
      <c r="Z85" s="135">
        <v>-3.6</v>
      </c>
      <c r="AA85" s="136">
        <v>-3.6</v>
      </c>
      <c r="AB85" s="135" t="s">
        <v>20</v>
      </c>
      <c r="AC85" s="136" t="s">
        <v>20</v>
      </c>
      <c r="AD85" s="135">
        <v>-1</v>
      </c>
      <c r="AE85" s="136">
        <v>-1</v>
      </c>
      <c r="AF85" s="135">
        <v>-4.5999999999999996</v>
      </c>
      <c r="AG85" s="136">
        <v>-4.5999999999999996</v>
      </c>
      <c r="AH85" s="50"/>
      <c r="AI85" s="135">
        <v>-3.6</v>
      </c>
      <c r="AJ85" s="136">
        <v>-3.6</v>
      </c>
      <c r="AK85" s="135" t="s">
        <v>20</v>
      </c>
      <c r="AL85" s="136" t="s">
        <v>20</v>
      </c>
      <c r="AM85" s="135">
        <v>-1</v>
      </c>
      <c r="AN85" s="136">
        <v>-1</v>
      </c>
      <c r="AO85" s="135">
        <v>-4.5999999999999996</v>
      </c>
      <c r="AP85" s="136">
        <v>-4.5999999999999996</v>
      </c>
      <c r="AQ85" s="50"/>
      <c r="AR85" s="135">
        <v>-3.6</v>
      </c>
      <c r="AS85" s="136">
        <v>-3.6</v>
      </c>
      <c r="AT85" s="135" t="s">
        <v>20</v>
      </c>
      <c r="AU85" s="50" t="s">
        <v>20</v>
      </c>
      <c r="AV85" s="135">
        <v>-1</v>
      </c>
      <c r="AW85" s="136">
        <v>-1</v>
      </c>
      <c r="AX85" s="135">
        <v>-4.5999999999999996</v>
      </c>
      <c r="AY85" s="136">
        <v>-4.5999999999999996</v>
      </c>
      <c r="AZ85" s="89"/>
    </row>
    <row r="86" spans="1:52" s="139" customFormat="1">
      <c r="A86" s="129" t="s">
        <v>95</v>
      </c>
      <c r="B86" s="129">
        <v>433</v>
      </c>
      <c r="C86" s="130">
        <v>44610</v>
      </c>
      <c r="D86" s="131">
        <v>7071</v>
      </c>
      <c r="E86" s="132" t="s">
        <v>51</v>
      </c>
      <c r="F86" s="133" t="s">
        <v>142</v>
      </c>
      <c r="G86" s="79" t="s">
        <v>60</v>
      </c>
      <c r="H86" s="135">
        <v>-27.6</v>
      </c>
      <c r="I86" s="136">
        <v>0</v>
      </c>
      <c r="J86" s="135" t="s">
        <v>20</v>
      </c>
      <c r="K86" s="136">
        <v>0</v>
      </c>
      <c r="L86" s="135">
        <v>-8.1</v>
      </c>
      <c r="M86" s="136">
        <v>0</v>
      </c>
      <c r="N86" s="135">
        <v>-35.700000000000003</v>
      </c>
      <c r="O86" s="136">
        <v>0</v>
      </c>
      <c r="P86" s="50"/>
      <c r="Q86" s="135">
        <v>-2.5</v>
      </c>
      <c r="R86" s="50">
        <v>0</v>
      </c>
      <c r="S86" s="135" t="s">
        <v>20</v>
      </c>
      <c r="T86" s="136">
        <v>0</v>
      </c>
      <c r="U86" s="135">
        <v>-0.7</v>
      </c>
      <c r="V86" s="136">
        <v>0</v>
      </c>
      <c r="W86" s="135">
        <v>-3.2</v>
      </c>
      <c r="X86" s="136">
        <v>0</v>
      </c>
      <c r="Y86" s="50"/>
      <c r="Z86" s="135">
        <v>0</v>
      </c>
      <c r="AA86" s="136">
        <v>0</v>
      </c>
      <c r="AB86" s="135">
        <v>0</v>
      </c>
      <c r="AC86" s="136">
        <v>0</v>
      </c>
      <c r="AD86" s="135">
        <v>0</v>
      </c>
      <c r="AE86" s="136">
        <v>0</v>
      </c>
      <c r="AF86" s="135">
        <v>0</v>
      </c>
      <c r="AG86" s="136">
        <v>0</v>
      </c>
      <c r="AH86" s="50"/>
      <c r="AI86" s="135">
        <v>0</v>
      </c>
      <c r="AJ86" s="136">
        <v>0</v>
      </c>
      <c r="AK86" s="135">
        <v>0</v>
      </c>
      <c r="AL86" s="136">
        <v>0</v>
      </c>
      <c r="AM86" s="135">
        <v>0</v>
      </c>
      <c r="AN86" s="136">
        <v>0</v>
      </c>
      <c r="AO86" s="135">
        <v>0</v>
      </c>
      <c r="AP86" s="136">
        <v>0</v>
      </c>
      <c r="AQ86" s="50"/>
      <c r="AR86" s="135">
        <v>0</v>
      </c>
      <c r="AS86" s="136">
        <v>0</v>
      </c>
      <c r="AT86" s="135">
        <v>0</v>
      </c>
      <c r="AU86" s="50">
        <v>0</v>
      </c>
      <c r="AV86" s="135">
        <v>0</v>
      </c>
      <c r="AW86" s="136">
        <v>0</v>
      </c>
      <c r="AX86" s="135">
        <v>0</v>
      </c>
      <c r="AY86" s="136">
        <v>0</v>
      </c>
      <c r="AZ86" s="89"/>
    </row>
    <row r="87" spans="1:52" s="139" customFormat="1">
      <c r="A87" s="129" t="s">
        <v>95</v>
      </c>
      <c r="B87" s="129">
        <v>625</v>
      </c>
      <c r="C87" s="130">
        <v>44624</v>
      </c>
      <c r="D87" s="131">
        <v>7071</v>
      </c>
      <c r="E87" s="132" t="s">
        <v>51</v>
      </c>
      <c r="F87" s="133" t="s">
        <v>152</v>
      </c>
      <c r="G87" s="79" t="s">
        <v>60</v>
      </c>
      <c r="H87" s="135">
        <v>-19.8</v>
      </c>
      <c r="I87" s="136">
        <v>0</v>
      </c>
      <c r="J87" s="135" t="s">
        <v>20</v>
      </c>
      <c r="K87" s="136">
        <v>0</v>
      </c>
      <c r="L87" s="135">
        <v>-5.8</v>
      </c>
      <c r="M87" s="136">
        <v>0</v>
      </c>
      <c r="N87" s="135">
        <v>-25.6</v>
      </c>
      <c r="O87" s="136">
        <v>0</v>
      </c>
      <c r="P87" s="50"/>
      <c r="Q87" s="135">
        <v>0</v>
      </c>
      <c r="R87" s="50">
        <v>0</v>
      </c>
      <c r="S87" s="135">
        <v>0</v>
      </c>
      <c r="T87" s="136">
        <v>0</v>
      </c>
      <c r="U87" s="135">
        <v>0</v>
      </c>
      <c r="V87" s="136">
        <v>0</v>
      </c>
      <c r="W87" s="135">
        <v>0</v>
      </c>
      <c r="X87" s="136">
        <v>0</v>
      </c>
      <c r="Y87" s="50"/>
      <c r="Z87" s="135">
        <v>0</v>
      </c>
      <c r="AA87" s="136">
        <v>0</v>
      </c>
      <c r="AB87" s="135">
        <v>0</v>
      </c>
      <c r="AC87" s="136">
        <v>0</v>
      </c>
      <c r="AD87" s="135">
        <v>0</v>
      </c>
      <c r="AE87" s="136">
        <v>0</v>
      </c>
      <c r="AF87" s="135">
        <v>0</v>
      </c>
      <c r="AG87" s="136">
        <v>0</v>
      </c>
      <c r="AH87" s="50"/>
      <c r="AI87" s="135">
        <v>0</v>
      </c>
      <c r="AJ87" s="136">
        <v>0</v>
      </c>
      <c r="AK87" s="135">
        <v>0</v>
      </c>
      <c r="AL87" s="136">
        <v>0</v>
      </c>
      <c r="AM87" s="135">
        <v>0</v>
      </c>
      <c r="AN87" s="136">
        <v>0</v>
      </c>
      <c r="AO87" s="135">
        <v>0</v>
      </c>
      <c r="AP87" s="136">
        <v>0</v>
      </c>
      <c r="AQ87" s="50"/>
      <c r="AR87" s="135">
        <v>0</v>
      </c>
      <c r="AS87" s="136">
        <v>0</v>
      </c>
      <c r="AT87" s="135">
        <v>0</v>
      </c>
      <c r="AU87" s="50">
        <v>0</v>
      </c>
      <c r="AV87" s="135">
        <v>0</v>
      </c>
      <c r="AW87" s="136">
        <v>0</v>
      </c>
      <c r="AX87" s="135">
        <v>0</v>
      </c>
      <c r="AY87" s="136">
        <v>0</v>
      </c>
      <c r="AZ87" s="89"/>
    </row>
    <row r="88" spans="1:52" s="139" customFormat="1">
      <c r="A88" s="129" t="s">
        <v>95</v>
      </c>
      <c r="B88" s="129">
        <v>535</v>
      </c>
      <c r="C88" s="130">
        <v>44615</v>
      </c>
      <c r="D88" s="131">
        <v>7071</v>
      </c>
      <c r="E88" s="132" t="s">
        <v>51</v>
      </c>
      <c r="F88" s="133" t="s">
        <v>147</v>
      </c>
      <c r="G88" s="79" t="s">
        <v>60</v>
      </c>
      <c r="H88" s="135">
        <v>-55.6</v>
      </c>
      <c r="I88" s="136">
        <v>0</v>
      </c>
      <c r="J88" s="135" t="s">
        <v>20</v>
      </c>
      <c r="K88" s="136">
        <v>0</v>
      </c>
      <c r="L88" s="135">
        <v>-16.399999999999999</v>
      </c>
      <c r="M88" s="136">
        <v>0</v>
      </c>
      <c r="N88" s="135">
        <v>-72</v>
      </c>
      <c r="O88" s="136">
        <v>0</v>
      </c>
      <c r="P88" s="50"/>
      <c r="Q88" s="135">
        <v>-5</v>
      </c>
      <c r="R88" s="50">
        <v>0</v>
      </c>
      <c r="S88" s="135" t="s">
        <v>20</v>
      </c>
      <c r="T88" s="136">
        <v>0</v>
      </c>
      <c r="U88" s="135">
        <v>-1.5</v>
      </c>
      <c r="V88" s="136">
        <v>0</v>
      </c>
      <c r="W88" s="135">
        <v>-6.5</v>
      </c>
      <c r="X88" s="136">
        <v>0</v>
      </c>
      <c r="Y88" s="50"/>
      <c r="Z88" s="135">
        <v>0</v>
      </c>
      <c r="AA88" s="136">
        <v>0</v>
      </c>
      <c r="AB88" s="135">
        <v>0</v>
      </c>
      <c r="AC88" s="136">
        <v>0</v>
      </c>
      <c r="AD88" s="135">
        <v>0</v>
      </c>
      <c r="AE88" s="136">
        <v>0</v>
      </c>
      <c r="AF88" s="135">
        <v>0</v>
      </c>
      <c r="AG88" s="136">
        <v>0</v>
      </c>
      <c r="AH88" s="50"/>
      <c r="AI88" s="135">
        <v>0</v>
      </c>
      <c r="AJ88" s="136">
        <v>0</v>
      </c>
      <c r="AK88" s="135">
        <v>0</v>
      </c>
      <c r="AL88" s="136">
        <v>0</v>
      </c>
      <c r="AM88" s="135">
        <v>0</v>
      </c>
      <c r="AN88" s="136">
        <v>0</v>
      </c>
      <c r="AO88" s="135">
        <v>0</v>
      </c>
      <c r="AP88" s="136">
        <v>0</v>
      </c>
      <c r="AQ88" s="50"/>
      <c r="AR88" s="135">
        <v>0</v>
      </c>
      <c r="AS88" s="136">
        <v>0</v>
      </c>
      <c r="AT88" s="135">
        <v>0</v>
      </c>
      <c r="AU88" s="50">
        <v>0</v>
      </c>
      <c r="AV88" s="135">
        <v>0</v>
      </c>
      <c r="AW88" s="136">
        <v>0</v>
      </c>
      <c r="AX88" s="135">
        <v>0</v>
      </c>
      <c r="AY88" s="136">
        <v>0</v>
      </c>
      <c r="AZ88" s="89"/>
    </row>
    <row r="89" spans="1:52" s="139" customFormat="1">
      <c r="A89" s="129" t="s">
        <v>95</v>
      </c>
      <c r="B89" s="129">
        <v>414</v>
      </c>
      <c r="C89" s="130">
        <v>44610</v>
      </c>
      <c r="D89" s="131">
        <v>7071</v>
      </c>
      <c r="E89" s="132" t="s">
        <v>51</v>
      </c>
      <c r="F89" s="133" t="s">
        <v>143</v>
      </c>
      <c r="G89" s="79" t="s">
        <v>60</v>
      </c>
      <c r="H89" s="135">
        <v>-54.5</v>
      </c>
      <c r="I89" s="136">
        <v>0</v>
      </c>
      <c r="J89" s="135" t="s">
        <v>20</v>
      </c>
      <c r="K89" s="136">
        <v>0</v>
      </c>
      <c r="L89" s="135">
        <v>-16.100000000000001</v>
      </c>
      <c r="M89" s="136">
        <v>0</v>
      </c>
      <c r="N89" s="135">
        <v>-70.599999999999994</v>
      </c>
      <c r="O89" s="136">
        <v>0</v>
      </c>
      <c r="P89" s="50"/>
      <c r="Q89" s="135">
        <v>0</v>
      </c>
      <c r="R89" s="50">
        <v>0</v>
      </c>
      <c r="S89" s="135">
        <v>0</v>
      </c>
      <c r="T89" s="136">
        <v>0</v>
      </c>
      <c r="U89" s="135">
        <v>0</v>
      </c>
      <c r="V89" s="136">
        <v>0</v>
      </c>
      <c r="W89" s="135">
        <v>0</v>
      </c>
      <c r="X89" s="136">
        <v>0</v>
      </c>
      <c r="Y89" s="50"/>
      <c r="Z89" s="135">
        <v>0</v>
      </c>
      <c r="AA89" s="136">
        <v>0</v>
      </c>
      <c r="AB89" s="135">
        <v>0</v>
      </c>
      <c r="AC89" s="136">
        <v>0</v>
      </c>
      <c r="AD89" s="135">
        <v>0</v>
      </c>
      <c r="AE89" s="136">
        <v>0</v>
      </c>
      <c r="AF89" s="135">
        <v>0</v>
      </c>
      <c r="AG89" s="136">
        <v>0</v>
      </c>
      <c r="AH89" s="50"/>
      <c r="AI89" s="135">
        <v>0</v>
      </c>
      <c r="AJ89" s="136">
        <v>0</v>
      </c>
      <c r="AK89" s="135">
        <v>0</v>
      </c>
      <c r="AL89" s="136">
        <v>0</v>
      </c>
      <c r="AM89" s="135">
        <v>0</v>
      </c>
      <c r="AN89" s="136">
        <v>0</v>
      </c>
      <c r="AO89" s="135">
        <v>0</v>
      </c>
      <c r="AP89" s="136">
        <v>0</v>
      </c>
      <c r="AQ89" s="50"/>
      <c r="AR89" s="135">
        <v>0</v>
      </c>
      <c r="AS89" s="136">
        <v>0</v>
      </c>
      <c r="AT89" s="135">
        <v>0</v>
      </c>
      <c r="AU89" s="50">
        <v>0</v>
      </c>
      <c r="AV89" s="135">
        <v>0</v>
      </c>
      <c r="AW89" s="136">
        <v>0</v>
      </c>
      <c r="AX89" s="135">
        <v>0</v>
      </c>
      <c r="AY89" s="136">
        <v>0</v>
      </c>
      <c r="AZ89" s="89"/>
    </row>
    <row r="90" spans="1:52" s="51" customFormat="1">
      <c r="A90" s="129" t="s">
        <v>95</v>
      </c>
      <c r="B90" s="129">
        <v>602</v>
      </c>
      <c r="C90" s="130">
        <v>44617</v>
      </c>
      <c r="D90" s="131">
        <v>7071</v>
      </c>
      <c r="E90" s="132" t="s">
        <v>51</v>
      </c>
      <c r="F90" s="133" t="s">
        <v>151</v>
      </c>
      <c r="G90" s="79" t="s">
        <v>60</v>
      </c>
      <c r="H90" s="135">
        <v>-0.2</v>
      </c>
      <c r="I90" s="136">
        <v>-0.2</v>
      </c>
      <c r="J90" s="135" t="s">
        <v>20</v>
      </c>
      <c r="K90" s="136" t="s">
        <v>20</v>
      </c>
      <c r="L90" s="135">
        <v>-0.1</v>
      </c>
      <c r="M90" s="136">
        <v>-0.1</v>
      </c>
      <c r="N90" s="135">
        <v>-0.3</v>
      </c>
      <c r="O90" s="136">
        <v>-0.3</v>
      </c>
      <c r="P90" s="50"/>
      <c r="Q90" s="135">
        <v>-0.2</v>
      </c>
      <c r="R90" s="50">
        <v>-0.2</v>
      </c>
      <c r="S90" s="135" t="s">
        <v>20</v>
      </c>
      <c r="T90" s="136" t="s">
        <v>20</v>
      </c>
      <c r="U90" s="135">
        <v>-0.1</v>
      </c>
      <c r="V90" s="136">
        <v>-0.1</v>
      </c>
      <c r="W90" s="135">
        <v>-0.3</v>
      </c>
      <c r="X90" s="136">
        <v>-0.3</v>
      </c>
      <c r="Y90" s="50"/>
      <c r="Z90" s="135">
        <v>-0.2</v>
      </c>
      <c r="AA90" s="136">
        <v>-0.2</v>
      </c>
      <c r="AB90" s="135" t="s">
        <v>20</v>
      </c>
      <c r="AC90" s="136" t="s">
        <v>20</v>
      </c>
      <c r="AD90" s="135">
        <v>-0.1</v>
      </c>
      <c r="AE90" s="136">
        <v>-0.1</v>
      </c>
      <c r="AF90" s="135">
        <v>-0.3</v>
      </c>
      <c r="AG90" s="136">
        <v>-0.3</v>
      </c>
      <c r="AH90" s="50"/>
      <c r="AI90" s="135">
        <v>-0.2</v>
      </c>
      <c r="AJ90" s="136">
        <v>-0.2</v>
      </c>
      <c r="AK90" s="135" t="s">
        <v>20</v>
      </c>
      <c r="AL90" s="136" t="s">
        <v>20</v>
      </c>
      <c r="AM90" s="135">
        <v>-0.1</v>
      </c>
      <c r="AN90" s="136">
        <v>-0.1</v>
      </c>
      <c r="AO90" s="135">
        <v>-0.3</v>
      </c>
      <c r="AP90" s="136">
        <v>-0.3</v>
      </c>
      <c r="AQ90" s="50"/>
      <c r="AR90" s="135">
        <v>-0.2</v>
      </c>
      <c r="AS90" s="136">
        <v>-0.2</v>
      </c>
      <c r="AT90" s="135" t="s">
        <v>20</v>
      </c>
      <c r="AU90" s="50" t="s">
        <v>20</v>
      </c>
      <c r="AV90" s="135">
        <v>-0.1</v>
      </c>
      <c r="AW90" s="136">
        <v>-0.1</v>
      </c>
      <c r="AX90" s="135">
        <v>-0.3</v>
      </c>
      <c r="AY90" s="136">
        <v>-0.3</v>
      </c>
      <c r="AZ90" s="52"/>
    </row>
    <row r="91" spans="1:52" s="139" customFormat="1">
      <c r="A91" s="129" t="s">
        <v>95</v>
      </c>
      <c r="B91" s="129">
        <v>518</v>
      </c>
      <c r="C91" s="130">
        <v>44615</v>
      </c>
      <c r="D91" s="131">
        <v>7071</v>
      </c>
      <c r="E91" s="132" t="s">
        <v>51</v>
      </c>
      <c r="F91" s="133" t="s">
        <v>178</v>
      </c>
      <c r="G91" s="79" t="s">
        <v>60</v>
      </c>
      <c r="H91" s="135">
        <v>-158.30000000000001</v>
      </c>
      <c r="I91" s="136">
        <v>0</v>
      </c>
      <c r="J91" s="135" t="s">
        <v>20</v>
      </c>
      <c r="K91" s="136">
        <v>0</v>
      </c>
      <c r="L91" s="135">
        <v>-46.7</v>
      </c>
      <c r="M91" s="136">
        <v>0</v>
      </c>
      <c r="N91" s="135">
        <v>-205</v>
      </c>
      <c r="O91" s="136">
        <v>0</v>
      </c>
      <c r="P91" s="50"/>
      <c r="Q91" s="135">
        <v>-183.6</v>
      </c>
      <c r="R91" s="50">
        <v>0</v>
      </c>
      <c r="S91" s="135" t="s">
        <v>20</v>
      </c>
      <c r="T91" s="136">
        <v>0</v>
      </c>
      <c r="U91" s="135">
        <v>-54.2</v>
      </c>
      <c r="V91" s="136">
        <v>0</v>
      </c>
      <c r="W91" s="135">
        <v>-237.8</v>
      </c>
      <c r="X91" s="136">
        <v>0</v>
      </c>
      <c r="Y91" s="50"/>
      <c r="Z91" s="135">
        <v>-15.3</v>
      </c>
      <c r="AA91" s="136">
        <v>0</v>
      </c>
      <c r="AB91" s="135" t="s">
        <v>20</v>
      </c>
      <c r="AC91" s="136">
        <v>0</v>
      </c>
      <c r="AD91" s="135">
        <v>-4.5</v>
      </c>
      <c r="AE91" s="136">
        <v>0</v>
      </c>
      <c r="AF91" s="135">
        <v>-19.8</v>
      </c>
      <c r="AG91" s="136">
        <v>0</v>
      </c>
      <c r="AH91" s="50"/>
      <c r="AI91" s="135">
        <v>0</v>
      </c>
      <c r="AJ91" s="136">
        <v>0</v>
      </c>
      <c r="AK91" s="135">
        <v>0</v>
      </c>
      <c r="AL91" s="136">
        <v>0</v>
      </c>
      <c r="AM91" s="135">
        <v>0</v>
      </c>
      <c r="AN91" s="136">
        <v>0</v>
      </c>
      <c r="AO91" s="135">
        <v>0</v>
      </c>
      <c r="AP91" s="136">
        <v>0</v>
      </c>
      <c r="AQ91" s="50"/>
      <c r="AR91" s="135">
        <v>0</v>
      </c>
      <c r="AS91" s="136">
        <v>0</v>
      </c>
      <c r="AT91" s="135">
        <v>0</v>
      </c>
      <c r="AU91" s="50">
        <v>0</v>
      </c>
      <c r="AV91" s="135">
        <v>0</v>
      </c>
      <c r="AW91" s="136">
        <v>0</v>
      </c>
      <c r="AX91" s="135">
        <v>0</v>
      </c>
      <c r="AY91" s="136">
        <v>0</v>
      </c>
      <c r="AZ91" s="89"/>
    </row>
    <row r="92" spans="1:52" s="139" customFormat="1">
      <c r="A92" s="129" t="s">
        <v>95</v>
      </c>
      <c r="B92" s="129">
        <v>87</v>
      </c>
      <c r="C92" s="130">
        <v>44540</v>
      </c>
      <c r="D92" s="131">
        <v>7071</v>
      </c>
      <c r="E92" s="132" t="s">
        <v>51</v>
      </c>
      <c r="F92" s="133" t="s">
        <v>135</v>
      </c>
      <c r="G92" s="79" t="s">
        <v>60</v>
      </c>
      <c r="H92" s="135">
        <v>-14</v>
      </c>
      <c r="I92" s="136">
        <v>-15.2</v>
      </c>
      <c r="J92" s="135" t="s">
        <v>20</v>
      </c>
      <c r="K92" s="136" t="s">
        <v>20</v>
      </c>
      <c r="L92" s="135">
        <v>-1.8</v>
      </c>
      <c r="M92" s="136">
        <v>-2</v>
      </c>
      <c r="N92" s="135">
        <v>-15.8</v>
      </c>
      <c r="O92" s="136">
        <v>-17.2</v>
      </c>
      <c r="P92" s="50"/>
      <c r="Q92" s="135">
        <v>-15.3</v>
      </c>
      <c r="R92" s="50">
        <v>-15.3</v>
      </c>
      <c r="S92" s="135" t="s">
        <v>20</v>
      </c>
      <c r="T92" s="136" t="s">
        <v>20</v>
      </c>
      <c r="U92" s="135">
        <v>-2</v>
      </c>
      <c r="V92" s="136">
        <v>-2</v>
      </c>
      <c r="W92" s="135">
        <v>-17.3</v>
      </c>
      <c r="X92" s="136">
        <v>-17.3</v>
      </c>
      <c r="Y92" s="50"/>
      <c r="Z92" s="135">
        <v>-15.5</v>
      </c>
      <c r="AA92" s="136">
        <v>-15.5</v>
      </c>
      <c r="AB92" s="135" t="s">
        <v>20</v>
      </c>
      <c r="AC92" s="136" t="s">
        <v>20</v>
      </c>
      <c r="AD92" s="135">
        <v>-2</v>
      </c>
      <c r="AE92" s="136">
        <v>-2</v>
      </c>
      <c r="AF92" s="135">
        <v>-17.5</v>
      </c>
      <c r="AG92" s="136">
        <v>-17.5</v>
      </c>
      <c r="AH92" s="50"/>
      <c r="AI92" s="135">
        <v>-15.6</v>
      </c>
      <c r="AJ92" s="136">
        <v>-15.6</v>
      </c>
      <c r="AK92" s="135" t="s">
        <v>20</v>
      </c>
      <c r="AL92" s="136" t="s">
        <v>20</v>
      </c>
      <c r="AM92" s="135">
        <v>-2</v>
      </c>
      <c r="AN92" s="136">
        <v>-2</v>
      </c>
      <c r="AO92" s="135">
        <v>-17.600000000000001</v>
      </c>
      <c r="AP92" s="136">
        <v>-17.600000000000001</v>
      </c>
      <c r="AQ92" s="50"/>
      <c r="AR92" s="135">
        <v>-15.8</v>
      </c>
      <c r="AS92" s="136">
        <v>-15.8</v>
      </c>
      <c r="AT92" s="135" t="s">
        <v>20</v>
      </c>
      <c r="AU92" s="50" t="s">
        <v>20</v>
      </c>
      <c r="AV92" s="135">
        <v>-2</v>
      </c>
      <c r="AW92" s="136">
        <v>-2</v>
      </c>
      <c r="AX92" s="135">
        <v>-17.8</v>
      </c>
      <c r="AY92" s="136">
        <v>-17.8</v>
      </c>
      <c r="AZ92" s="89"/>
    </row>
    <row r="93" spans="1:52" s="139" customFormat="1">
      <c r="A93" s="129" t="s">
        <v>95</v>
      </c>
      <c r="B93" s="129">
        <v>756</v>
      </c>
      <c r="C93" s="130">
        <v>44715</v>
      </c>
      <c r="D93" s="131">
        <v>7071</v>
      </c>
      <c r="E93" s="132" t="s">
        <v>51</v>
      </c>
      <c r="F93" s="133" t="s">
        <v>160</v>
      </c>
      <c r="G93" s="79" t="s">
        <v>60</v>
      </c>
      <c r="H93" s="135">
        <v>0</v>
      </c>
      <c r="I93" s="136">
        <v>-4.7</v>
      </c>
      <c r="J93" s="135">
        <v>0</v>
      </c>
      <c r="K93" s="136">
        <v>0</v>
      </c>
      <c r="L93" s="135">
        <v>0</v>
      </c>
      <c r="M93" s="136">
        <v>0</v>
      </c>
      <c r="N93" s="135">
        <v>0</v>
      </c>
      <c r="O93" s="136">
        <v>-4.7</v>
      </c>
      <c r="P93" s="50"/>
      <c r="Q93" s="135">
        <v>-4.7</v>
      </c>
      <c r="R93" s="50">
        <v>-4.7</v>
      </c>
      <c r="S93" s="135">
        <v>0</v>
      </c>
      <c r="T93" s="136">
        <v>0</v>
      </c>
      <c r="U93" s="135">
        <v>0</v>
      </c>
      <c r="V93" s="136">
        <v>0</v>
      </c>
      <c r="W93" s="135">
        <v>-4.7</v>
      </c>
      <c r="X93" s="136">
        <v>-4.7</v>
      </c>
      <c r="Y93" s="50"/>
      <c r="Z93" s="135">
        <v>-4.7</v>
      </c>
      <c r="AA93" s="136">
        <v>-4.7</v>
      </c>
      <c r="AB93" s="135">
        <v>0</v>
      </c>
      <c r="AC93" s="136">
        <v>0</v>
      </c>
      <c r="AD93" s="135">
        <v>0</v>
      </c>
      <c r="AE93" s="136">
        <v>0</v>
      </c>
      <c r="AF93" s="135">
        <v>-4.7</v>
      </c>
      <c r="AG93" s="136">
        <v>-4.7</v>
      </c>
      <c r="AH93" s="50"/>
      <c r="AI93" s="135">
        <v>-4.7</v>
      </c>
      <c r="AJ93" s="136">
        <v>-4.7</v>
      </c>
      <c r="AK93" s="135">
        <v>0</v>
      </c>
      <c r="AL93" s="136">
        <v>0</v>
      </c>
      <c r="AM93" s="135">
        <v>0</v>
      </c>
      <c r="AN93" s="136">
        <v>0</v>
      </c>
      <c r="AO93" s="135">
        <v>-4.7</v>
      </c>
      <c r="AP93" s="136">
        <v>-4.7</v>
      </c>
      <c r="AQ93" s="50"/>
      <c r="AR93" s="135">
        <v>-4.7</v>
      </c>
      <c r="AS93" s="136">
        <v>-4.7</v>
      </c>
      <c r="AT93" s="135">
        <v>0</v>
      </c>
      <c r="AU93" s="50">
        <v>0</v>
      </c>
      <c r="AV93" s="135">
        <v>0</v>
      </c>
      <c r="AW93" s="136">
        <v>0</v>
      </c>
      <c r="AX93" s="135">
        <v>-4.7</v>
      </c>
      <c r="AY93" s="136">
        <v>-4.7</v>
      </c>
      <c r="AZ93" s="89"/>
    </row>
    <row r="94" spans="1:52" s="139" customFormat="1">
      <c r="A94" s="129" t="s">
        <v>95</v>
      </c>
      <c r="B94" s="129">
        <v>722</v>
      </c>
      <c r="C94" s="130">
        <v>44715</v>
      </c>
      <c r="D94" s="131">
        <v>7071</v>
      </c>
      <c r="E94" s="132" t="s">
        <v>51</v>
      </c>
      <c r="F94" s="133" t="s">
        <v>158</v>
      </c>
      <c r="G94" s="79" t="s">
        <v>60</v>
      </c>
      <c r="H94" s="135">
        <v>-57.7</v>
      </c>
      <c r="I94" s="136">
        <v>0</v>
      </c>
      <c r="J94" s="135">
        <v>0</v>
      </c>
      <c r="K94" s="136">
        <v>0</v>
      </c>
      <c r="L94" s="135">
        <v>-17</v>
      </c>
      <c r="M94" s="136">
        <v>0</v>
      </c>
      <c r="N94" s="135">
        <v>-74.7</v>
      </c>
      <c r="O94" s="136">
        <v>0</v>
      </c>
      <c r="P94" s="50"/>
      <c r="Q94" s="135">
        <v>-5.2</v>
      </c>
      <c r="R94" s="50">
        <v>0</v>
      </c>
      <c r="S94" s="135">
        <v>0</v>
      </c>
      <c r="T94" s="136">
        <v>0</v>
      </c>
      <c r="U94" s="135">
        <v>-1.6</v>
      </c>
      <c r="V94" s="136">
        <v>0</v>
      </c>
      <c r="W94" s="135">
        <v>-6.8</v>
      </c>
      <c r="X94" s="136">
        <v>0</v>
      </c>
      <c r="Y94" s="50"/>
      <c r="Z94" s="135">
        <v>0</v>
      </c>
      <c r="AA94" s="136">
        <v>0</v>
      </c>
      <c r="AB94" s="135">
        <v>0</v>
      </c>
      <c r="AC94" s="136">
        <v>0</v>
      </c>
      <c r="AD94" s="135">
        <v>0</v>
      </c>
      <c r="AE94" s="136">
        <v>0</v>
      </c>
      <c r="AF94" s="135">
        <v>0</v>
      </c>
      <c r="AG94" s="136">
        <v>0</v>
      </c>
      <c r="AH94" s="50"/>
      <c r="AI94" s="135">
        <v>0</v>
      </c>
      <c r="AJ94" s="136">
        <v>0</v>
      </c>
      <c r="AK94" s="135">
        <v>0</v>
      </c>
      <c r="AL94" s="136">
        <v>0</v>
      </c>
      <c r="AM94" s="135">
        <v>0</v>
      </c>
      <c r="AN94" s="136">
        <v>0</v>
      </c>
      <c r="AO94" s="135">
        <v>0</v>
      </c>
      <c r="AP94" s="136">
        <v>0</v>
      </c>
      <c r="AQ94" s="50"/>
      <c r="AR94" s="135">
        <v>0</v>
      </c>
      <c r="AS94" s="136">
        <v>0</v>
      </c>
      <c r="AT94" s="135">
        <v>0</v>
      </c>
      <c r="AU94" s="50">
        <v>0</v>
      </c>
      <c r="AV94" s="135">
        <v>0</v>
      </c>
      <c r="AW94" s="136">
        <v>0</v>
      </c>
      <c r="AX94" s="135">
        <v>0</v>
      </c>
      <c r="AY94" s="136">
        <v>0</v>
      </c>
      <c r="AZ94" s="89"/>
    </row>
    <row r="95" spans="1:52" s="139" customFormat="1">
      <c r="A95" s="129" t="s">
        <v>95</v>
      </c>
      <c r="B95" s="129">
        <v>635</v>
      </c>
      <c r="C95" s="130">
        <v>44624</v>
      </c>
      <c r="D95" s="131">
        <v>7071</v>
      </c>
      <c r="E95" s="132" t="s">
        <v>51</v>
      </c>
      <c r="F95" s="133" t="s">
        <v>153</v>
      </c>
      <c r="G95" s="79" t="s">
        <v>60</v>
      </c>
      <c r="H95" s="135">
        <v>-9.6</v>
      </c>
      <c r="I95" s="136">
        <v>0</v>
      </c>
      <c r="J95" s="135" t="s">
        <v>20</v>
      </c>
      <c r="K95" s="136">
        <v>0</v>
      </c>
      <c r="L95" s="135">
        <v>-2.8</v>
      </c>
      <c r="M95" s="136">
        <v>0</v>
      </c>
      <c r="N95" s="135">
        <v>-12.4</v>
      </c>
      <c r="O95" s="136">
        <v>0</v>
      </c>
      <c r="P95" s="50"/>
      <c r="Q95" s="135">
        <v>0</v>
      </c>
      <c r="R95" s="50">
        <v>0</v>
      </c>
      <c r="S95" s="135">
        <v>0</v>
      </c>
      <c r="T95" s="136">
        <v>0</v>
      </c>
      <c r="U95" s="135">
        <v>0</v>
      </c>
      <c r="V95" s="136">
        <v>0</v>
      </c>
      <c r="W95" s="135">
        <v>0</v>
      </c>
      <c r="X95" s="136">
        <v>0</v>
      </c>
      <c r="Y95" s="50"/>
      <c r="Z95" s="135">
        <v>0</v>
      </c>
      <c r="AA95" s="136">
        <v>0</v>
      </c>
      <c r="AB95" s="135">
        <v>0</v>
      </c>
      <c r="AC95" s="136">
        <v>0</v>
      </c>
      <c r="AD95" s="135">
        <v>0</v>
      </c>
      <c r="AE95" s="136">
        <v>0</v>
      </c>
      <c r="AF95" s="135">
        <v>0</v>
      </c>
      <c r="AG95" s="136">
        <v>0</v>
      </c>
      <c r="AH95" s="50"/>
      <c r="AI95" s="135">
        <v>0</v>
      </c>
      <c r="AJ95" s="136">
        <v>0</v>
      </c>
      <c r="AK95" s="135">
        <v>0</v>
      </c>
      <c r="AL95" s="136">
        <v>0</v>
      </c>
      <c r="AM95" s="135">
        <v>0</v>
      </c>
      <c r="AN95" s="136">
        <v>0</v>
      </c>
      <c r="AO95" s="135">
        <v>0</v>
      </c>
      <c r="AP95" s="136">
        <v>0</v>
      </c>
      <c r="AQ95" s="50"/>
      <c r="AR95" s="135">
        <v>0</v>
      </c>
      <c r="AS95" s="136">
        <v>0</v>
      </c>
      <c r="AT95" s="135">
        <v>0</v>
      </c>
      <c r="AU95" s="50">
        <v>0</v>
      </c>
      <c r="AV95" s="135">
        <v>0</v>
      </c>
      <c r="AW95" s="136">
        <v>0</v>
      </c>
      <c r="AX95" s="135">
        <v>0</v>
      </c>
      <c r="AY95" s="136">
        <v>0</v>
      </c>
      <c r="AZ95" s="89"/>
    </row>
    <row r="96" spans="1:52" s="51" customFormat="1">
      <c r="A96" s="129"/>
      <c r="B96" s="129"/>
      <c r="C96" s="141"/>
      <c r="D96" s="142"/>
      <c r="E96" s="143"/>
      <c r="F96" s="144"/>
      <c r="G96" s="145" t="s">
        <v>18</v>
      </c>
      <c r="H96" s="146">
        <f>+SUM(H78:H95)</f>
        <v>-501.3</v>
      </c>
      <c r="I96" s="147">
        <f t="shared" ref="I96:O96" si="65">+SUM(I78:I95)</f>
        <v>-45.400000000000006</v>
      </c>
      <c r="J96" s="146">
        <f t="shared" si="65"/>
        <v>0</v>
      </c>
      <c r="K96" s="147">
        <f t="shared" si="65"/>
        <v>0</v>
      </c>
      <c r="L96" s="146">
        <f t="shared" si="65"/>
        <v>-145.5</v>
      </c>
      <c r="M96" s="147">
        <f t="shared" si="65"/>
        <v>-9.5</v>
      </c>
      <c r="N96" s="146">
        <f t="shared" si="65"/>
        <v>-646.80000000000007</v>
      </c>
      <c r="O96" s="147">
        <f t="shared" si="65"/>
        <v>-54.900000000000006</v>
      </c>
      <c r="P96" s="148"/>
      <c r="Q96" s="146">
        <f>+SUM(Q78:Q95)</f>
        <v>-242.2</v>
      </c>
      <c r="R96" s="147">
        <f t="shared" ref="R96" si="66">+SUM(R78:R95)</f>
        <v>-45.900000000000006</v>
      </c>
      <c r="S96" s="146">
        <f t="shared" ref="S96" si="67">+SUM(S78:S95)</f>
        <v>0</v>
      </c>
      <c r="T96" s="147">
        <f t="shared" ref="T96" si="68">+SUM(T78:T95)</f>
        <v>0</v>
      </c>
      <c r="U96" s="146">
        <f t="shared" ref="U96" si="69">+SUM(U78:U95)</f>
        <v>-67.699999999999989</v>
      </c>
      <c r="V96" s="147">
        <f t="shared" ref="V96" si="70">+SUM(V78:V95)</f>
        <v>-9.6999999999999993</v>
      </c>
      <c r="W96" s="146">
        <f t="shared" ref="W96" si="71">+SUM(W78:W95)</f>
        <v>-309.90000000000003</v>
      </c>
      <c r="X96" s="147">
        <f t="shared" ref="X96" si="72">+SUM(X78:X95)</f>
        <v>-55.599999999999994</v>
      </c>
      <c r="Y96" s="148"/>
      <c r="Z96" s="146">
        <f>+SUM(Z78:Z95)</f>
        <v>-62</v>
      </c>
      <c r="AA96" s="147">
        <f t="shared" ref="AA96" si="73">+SUM(AA78:AA95)</f>
        <v>-46.7</v>
      </c>
      <c r="AB96" s="146">
        <f t="shared" ref="AB96" si="74">+SUM(AB78:AB95)</f>
        <v>0</v>
      </c>
      <c r="AC96" s="147">
        <f t="shared" ref="AC96" si="75">+SUM(AC78:AC95)</f>
        <v>0</v>
      </c>
      <c r="AD96" s="146">
        <f t="shared" ref="AD96" si="76">+SUM(AD78:AD95)</f>
        <v>-14.2</v>
      </c>
      <c r="AE96" s="147">
        <f t="shared" ref="AE96" si="77">+SUM(AE78:AE95)</f>
        <v>-9.6999999999999993</v>
      </c>
      <c r="AF96" s="146">
        <f t="shared" ref="AF96" si="78">+SUM(AF78:AF95)</f>
        <v>-76.2</v>
      </c>
      <c r="AG96" s="147">
        <f t="shared" ref="AG96" si="79">+SUM(AG78:AG95)</f>
        <v>-56.4</v>
      </c>
      <c r="AH96" s="148"/>
      <c r="AI96" s="146">
        <f>+SUM(AI78:AI95)</f>
        <v>-47.300000000000004</v>
      </c>
      <c r="AJ96" s="147">
        <f t="shared" ref="AJ96" si="80">+SUM(AJ78:AJ95)</f>
        <v>-47.300000000000004</v>
      </c>
      <c r="AK96" s="146">
        <f t="shared" ref="AK96" si="81">+SUM(AK78:AK95)</f>
        <v>0</v>
      </c>
      <c r="AL96" s="147">
        <f t="shared" ref="AL96" si="82">+SUM(AL78:AL95)</f>
        <v>0</v>
      </c>
      <c r="AM96" s="146">
        <f t="shared" ref="AM96" si="83">+SUM(AM78:AM95)</f>
        <v>-9.9</v>
      </c>
      <c r="AN96" s="147">
        <f t="shared" ref="AN96" si="84">+SUM(AN78:AN95)</f>
        <v>-9.9</v>
      </c>
      <c r="AO96" s="146">
        <f t="shared" ref="AO96" si="85">+SUM(AO78:AO95)</f>
        <v>-57.2</v>
      </c>
      <c r="AP96" s="147">
        <f t="shared" ref="AP96" si="86">+SUM(AP78:AP95)</f>
        <v>-57.2</v>
      </c>
      <c r="AQ96" s="149"/>
      <c r="AR96" s="146">
        <f>+SUM(AR78:AR95)</f>
        <v>-48</v>
      </c>
      <c r="AS96" s="147">
        <f t="shared" ref="AS96" si="87">+SUM(AS78:AS95)</f>
        <v>-48</v>
      </c>
      <c r="AT96" s="146">
        <f t="shared" ref="AT96" si="88">+SUM(AT78:AT95)</f>
        <v>0</v>
      </c>
      <c r="AU96" s="147">
        <f t="shared" ref="AU96" si="89">+SUM(AU78:AU95)</f>
        <v>0</v>
      </c>
      <c r="AV96" s="146">
        <f t="shared" ref="AV96" si="90">+SUM(AV78:AV95)</f>
        <v>-10.1</v>
      </c>
      <c r="AW96" s="147">
        <f t="shared" ref="AW96" si="91">+SUM(AW78:AW95)</f>
        <v>-10.1</v>
      </c>
      <c r="AX96" s="146">
        <f t="shared" ref="AX96" si="92">+SUM(AX78:AX95)</f>
        <v>-58.100000000000009</v>
      </c>
      <c r="AY96" s="147">
        <f t="shared" ref="AY96" si="93">+SUM(AY78:AY95)</f>
        <v>-58.100000000000009</v>
      </c>
      <c r="AZ96" s="52"/>
    </row>
    <row r="97" spans="1:53" s="51" customFormat="1">
      <c r="A97" s="129"/>
      <c r="B97" s="129"/>
      <c r="C97" s="141"/>
      <c r="D97" s="142"/>
      <c r="E97" s="143"/>
      <c r="F97" s="144"/>
      <c r="G97" s="150"/>
      <c r="H97" s="135"/>
      <c r="I97" s="136"/>
      <c r="J97" s="135"/>
      <c r="K97" s="136"/>
      <c r="L97" s="135"/>
      <c r="M97" s="136"/>
      <c r="N97" s="135"/>
      <c r="O97" s="136"/>
      <c r="P97" s="50"/>
      <c r="Q97" s="135"/>
      <c r="R97" s="50"/>
      <c r="S97" s="135"/>
      <c r="T97" s="136"/>
      <c r="U97" s="135"/>
      <c r="V97" s="136"/>
      <c r="W97" s="135"/>
      <c r="X97" s="136"/>
      <c r="Y97" s="50"/>
      <c r="Z97" s="135"/>
      <c r="AA97" s="136"/>
      <c r="AB97" s="135"/>
      <c r="AC97" s="136"/>
      <c r="AD97" s="135"/>
      <c r="AE97" s="136"/>
      <c r="AF97" s="135"/>
      <c r="AG97" s="136"/>
      <c r="AH97" s="50"/>
      <c r="AI97" s="135"/>
      <c r="AJ97" s="136"/>
      <c r="AK97" s="135"/>
      <c r="AL97" s="136"/>
      <c r="AM97" s="135"/>
      <c r="AN97" s="136"/>
      <c r="AO97" s="135"/>
      <c r="AP97" s="136"/>
      <c r="AQ97" s="151"/>
      <c r="AR97" s="135"/>
      <c r="AS97" s="136"/>
      <c r="AT97" s="135"/>
      <c r="AU97" s="50"/>
      <c r="AV97" s="135"/>
      <c r="AW97" s="136"/>
      <c r="AX97" s="135"/>
      <c r="AY97" s="136"/>
      <c r="AZ97" s="52"/>
    </row>
    <row r="98" spans="1:53" s="51" customFormat="1">
      <c r="A98" s="129" t="s">
        <v>95</v>
      </c>
      <c r="B98" s="129">
        <v>756</v>
      </c>
      <c r="C98" s="130">
        <v>44715</v>
      </c>
      <c r="D98" s="131">
        <v>7071</v>
      </c>
      <c r="E98" s="132" t="s">
        <v>51</v>
      </c>
      <c r="F98" s="133" t="s">
        <v>160</v>
      </c>
      <c r="G98" s="79" t="s">
        <v>182</v>
      </c>
      <c r="H98" s="135">
        <v>0</v>
      </c>
      <c r="I98" s="136" t="s">
        <v>20</v>
      </c>
      <c r="J98" s="135">
        <v>0</v>
      </c>
      <c r="K98" s="136">
        <v>0</v>
      </c>
      <c r="L98" s="135">
        <v>0</v>
      </c>
      <c r="M98" s="136">
        <v>0</v>
      </c>
      <c r="N98" s="135">
        <v>0</v>
      </c>
      <c r="O98" s="136" t="s">
        <v>20</v>
      </c>
      <c r="P98" s="50"/>
      <c r="Q98" s="135" t="s">
        <v>20</v>
      </c>
      <c r="R98" s="50" t="s">
        <v>20</v>
      </c>
      <c r="S98" s="135">
        <v>0</v>
      </c>
      <c r="T98" s="136">
        <v>0</v>
      </c>
      <c r="U98" s="135">
        <v>0</v>
      </c>
      <c r="V98" s="136">
        <v>0</v>
      </c>
      <c r="W98" s="135" t="s">
        <v>20</v>
      </c>
      <c r="X98" s="136" t="s">
        <v>20</v>
      </c>
      <c r="Y98" s="50"/>
      <c r="Z98" s="135" t="s">
        <v>20</v>
      </c>
      <c r="AA98" s="136" t="s">
        <v>20</v>
      </c>
      <c r="AB98" s="135">
        <v>0</v>
      </c>
      <c r="AC98" s="136">
        <v>0</v>
      </c>
      <c r="AD98" s="135">
        <v>0</v>
      </c>
      <c r="AE98" s="136">
        <v>0</v>
      </c>
      <c r="AF98" s="135" t="s">
        <v>20</v>
      </c>
      <c r="AG98" s="136" t="s">
        <v>20</v>
      </c>
      <c r="AH98" s="50"/>
      <c r="AI98" s="135" t="s">
        <v>20</v>
      </c>
      <c r="AJ98" s="136" t="s">
        <v>20</v>
      </c>
      <c r="AK98" s="135">
        <v>0</v>
      </c>
      <c r="AL98" s="136">
        <v>0</v>
      </c>
      <c r="AM98" s="135">
        <v>0</v>
      </c>
      <c r="AN98" s="136">
        <v>0</v>
      </c>
      <c r="AO98" s="135" t="s">
        <v>20</v>
      </c>
      <c r="AP98" s="136" t="s">
        <v>20</v>
      </c>
      <c r="AQ98" s="50"/>
      <c r="AR98" s="135" t="s">
        <v>20</v>
      </c>
      <c r="AS98" s="136" t="s">
        <v>20</v>
      </c>
      <c r="AT98" s="135">
        <v>0</v>
      </c>
      <c r="AU98" s="50">
        <v>0</v>
      </c>
      <c r="AV98" s="135">
        <v>0</v>
      </c>
      <c r="AW98" s="136">
        <v>0</v>
      </c>
      <c r="AX98" s="135" t="s">
        <v>20</v>
      </c>
      <c r="AY98" s="136" t="s">
        <v>20</v>
      </c>
      <c r="AZ98" s="52"/>
    </row>
    <row r="99" spans="1:53" s="139" customFormat="1">
      <c r="A99" s="129" t="s">
        <v>95</v>
      </c>
      <c r="B99" s="129">
        <v>501</v>
      </c>
      <c r="C99" s="130">
        <v>44610</v>
      </c>
      <c r="D99" s="131">
        <v>7071</v>
      </c>
      <c r="E99" s="132" t="s">
        <v>51</v>
      </c>
      <c r="F99" s="133" t="s">
        <v>145</v>
      </c>
      <c r="G99" s="79" t="s">
        <v>182</v>
      </c>
      <c r="H99" s="135">
        <v>0</v>
      </c>
      <c r="I99" s="136" t="s">
        <v>20</v>
      </c>
      <c r="J99" s="135">
        <v>0</v>
      </c>
      <c r="K99" s="136">
        <v>0</v>
      </c>
      <c r="L99" s="135">
        <v>0</v>
      </c>
      <c r="M99" s="136">
        <v>0</v>
      </c>
      <c r="N99" s="135">
        <v>0</v>
      </c>
      <c r="O99" s="136" t="s">
        <v>20</v>
      </c>
      <c r="P99" s="50"/>
      <c r="Q99" s="135" t="s">
        <v>20</v>
      </c>
      <c r="R99" s="50" t="s">
        <v>20</v>
      </c>
      <c r="S99" s="135">
        <v>0</v>
      </c>
      <c r="T99" s="136">
        <v>0</v>
      </c>
      <c r="U99" s="135">
        <v>0</v>
      </c>
      <c r="V99" s="136">
        <v>0</v>
      </c>
      <c r="W99" s="135" t="s">
        <v>20</v>
      </c>
      <c r="X99" s="136" t="s">
        <v>20</v>
      </c>
      <c r="Y99" s="50"/>
      <c r="Z99" s="135" t="s">
        <v>20</v>
      </c>
      <c r="AA99" s="136" t="s">
        <v>20</v>
      </c>
      <c r="AB99" s="135">
        <v>0</v>
      </c>
      <c r="AC99" s="136">
        <v>0</v>
      </c>
      <c r="AD99" s="135">
        <v>0</v>
      </c>
      <c r="AE99" s="136">
        <v>0</v>
      </c>
      <c r="AF99" s="135" t="s">
        <v>20</v>
      </c>
      <c r="AG99" s="136" t="s">
        <v>20</v>
      </c>
      <c r="AH99" s="50"/>
      <c r="AI99" s="135" t="s">
        <v>20</v>
      </c>
      <c r="AJ99" s="136" t="s">
        <v>20</v>
      </c>
      <c r="AK99" s="135">
        <v>0</v>
      </c>
      <c r="AL99" s="136">
        <v>0</v>
      </c>
      <c r="AM99" s="135">
        <v>0</v>
      </c>
      <c r="AN99" s="136">
        <v>0</v>
      </c>
      <c r="AO99" s="135" t="s">
        <v>20</v>
      </c>
      <c r="AP99" s="136" t="s">
        <v>20</v>
      </c>
      <c r="AQ99" s="50"/>
      <c r="AR99" s="135" t="s">
        <v>20</v>
      </c>
      <c r="AS99" s="136" t="s">
        <v>20</v>
      </c>
      <c r="AT99" s="135">
        <v>0</v>
      </c>
      <c r="AU99" s="50">
        <v>0</v>
      </c>
      <c r="AV99" s="135">
        <v>0</v>
      </c>
      <c r="AW99" s="136">
        <v>0</v>
      </c>
      <c r="AX99" s="135" t="s">
        <v>20</v>
      </c>
      <c r="AY99" s="136" t="s">
        <v>20</v>
      </c>
      <c r="AZ99" s="89"/>
    </row>
    <row r="100" spans="1:53" s="150" customFormat="1">
      <c r="A100" s="129"/>
      <c r="B100" s="129"/>
      <c r="C100" s="141"/>
      <c r="D100" s="142"/>
      <c r="E100" s="143"/>
      <c r="F100" s="144"/>
      <c r="G100" s="145" t="s">
        <v>18</v>
      </c>
      <c r="H100" s="146">
        <f>+SUM(H98:H99)</f>
        <v>0</v>
      </c>
      <c r="I100" s="147">
        <f t="shared" ref="I100:O100" si="94">+SUM(I98:I99)</f>
        <v>0</v>
      </c>
      <c r="J100" s="146">
        <f t="shared" si="94"/>
        <v>0</v>
      </c>
      <c r="K100" s="147">
        <f t="shared" si="94"/>
        <v>0</v>
      </c>
      <c r="L100" s="146">
        <f t="shared" si="94"/>
        <v>0</v>
      </c>
      <c r="M100" s="147">
        <f t="shared" si="94"/>
        <v>0</v>
      </c>
      <c r="N100" s="146">
        <f t="shared" si="94"/>
        <v>0</v>
      </c>
      <c r="O100" s="147">
        <f t="shared" si="94"/>
        <v>0</v>
      </c>
      <c r="P100" s="148"/>
      <c r="Q100" s="146">
        <f>+SUM(Q98:Q99)</f>
        <v>0</v>
      </c>
      <c r="R100" s="147">
        <f t="shared" ref="R100" si="95">+SUM(R98:R99)</f>
        <v>0</v>
      </c>
      <c r="S100" s="146">
        <f t="shared" ref="S100" si="96">+SUM(S98:S99)</f>
        <v>0</v>
      </c>
      <c r="T100" s="147">
        <f t="shared" ref="T100" si="97">+SUM(T98:T99)</f>
        <v>0</v>
      </c>
      <c r="U100" s="146">
        <f t="shared" ref="U100" si="98">+SUM(U98:U99)</f>
        <v>0</v>
      </c>
      <c r="V100" s="147">
        <f t="shared" ref="V100" si="99">+SUM(V98:V99)</f>
        <v>0</v>
      </c>
      <c r="W100" s="146">
        <f t="shared" ref="W100" si="100">+SUM(W98:W99)</f>
        <v>0</v>
      </c>
      <c r="X100" s="147">
        <f t="shared" ref="X100" si="101">+SUM(X98:X99)</f>
        <v>0</v>
      </c>
      <c r="Y100" s="148"/>
      <c r="Z100" s="146">
        <f>+SUM(Z98:Z99)</f>
        <v>0</v>
      </c>
      <c r="AA100" s="147">
        <f t="shared" ref="AA100" si="102">+SUM(AA98:AA99)</f>
        <v>0</v>
      </c>
      <c r="AB100" s="146">
        <f t="shared" ref="AB100" si="103">+SUM(AB98:AB99)</f>
        <v>0</v>
      </c>
      <c r="AC100" s="147">
        <f t="shared" ref="AC100" si="104">+SUM(AC98:AC99)</f>
        <v>0</v>
      </c>
      <c r="AD100" s="146">
        <f t="shared" ref="AD100" si="105">+SUM(AD98:AD99)</f>
        <v>0</v>
      </c>
      <c r="AE100" s="147">
        <f t="shared" ref="AE100" si="106">+SUM(AE98:AE99)</f>
        <v>0</v>
      </c>
      <c r="AF100" s="146">
        <f t="shared" ref="AF100" si="107">+SUM(AF98:AF99)</f>
        <v>0</v>
      </c>
      <c r="AG100" s="147">
        <f t="shared" ref="AG100" si="108">+SUM(AG98:AG99)</f>
        <v>0</v>
      </c>
      <c r="AH100" s="148"/>
      <c r="AI100" s="146">
        <f>+SUM(AI98:AI99)</f>
        <v>0</v>
      </c>
      <c r="AJ100" s="147">
        <f t="shared" ref="AJ100" si="109">+SUM(AJ98:AJ99)</f>
        <v>0</v>
      </c>
      <c r="AK100" s="146">
        <f t="shared" ref="AK100" si="110">+SUM(AK98:AK99)</f>
        <v>0</v>
      </c>
      <c r="AL100" s="147">
        <f t="shared" ref="AL100" si="111">+SUM(AL98:AL99)</f>
        <v>0</v>
      </c>
      <c r="AM100" s="146">
        <f t="shared" ref="AM100" si="112">+SUM(AM98:AM99)</f>
        <v>0</v>
      </c>
      <c r="AN100" s="147">
        <f t="shared" ref="AN100" si="113">+SUM(AN98:AN99)</f>
        <v>0</v>
      </c>
      <c r="AO100" s="146">
        <f t="shared" ref="AO100" si="114">+SUM(AO98:AO99)</f>
        <v>0</v>
      </c>
      <c r="AP100" s="147">
        <f t="shared" ref="AP100" si="115">+SUM(AP98:AP99)</f>
        <v>0</v>
      </c>
      <c r="AQ100" s="149"/>
      <c r="AR100" s="146">
        <f>+SUM(AR98:AR99)</f>
        <v>0</v>
      </c>
      <c r="AS100" s="147">
        <f t="shared" ref="AS100" si="116">+SUM(AS98:AS99)</f>
        <v>0</v>
      </c>
      <c r="AT100" s="146">
        <f t="shared" ref="AT100" si="117">+SUM(AT98:AT99)</f>
        <v>0</v>
      </c>
      <c r="AU100" s="147">
        <f t="shared" ref="AU100" si="118">+SUM(AU98:AU99)</f>
        <v>0</v>
      </c>
      <c r="AV100" s="146">
        <f t="shared" ref="AV100" si="119">+SUM(AV98:AV99)</f>
        <v>0</v>
      </c>
      <c r="AW100" s="147">
        <f t="shared" ref="AW100" si="120">+SUM(AW98:AW99)</f>
        <v>0</v>
      </c>
      <c r="AX100" s="146">
        <f t="shared" ref="AX100" si="121">+SUM(AX98:AX99)</f>
        <v>0</v>
      </c>
      <c r="AY100" s="147">
        <f t="shared" ref="AY100" si="122">+SUM(AY98:AY99)</f>
        <v>0</v>
      </c>
      <c r="AZ100" s="52"/>
      <c r="BA100" s="51"/>
    </row>
    <row r="101" spans="1:53" s="150" customFormat="1">
      <c r="A101" s="129"/>
      <c r="B101" s="129"/>
      <c r="C101" s="141"/>
      <c r="D101" s="142"/>
      <c r="E101" s="143"/>
      <c r="F101" s="144"/>
      <c r="G101" s="145"/>
      <c r="H101" s="146"/>
      <c r="I101" s="147"/>
      <c r="J101" s="146"/>
      <c r="K101" s="147"/>
      <c r="L101" s="146"/>
      <c r="M101" s="147"/>
      <c r="N101" s="146"/>
      <c r="O101" s="147"/>
      <c r="P101" s="148"/>
      <c r="Q101" s="146"/>
      <c r="R101" s="148"/>
      <c r="S101" s="146"/>
      <c r="T101" s="147"/>
      <c r="U101" s="146"/>
      <c r="V101" s="147"/>
      <c r="W101" s="146"/>
      <c r="X101" s="147"/>
      <c r="Y101" s="148"/>
      <c r="Z101" s="146"/>
      <c r="AA101" s="147"/>
      <c r="AB101" s="146"/>
      <c r="AC101" s="147"/>
      <c r="AD101" s="146"/>
      <c r="AE101" s="147"/>
      <c r="AF101" s="146"/>
      <c r="AG101" s="147"/>
      <c r="AH101" s="148"/>
      <c r="AI101" s="146"/>
      <c r="AJ101" s="147"/>
      <c r="AK101" s="146"/>
      <c r="AL101" s="147"/>
      <c r="AM101" s="146"/>
      <c r="AN101" s="147"/>
      <c r="AO101" s="146"/>
      <c r="AP101" s="147"/>
      <c r="AQ101" s="149"/>
      <c r="AR101" s="146"/>
      <c r="AS101" s="147"/>
      <c r="AT101" s="146"/>
      <c r="AU101" s="148"/>
      <c r="AV101" s="146"/>
      <c r="AW101" s="147"/>
      <c r="AX101" s="146"/>
      <c r="AY101" s="147"/>
      <c r="AZ101" s="52"/>
      <c r="BA101" s="51"/>
    </row>
    <row r="102" spans="1:53" s="139" customFormat="1">
      <c r="A102" s="129" t="s">
        <v>185</v>
      </c>
      <c r="B102" s="129">
        <v>734</v>
      </c>
      <c r="C102" s="130">
        <v>44715</v>
      </c>
      <c r="D102" s="131">
        <v>45</v>
      </c>
      <c r="E102" s="152" t="s">
        <v>126</v>
      </c>
      <c r="F102" s="133" t="s">
        <v>126</v>
      </c>
      <c r="G102" s="134" t="s">
        <v>127</v>
      </c>
      <c r="H102" s="135">
        <v>0</v>
      </c>
      <c r="I102" s="136">
        <v>0</v>
      </c>
      <c r="J102" s="135">
        <v>0</v>
      </c>
      <c r="K102" s="136">
        <v>0</v>
      </c>
      <c r="L102" s="135">
        <v>-0.1</v>
      </c>
      <c r="M102" s="136">
        <v>-0.1</v>
      </c>
      <c r="N102" s="135">
        <v>-0.1</v>
      </c>
      <c r="O102" s="136">
        <v>-0.1</v>
      </c>
      <c r="P102" s="50"/>
      <c r="Q102" s="135">
        <v>0</v>
      </c>
      <c r="R102" s="50">
        <v>0</v>
      </c>
      <c r="S102" s="135">
        <v>0</v>
      </c>
      <c r="T102" s="136">
        <v>0</v>
      </c>
      <c r="U102" s="135">
        <v>-0.1</v>
      </c>
      <c r="V102" s="136">
        <v>-0.1</v>
      </c>
      <c r="W102" s="135">
        <v>-0.1</v>
      </c>
      <c r="X102" s="136">
        <v>-0.1</v>
      </c>
      <c r="Y102" s="50"/>
      <c r="Z102" s="135">
        <v>0</v>
      </c>
      <c r="AA102" s="136">
        <v>0</v>
      </c>
      <c r="AB102" s="135">
        <v>0</v>
      </c>
      <c r="AC102" s="136">
        <v>0</v>
      </c>
      <c r="AD102" s="135">
        <v>-0.1</v>
      </c>
      <c r="AE102" s="136">
        <v>-0.1</v>
      </c>
      <c r="AF102" s="135">
        <v>-0.1</v>
      </c>
      <c r="AG102" s="136">
        <v>-0.1</v>
      </c>
      <c r="AH102" s="50"/>
      <c r="AI102" s="135">
        <v>0</v>
      </c>
      <c r="AJ102" s="136">
        <v>0</v>
      </c>
      <c r="AK102" s="135">
        <v>0</v>
      </c>
      <c r="AL102" s="136">
        <v>0</v>
      </c>
      <c r="AM102" s="135">
        <v>-0.1</v>
      </c>
      <c r="AN102" s="136">
        <v>-0.1</v>
      </c>
      <c r="AO102" s="135">
        <v>-0.1</v>
      </c>
      <c r="AP102" s="136">
        <v>-0.1</v>
      </c>
      <c r="AQ102" s="50"/>
      <c r="AR102" s="135">
        <v>0</v>
      </c>
      <c r="AS102" s="136">
        <v>0</v>
      </c>
      <c r="AT102" s="135">
        <v>0</v>
      </c>
      <c r="AU102" s="50">
        <v>0</v>
      </c>
      <c r="AV102" s="135">
        <v>-0.1</v>
      </c>
      <c r="AW102" s="136">
        <v>-0.1</v>
      </c>
      <c r="AX102" s="135">
        <v>-0.1</v>
      </c>
      <c r="AY102" s="136">
        <v>-0.1</v>
      </c>
      <c r="AZ102" s="89"/>
    </row>
    <row r="103" spans="1:53" s="139" customFormat="1">
      <c r="A103" s="129" t="s">
        <v>186</v>
      </c>
      <c r="B103" s="129">
        <v>741</v>
      </c>
      <c r="C103" s="130">
        <v>44715</v>
      </c>
      <c r="D103" s="131">
        <v>896</v>
      </c>
      <c r="E103" s="132" t="s">
        <v>131</v>
      </c>
      <c r="F103" s="133" t="s">
        <v>131</v>
      </c>
      <c r="G103" s="134" t="s">
        <v>127</v>
      </c>
      <c r="H103" s="135">
        <v>0</v>
      </c>
      <c r="I103" s="136">
        <v>0</v>
      </c>
      <c r="J103" s="135" t="s">
        <v>20</v>
      </c>
      <c r="K103" s="136" t="s">
        <v>20</v>
      </c>
      <c r="L103" s="135">
        <v>0</v>
      </c>
      <c r="M103" s="136">
        <v>0</v>
      </c>
      <c r="N103" s="135">
        <v>0</v>
      </c>
      <c r="O103" s="136">
        <v>0</v>
      </c>
      <c r="P103" s="50"/>
      <c r="Q103" s="135">
        <v>0</v>
      </c>
      <c r="R103" s="50">
        <v>0</v>
      </c>
      <c r="S103" s="135" t="s">
        <v>20</v>
      </c>
      <c r="T103" s="136" t="s">
        <v>20</v>
      </c>
      <c r="U103" s="135">
        <v>0</v>
      </c>
      <c r="V103" s="136">
        <v>0</v>
      </c>
      <c r="W103" s="135">
        <v>0</v>
      </c>
      <c r="X103" s="136">
        <v>0</v>
      </c>
      <c r="Y103" s="50"/>
      <c r="Z103" s="135">
        <v>0</v>
      </c>
      <c r="AA103" s="136">
        <v>0</v>
      </c>
      <c r="AB103" s="135" t="s">
        <v>20</v>
      </c>
      <c r="AC103" s="136" t="s">
        <v>20</v>
      </c>
      <c r="AD103" s="135">
        <v>0</v>
      </c>
      <c r="AE103" s="136">
        <v>0</v>
      </c>
      <c r="AF103" s="135">
        <v>0</v>
      </c>
      <c r="AG103" s="136">
        <v>0</v>
      </c>
      <c r="AH103" s="50"/>
      <c r="AI103" s="135">
        <v>0</v>
      </c>
      <c r="AJ103" s="136">
        <v>0</v>
      </c>
      <c r="AK103" s="135" t="s">
        <v>20</v>
      </c>
      <c r="AL103" s="136" t="s">
        <v>20</v>
      </c>
      <c r="AM103" s="135">
        <v>0</v>
      </c>
      <c r="AN103" s="136">
        <v>0</v>
      </c>
      <c r="AO103" s="135">
        <v>0</v>
      </c>
      <c r="AP103" s="136">
        <v>0</v>
      </c>
      <c r="AQ103" s="50"/>
      <c r="AR103" s="135">
        <v>0</v>
      </c>
      <c r="AS103" s="136">
        <v>0</v>
      </c>
      <c r="AT103" s="135" t="s">
        <v>20</v>
      </c>
      <c r="AU103" s="50" t="s">
        <v>20</v>
      </c>
      <c r="AV103" s="135">
        <v>0</v>
      </c>
      <c r="AW103" s="136">
        <v>0</v>
      </c>
      <c r="AX103" s="135">
        <v>0</v>
      </c>
      <c r="AY103" s="136">
        <v>0</v>
      </c>
      <c r="AZ103" s="89"/>
    </row>
    <row r="104" spans="1:53" s="150" customFormat="1">
      <c r="A104" s="129"/>
      <c r="B104" s="129"/>
      <c r="C104" s="141"/>
      <c r="D104" s="142"/>
      <c r="E104" s="143"/>
      <c r="F104" s="144"/>
      <c r="G104" s="145" t="s">
        <v>18</v>
      </c>
      <c r="H104" s="146">
        <f>+SUM(H102:H103)</f>
        <v>0</v>
      </c>
      <c r="I104" s="147">
        <f t="shared" ref="I104:O104" si="123">+SUM(I102:I103)</f>
        <v>0</v>
      </c>
      <c r="J104" s="146">
        <f t="shared" si="123"/>
        <v>0</v>
      </c>
      <c r="K104" s="147">
        <f t="shared" si="123"/>
        <v>0</v>
      </c>
      <c r="L104" s="146">
        <f t="shared" si="123"/>
        <v>-0.1</v>
      </c>
      <c r="M104" s="147">
        <f t="shared" si="123"/>
        <v>-0.1</v>
      </c>
      <c r="N104" s="146">
        <f t="shared" si="123"/>
        <v>-0.1</v>
      </c>
      <c r="O104" s="147">
        <f t="shared" si="123"/>
        <v>-0.1</v>
      </c>
      <c r="P104" s="148"/>
      <c r="Q104" s="146">
        <f>+SUM(Q102:Q103)</f>
        <v>0</v>
      </c>
      <c r="R104" s="147">
        <f t="shared" ref="R104:X104" si="124">+SUM(R102:R103)</f>
        <v>0</v>
      </c>
      <c r="S104" s="146">
        <f t="shared" si="124"/>
        <v>0</v>
      </c>
      <c r="T104" s="147">
        <f t="shared" si="124"/>
        <v>0</v>
      </c>
      <c r="U104" s="146">
        <f>+SUM(U102:U103)</f>
        <v>-0.1</v>
      </c>
      <c r="V104" s="147">
        <f t="shared" si="124"/>
        <v>-0.1</v>
      </c>
      <c r="W104" s="146">
        <f t="shared" si="124"/>
        <v>-0.1</v>
      </c>
      <c r="X104" s="147">
        <f t="shared" si="124"/>
        <v>-0.1</v>
      </c>
      <c r="Y104" s="148"/>
      <c r="Z104" s="146">
        <f>+SUM(Z102:Z103)</f>
        <v>0</v>
      </c>
      <c r="AA104" s="147">
        <f t="shared" ref="AA104:AG104" si="125">+SUM(AA102:AA103)</f>
        <v>0</v>
      </c>
      <c r="AB104" s="146">
        <f t="shared" si="125"/>
        <v>0</v>
      </c>
      <c r="AC104" s="147">
        <f t="shared" si="125"/>
        <v>0</v>
      </c>
      <c r="AD104" s="146">
        <f t="shared" si="125"/>
        <v>-0.1</v>
      </c>
      <c r="AE104" s="147">
        <f t="shared" si="125"/>
        <v>-0.1</v>
      </c>
      <c r="AF104" s="146">
        <f t="shared" si="125"/>
        <v>-0.1</v>
      </c>
      <c r="AG104" s="147">
        <f t="shared" si="125"/>
        <v>-0.1</v>
      </c>
      <c r="AH104" s="148"/>
      <c r="AI104" s="146">
        <f>+SUM(AI102:AI103)</f>
        <v>0</v>
      </c>
      <c r="AJ104" s="147">
        <f t="shared" ref="AJ104:AP104" si="126">+SUM(AJ102:AJ103)</f>
        <v>0</v>
      </c>
      <c r="AK104" s="146">
        <f t="shared" si="126"/>
        <v>0</v>
      </c>
      <c r="AL104" s="147">
        <f t="shared" si="126"/>
        <v>0</v>
      </c>
      <c r="AM104" s="146">
        <f t="shared" si="126"/>
        <v>-0.1</v>
      </c>
      <c r="AN104" s="147">
        <f t="shared" si="126"/>
        <v>-0.1</v>
      </c>
      <c r="AO104" s="146">
        <f t="shared" si="126"/>
        <v>-0.1</v>
      </c>
      <c r="AP104" s="147">
        <f t="shared" si="126"/>
        <v>-0.1</v>
      </c>
      <c r="AQ104" s="149"/>
      <c r="AR104" s="146">
        <f>+SUM(AR102:AR103)</f>
        <v>0</v>
      </c>
      <c r="AS104" s="147">
        <f t="shared" ref="AS104:AY104" si="127">+SUM(AS102:AS103)</f>
        <v>0</v>
      </c>
      <c r="AT104" s="146">
        <f t="shared" si="127"/>
        <v>0</v>
      </c>
      <c r="AU104" s="147">
        <f t="shared" si="127"/>
        <v>0</v>
      </c>
      <c r="AV104" s="146">
        <f t="shared" si="127"/>
        <v>-0.1</v>
      </c>
      <c r="AW104" s="147">
        <f t="shared" si="127"/>
        <v>-0.1</v>
      </c>
      <c r="AX104" s="146">
        <f t="shared" si="127"/>
        <v>-0.1</v>
      </c>
      <c r="AY104" s="147">
        <f t="shared" si="127"/>
        <v>-0.1</v>
      </c>
      <c r="AZ104" s="52"/>
      <c r="BA104" s="51"/>
    </row>
    <row r="105" spans="1:53" s="150" customFormat="1">
      <c r="A105" s="129"/>
      <c r="B105" s="129"/>
      <c r="C105" s="141"/>
      <c r="D105" s="142"/>
      <c r="E105" s="143"/>
      <c r="F105" s="144"/>
      <c r="G105" s="145"/>
      <c r="H105" s="146"/>
      <c r="I105" s="147"/>
      <c r="J105" s="146"/>
      <c r="K105" s="147"/>
      <c r="L105" s="146"/>
      <c r="M105" s="147"/>
      <c r="N105" s="146"/>
      <c r="O105" s="147"/>
      <c r="P105" s="148"/>
      <c r="Q105" s="146"/>
      <c r="R105" s="148"/>
      <c r="S105" s="146"/>
      <c r="T105" s="147"/>
      <c r="U105" s="146"/>
      <c r="V105" s="147"/>
      <c r="W105" s="146"/>
      <c r="X105" s="147"/>
      <c r="Y105" s="148"/>
      <c r="Z105" s="146"/>
      <c r="AA105" s="147"/>
      <c r="AB105" s="146"/>
      <c r="AC105" s="147"/>
      <c r="AD105" s="146"/>
      <c r="AE105" s="147"/>
      <c r="AF105" s="146"/>
      <c r="AG105" s="147"/>
      <c r="AH105" s="148"/>
      <c r="AI105" s="146"/>
      <c r="AJ105" s="147"/>
      <c r="AK105" s="146"/>
      <c r="AL105" s="147"/>
      <c r="AM105" s="146"/>
      <c r="AN105" s="147"/>
      <c r="AO105" s="146"/>
      <c r="AP105" s="147"/>
      <c r="AQ105" s="149"/>
      <c r="AR105" s="146"/>
      <c r="AS105" s="147"/>
      <c r="AT105" s="146"/>
      <c r="AU105" s="148"/>
      <c r="AV105" s="146"/>
      <c r="AW105" s="147"/>
      <c r="AX105" s="146"/>
      <c r="AY105" s="147"/>
      <c r="AZ105" s="52"/>
      <c r="BA105" s="51"/>
    </row>
    <row r="106" spans="1:53" s="139" customFormat="1">
      <c r="A106" s="129" t="s">
        <v>195</v>
      </c>
      <c r="B106" s="129">
        <v>745</v>
      </c>
      <c r="C106" s="226">
        <v>44715</v>
      </c>
      <c r="D106" s="131">
        <v>1382</v>
      </c>
      <c r="E106" s="140" t="s">
        <v>170</v>
      </c>
      <c r="F106" s="133" t="s">
        <v>132</v>
      </c>
      <c r="G106" s="79" t="s">
        <v>124</v>
      </c>
      <c r="H106" s="135" t="s">
        <v>23</v>
      </c>
      <c r="I106" s="136" t="s">
        <v>23</v>
      </c>
      <c r="J106" s="135" t="s">
        <v>23</v>
      </c>
      <c r="K106" s="136" t="s">
        <v>23</v>
      </c>
      <c r="L106" s="135" t="s">
        <v>23</v>
      </c>
      <c r="M106" s="136" t="s">
        <v>23</v>
      </c>
      <c r="N106" s="135" t="s">
        <v>23</v>
      </c>
      <c r="O106" s="136" t="s">
        <v>23</v>
      </c>
      <c r="P106" s="50"/>
      <c r="Q106" s="135" t="s">
        <v>23</v>
      </c>
      <c r="R106" s="50" t="s">
        <v>23</v>
      </c>
      <c r="S106" s="135" t="s">
        <v>23</v>
      </c>
      <c r="T106" s="136" t="s">
        <v>23</v>
      </c>
      <c r="U106" s="135" t="s">
        <v>23</v>
      </c>
      <c r="V106" s="136" t="s">
        <v>23</v>
      </c>
      <c r="W106" s="135" t="s">
        <v>23</v>
      </c>
      <c r="X106" s="136" t="s">
        <v>23</v>
      </c>
      <c r="Y106" s="50"/>
      <c r="Z106" s="135" t="s">
        <v>23</v>
      </c>
      <c r="AA106" s="136" t="s">
        <v>23</v>
      </c>
      <c r="AB106" s="135" t="s">
        <v>23</v>
      </c>
      <c r="AC106" s="136" t="s">
        <v>23</v>
      </c>
      <c r="AD106" s="135" t="s">
        <v>23</v>
      </c>
      <c r="AE106" s="136" t="s">
        <v>23</v>
      </c>
      <c r="AF106" s="135" t="s">
        <v>23</v>
      </c>
      <c r="AG106" s="136" t="s">
        <v>23</v>
      </c>
      <c r="AH106" s="50"/>
      <c r="AI106" s="135" t="s">
        <v>23</v>
      </c>
      <c r="AJ106" s="136" t="s">
        <v>23</v>
      </c>
      <c r="AK106" s="135" t="s">
        <v>23</v>
      </c>
      <c r="AL106" s="136" t="s">
        <v>23</v>
      </c>
      <c r="AM106" s="135" t="s">
        <v>23</v>
      </c>
      <c r="AN106" s="136" t="s">
        <v>23</v>
      </c>
      <c r="AO106" s="135" t="s">
        <v>23</v>
      </c>
      <c r="AP106" s="136" t="s">
        <v>23</v>
      </c>
      <c r="AQ106" s="50"/>
      <c r="AR106" s="135" t="s">
        <v>23</v>
      </c>
      <c r="AS106" s="136" t="s">
        <v>23</v>
      </c>
      <c r="AT106" s="135" t="s">
        <v>23</v>
      </c>
      <c r="AU106" s="50" t="s">
        <v>23</v>
      </c>
      <c r="AV106" s="135" t="s">
        <v>23</v>
      </c>
      <c r="AW106" s="136" t="s">
        <v>23</v>
      </c>
      <c r="AX106" s="135" t="s">
        <v>23</v>
      </c>
      <c r="AY106" s="136" t="s">
        <v>23</v>
      </c>
      <c r="AZ106" s="89"/>
    </row>
    <row r="107" spans="1:53" s="51" customFormat="1">
      <c r="A107" s="222"/>
      <c r="B107" s="224"/>
      <c r="C107" s="224"/>
      <c r="D107" s="224"/>
      <c r="E107" s="224"/>
      <c r="F107" s="224"/>
      <c r="G107" s="145" t="s">
        <v>18</v>
      </c>
      <c r="H107" s="146">
        <f>+SUM(H106)</f>
        <v>0</v>
      </c>
      <c r="I107" s="147">
        <f t="shared" ref="I107:O107" si="128">+SUM(I106)</f>
        <v>0</v>
      </c>
      <c r="J107" s="146">
        <f t="shared" si="128"/>
        <v>0</v>
      </c>
      <c r="K107" s="147">
        <f t="shared" si="128"/>
        <v>0</v>
      </c>
      <c r="L107" s="146">
        <f t="shared" si="128"/>
        <v>0</v>
      </c>
      <c r="M107" s="147">
        <f t="shared" si="128"/>
        <v>0</v>
      </c>
      <c r="N107" s="146">
        <f t="shared" si="128"/>
        <v>0</v>
      </c>
      <c r="O107" s="147">
        <f t="shared" si="128"/>
        <v>0</v>
      </c>
      <c r="P107" s="148"/>
      <c r="Q107" s="146">
        <f>+SUM(Q106)</f>
        <v>0</v>
      </c>
      <c r="R107" s="147">
        <f t="shared" ref="R107:X107" si="129">+SUM(R106)</f>
        <v>0</v>
      </c>
      <c r="S107" s="146">
        <f t="shared" si="129"/>
        <v>0</v>
      </c>
      <c r="T107" s="147">
        <f t="shared" si="129"/>
        <v>0</v>
      </c>
      <c r="U107" s="146">
        <f t="shared" si="129"/>
        <v>0</v>
      </c>
      <c r="V107" s="147">
        <f t="shared" si="129"/>
        <v>0</v>
      </c>
      <c r="W107" s="146">
        <f t="shared" si="129"/>
        <v>0</v>
      </c>
      <c r="X107" s="147">
        <f t="shared" si="129"/>
        <v>0</v>
      </c>
      <c r="Y107" s="148"/>
      <c r="Z107" s="146">
        <f>+SUM(Z106)</f>
        <v>0</v>
      </c>
      <c r="AA107" s="147">
        <f t="shared" ref="AA107:AG107" si="130">+SUM(AA106)</f>
        <v>0</v>
      </c>
      <c r="AB107" s="146">
        <f t="shared" si="130"/>
        <v>0</v>
      </c>
      <c r="AC107" s="147">
        <f t="shared" si="130"/>
        <v>0</v>
      </c>
      <c r="AD107" s="146">
        <f t="shared" si="130"/>
        <v>0</v>
      </c>
      <c r="AE107" s="147">
        <f t="shared" si="130"/>
        <v>0</v>
      </c>
      <c r="AF107" s="146">
        <f t="shared" si="130"/>
        <v>0</v>
      </c>
      <c r="AG107" s="147">
        <f t="shared" si="130"/>
        <v>0</v>
      </c>
      <c r="AH107" s="148"/>
      <c r="AI107" s="146">
        <f>+SUM(AI106)</f>
        <v>0</v>
      </c>
      <c r="AJ107" s="147">
        <f t="shared" ref="AJ107:AP107" si="131">+SUM(AJ106)</f>
        <v>0</v>
      </c>
      <c r="AK107" s="146">
        <f t="shared" si="131"/>
        <v>0</v>
      </c>
      <c r="AL107" s="147">
        <f t="shared" si="131"/>
        <v>0</v>
      </c>
      <c r="AM107" s="146">
        <f t="shared" si="131"/>
        <v>0</v>
      </c>
      <c r="AN107" s="147">
        <f t="shared" si="131"/>
        <v>0</v>
      </c>
      <c r="AO107" s="146">
        <f t="shared" si="131"/>
        <v>0</v>
      </c>
      <c r="AP107" s="147">
        <f t="shared" si="131"/>
        <v>0</v>
      </c>
      <c r="AQ107" s="149"/>
      <c r="AR107" s="146">
        <f>+SUM(AR106)</f>
        <v>0</v>
      </c>
      <c r="AS107" s="147">
        <f t="shared" ref="AS107:AY107" si="132">+SUM(AS106)</f>
        <v>0</v>
      </c>
      <c r="AT107" s="146">
        <f t="shared" si="132"/>
        <v>0</v>
      </c>
      <c r="AU107" s="147">
        <f t="shared" si="132"/>
        <v>0</v>
      </c>
      <c r="AV107" s="146">
        <f t="shared" si="132"/>
        <v>0</v>
      </c>
      <c r="AW107" s="147">
        <f t="shared" si="132"/>
        <v>0</v>
      </c>
      <c r="AX107" s="146">
        <f t="shared" si="132"/>
        <v>0</v>
      </c>
      <c r="AY107" s="147">
        <f t="shared" si="132"/>
        <v>0</v>
      </c>
      <c r="AZ107" s="52"/>
    </row>
    <row r="108" spans="1:53" s="51" customFormat="1" ht="13.5" thickBot="1">
      <c r="A108" s="223"/>
      <c r="B108" s="225"/>
      <c r="C108" s="225"/>
      <c r="D108" s="225"/>
      <c r="E108" s="225"/>
      <c r="F108" s="225"/>
      <c r="G108" s="150"/>
      <c r="H108" s="135"/>
      <c r="I108" s="136"/>
      <c r="J108" s="135"/>
      <c r="K108" s="136"/>
      <c r="L108" s="135"/>
      <c r="M108" s="136"/>
      <c r="N108" s="135"/>
      <c r="O108" s="136"/>
      <c r="P108" s="50"/>
      <c r="Q108" s="135"/>
      <c r="R108" s="50"/>
      <c r="S108" s="135"/>
      <c r="T108" s="136"/>
      <c r="U108" s="135"/>
      <c r="V108" s="136"/>
      <c r="W108" s="135"/>
      <c r="X108" s="136"/>
      <c r="Y108" s="50"/>
      <c r="Z108" s="135"/>
      <c r="AA108" s="136"/>
      <c r="AB108" s="135"/>
      <c r="AC108" s="136"/>
      <c r="AD108" s="135"/>
      <c r="AE108" s="136"/>
      <c r="AF108" s="135"/>
      <c r="AG108" s="136"/>
      <c r="AH108" s="50"/>
      <c r="AI108" s="135"/>
      <c r="AJ108" s="136"/>
      <c r="AK108" s="135"/>
      <c r="AL108" s="136"/>
      <c r="AM108" s="135"/>
      <c r="AN108" s="136"/>
      <c r="AO108" s="135"/>
      <c r="AP108" s="136"/>
      <c r="AQ108" s="151"/>
      <c r="AR108" s="135"/>
      <c r="AS108" s="136"/>
      <c r="AT108" s="135"/>
      <c r="AU108" s="50"/>
      <c r="AV108" s="135"/>
      <c r="AW108" s="136"/>
      <c r="AX108" s="135"/>
      <c r="AY108" s="136"/>
      <c r="AZ108" s="52"/>
    </row>
    <row r="109" spans="1:53" s="139" customFormat="1" ht="13.5" thickTop="1">
      <c r="A109" s="150"/>
      <c r="B109" s="150"/>
      <c r="C109" s="150"/>
      <c r="D109" s="150"/>
      <c r="E109" s="150"/>
      <c r="F109" s="150"/>
      <c r="G109" s="153" t="s">
        <v>18</v>
      </c>
      <c r="H109" s="154">
        <f t="shared" ref="H109:O109" si="133">+SUM(H19,H22,H26,H29,H35,H38,H43,H50,H53,H57,H60,H73,H76,H96,H100,H104,H107)</f>
        <v>-491.7</v>
      </c>
      <c r="I109" s="155">
        <f t="shared" si="133"/>
        <v>-1.4000000000000199</v>
      </c>
      <c r="J109" s="154">
        <f t="shared" si="133"/>
        <v>-168</v>
      </c>
      <c r="K109" s="155">
        <f t="shared" si="133"/>
        <v>29.1</v>
      </c>
      <c r="L109" s="154">
        <f t="shared" si="133"/>
        <v>-162.3813535793696</v>
      </c>
      <c r="M109" s="156">
        <f t="shared" si="133"/>
        <v>-72.099999999999994</v>
      </c>
      <c r="N109" s="154">
        <f t="shared" si="133"/>
        <v>-822.08135357936965</v>
      </c>
      <c r="O109" s="155">
        <f t="shared" si="133"/>
        <v>-44.400000000000013</v>
      </c>
      <c r="P109" s="156"/>
      <c r="Q109" s="154">
        <f t="shared" ref="Q109:X109" si="134">+SUM(Q19,Q22,Q26,Q29,Q35,Q38,Q43,Q50,Q53,Q57,Q60,Q73,Q76,Q96,Q100,Q104,Q107)</f>
        <v>-10.399999999999949</v>
      </c>
      <c r="R109" s="155">
        <f t="shared" si="134"/>
        <v>-2.0000000000000213</v>
      </c>
      <c r="S109" s="154">
        <f t="shared" si="134"/>
        <v>29</v>
      </c>
      <c r="T109" s="155">
        <f t="shared" si="134"/>
        <v>29</v>
      </c>
      <c r="U109" s="154">
        <f t="shared" si="134"/>
        <v>-135.49999999999997</v>
      </c>
      <c r="V109" s="156">
        <f t="shared" si="134"/>
        <v>-78</v>
      </c>
      <c r="W109" s="154">
        <f t="shared" si="134"/>
        <v>-116.89999999999998</v>
      </c>
      <c r="X109" s="155">
        <f t="shared" si="134"/>
        <v>-50.999999999999993</v>
      </c>
      <c r="Y109" s="156"/>
      <c r="Z109" s="154">
        <f t="shared" ref="Z109:AG109" si="135">+SUM(Z19,Z22,Z26,Z29,Z35,Z38,Z43,Z50,Z53,Z57,Z60,Z73,Z76,Z96,Z100,Z104,Z107)</f>
        <v>108.5</v>
      </c>
      <c r="AA109" s="155">
        <f t="shared" si="135"/>
        <v>-2.8000000000000185</v>
      </c>
      <c r="AB109" s="154">
        <f t="shared" si="135"/>
        <v>29</v>
      </c>
      <c r="AC109" s="155">
        <f t="shared" si="135"/>
        <v>29</v>
      </c>
      <c r="AD109" s="154">
        <f t="shared" si="135"/>
        <v>-88.1</v>
      </c>
      <c r="AE109" s="156">
        <f t="shared" si="135"/>
        <v>-84.100000000000009</v>
      </c>
      <c r="AF109" s="154">
        <f t="shared" si="135"/>
        <v>49.399999999999984</v>
      </c>
      <c r="AG109" s="155">
        <f t="shared" si="135"/>
        <v>-57.900000000000006</v>
      </c>
      <c r="AH109" s="156"/>
      <c r="AI109" s="154">
        <f t="shared" ref="AI109:AP109" si="136">+SUM(AI19,AI22,AI26,AI29,AI35,AI38,AI43,AI50,AI53,AI57,AI60,AI73,AI76,AI96,AI100,AI104,AI107)</f>
        <v>59.700000000000024</v>
      </c>
      <c r="AJ109" s="155">
        <f t="shared" si="136"/>
        <v>-3.5000000000000213</v>
      </c>
      <c r="AK109" s="154">
        <f t="shared" si="136"/>
        <v>29</v>
      </c>
      <c r="AL109" s="155">
        <f t="shared" si="136"/>
        <v>29</v>
      </c>
      <c r="AM109" s="154">
        <f t="shared" si="136"/>
        <v>-90.300000000000011</v>
      </c>
      <c r="AN109" s="156">
        <f t="shared" si="136"/>
        <v>-90.600000000000009</v>
      </c>
      <c r="AO109" s="154">
        <f t="shared" si="136"/>
        <v>-1.599999999999993</v>
      </c>
      <c r="AP109" s="155">
        <f t="shared" si="136"/>
        <v>-65.099999999999994</v>
      </c>
      <c r="AQ109" s="157"/>
      <c r="AR109" s="154">
        <f t="shared" ref="AR109:AY109" si="137">+SUM(AR19,AR22,AR26,AR29,AR35,AR38,AR43,AR50,AR53,AR57,AR60,AR73,AR76,AR96,AR100,AR104,AR107)</f>
        <v>-4.2000000000000171</v>
      </c>
      <c r="AS109" s="155">
        <f t="shared" si="137"/>
        <v>-4.2000000000000171</v>
      </c>
      <c r="AT109" s="154">
        <f t="shared" si="137"/>
        <v>28.9</v>
      </c>
      <c r="AU109" s="155">
        <f t="shared" si="137"/>
        <v>28.9</v>
      </c>
      <c r="AV109" s="154">
        <f t="shared" si="137"/>
        <v>-97.5</v>
      </c>
      <c r="AW109" s="156">
        <f t="shared" si="137"/>
        <v>-97.5</v>
      </c>
      <c r="AX109" s="154">
        <f t="shared" si="137"/>
        <v>-72.800000000000011</v>
      </c>
      <c r="AY109" s="155">
        <f t="shared" si="137"/>
        <v>-72.800000000000011</v>
      </c>
      <c r="AZ109" s="89"/>
    </row>
    <row r="110" spans="1:53" s="139" customFormat="1">
      <c r="A110" s="150"/>
      <c r="B110" s="150"/>
      <c r="C110" s="150"/>
      <c r="D110" s="150"/>
      <c r="E110" s="150"/>
      <c r="F110" s="150"/>
      <c r="G110" s="158"/>
      <c r="H110" s="146"/>
      <c r="I110" s="147"/>
      <c r="J110" s="146"/>
      <c r="K110" s="147"/>
      <c r="L110" s="146"/>
      <c r="M110" s="147"/>
      <c r="N110" s="146"/>
      <c r="O110" s="147"/>
      <c r="P110" s="148"/>
      <c r="Q110" s="146"/>
      <c r="R110" s="147"/>
      <c r="S110" s="146"/>
      <c r="T110" s="147"/>
      <c r="U110" s="146"/>
      <c r="V110" s="147"/>
      <c r="W110" s="146"/>
      <c r="X110" s="147"/>
      <c r="Y110" s="148"/>
      <c r="Z110" s="146"/>
      <c r="AA110" s="147"/>
      <c r="AB110" s="146"/>
      <c r="AC110" s="147"/>
      <c r="AD110" s="146"/>
      <c r="AE110" s="147"/>
      <c r="AF110" s="146"/>
      <c r="AG110" s="147"/>
      <c r="AH110" s="148"/>
      <c r="AI110" s="146"/>
      <c r="AJ110" s="147"/>
      <c r="AK110" s="146"/>
      <c r="AL110" s="147"/>
      <c r="AM110" s="146"/>
      <c r="AN110" s="147"/>
      <c r="AO110" s="146"/>
      <c r="AP110" s="147"/>
      <c r="AQ110" s="149"/>
      <c r="AR110" s="146"/>
      <c r="AS110" s="147"/>
      <c r="AT110" s="146"/>
      <c r="AU110" s="147"/>
      <c r="AV110" s="146"/>
      <c r="AW110" s="147"/>
      <c r="AX110" s="146"/>
      <c r="AY110" s="147"/>
      <c r="AZ110" s="89"/>
    </row>
    <row r="111" spans="1:53" s="139" customFormat="1">
      <c r="A111" s="150"/>
      <c r="B111" s="150"/>
      <c r="C111" s="150"/>
      <c r="D111" s="150"/>
      <c r="E111" s="150"/>
      <c r="F111" s="150"/>
      <c r="G111" s="158" t="s">
        <v>27</v>
      </c>
      <c r="H111" s="146" t="str">
        <f>+H106</f>
        <v>**</v>
      </c>
      <c r="I111" s="147" t="str">
        <f t="shared" ref="I111:O111" si="138">+I106</f>
        <v>**</v>
      </c>
      <c r="J111" s="146" t="str">
        <f t="shared" si="138"/>
        <v>**</v>
      </c>
      <c r="K111" s="147" t="str">
        <f t="shared" si="138"/>
        <v>**</v>
      </c>
      <c r="L111" s="146" t="str">
        <f t="shared" si="138"/>
        <v>**</v>
      </c>
      <c r="M111" s="147" t="str">
        <f t="shared" si="138"/>
        <v>**</v>
      </c>
      <c r="N111" s="146" t="str">
        <f t="shared" si="138"/>
        <v>**</v>
      </c>
      <c r="O111" s="147" t="str">
        <f t="shared" si="138"/>
        <v>**</v>
      </c>
      <c r="P111" s="148"/>
      <c r="Q111" s="146" t="str">
        <f>+Q106</f>
        <v>**</v>
      </c>
      <c r="R111" s="147" t="str">
        <f t="shared" ref="R111:X111" si="139">+R106</f>
        <v>**</v>
      </c>
      <c r="S111" s="146" t="str">
        <f t="shared" si="139"/>
        <v>**</v>
      </c>
      <c r="T111" s="147" t="str">
        <f t="shared" si="139"/>
        <v>**</v>
      </c>
      <c r="U111" s="146" t="str">
        <f t="shared" si="139"/>
        <v>**</v>
      </c>
      <c r="V111" s="147" t="str">
        <f t="shared" si="139"/>
        <v>**</v>
      </c>
      <c r="W111" s="146" t="str">
        <f t="shared" si="139"/>
        <v>**</v>
      </c>
      <c r="X111" s="147" t="str">
        <f t="shared" si="139"/>
        <v>**</v>
      </c>
      <c r="Y111" s="148"/>
      <c r="Z111" s="146" t="str">
        <f>+Z106</f>
        <v>**</v>
      </c>
      <c r="AA111" s="147" t="str">
        <f t="shared" ref="AA111:AG111" si="140">+AA106</f>
        <v>**</v>
      </c>
      <c r="AB111" s="146" t="str">
        <f t="shared" si="140"/>
        <v>**</v>
      </c>
      <c r="AC111" s="147" t="str">
        <f t="shared" si="140"/>
        <v>**</v>
      </c>
      <c r="AD111" s="146" t="str">
        <f t="shared" si="140"/>
        <v>**</v>
      </c>
      <c r="AE111" s="147" t="str">
        <f t="shared" si="140"/>
        <v>**</v>
      </c>
      <c r="AF111" s="146" t="str">
        <f t="shared" si="140"/>
        <v>**</v>
      </c>
      <c r="AG111" s="147" t="str">
        <f t="shared" si="140"/>
        <v>**</v>
      </c>
      <c r="AH111" s="148"/>
      <c r="AI111" s="146" t="str">
        <f>+AI106</f>
        <v>**</v>
      </c>
      <c r="AJ111" s="147" t="str">
        <f t="shared" ref="AJ111:AP111" si="141">+AJ106</f>
        <v>**</v>
      </c>
      <c r="AK111" s="146" t="str">
        <f t="shared" si="141"/>
        <v>**</v>
      </c>
      <c r="AL111" s="147" t="str">
        <f t="shared" si="141"/>
        <v>**</v>
      </c>
      <c r="AM111" s="146" t="str">
        <f t="shared" si="141"/>
        <v>**</v>
      </c>
      <c r="AN111" s="147" t="str">
        <f t="shared" si="141"/>
        <v>**</v>
      </c>
      <c r="AO111" s="146" t="str">
        <f t="shared" si="141"/>
        <v>**</v>
      </c>
      <c r="AP111" s="147" t="str">
        <f t="shared" si="141"/>
        <v>**</v>
      </c>
      <c r="AQ111" s="149"/>
      <c r="AR111" s="146" t="str">
        <f>+AR106</f>
        <v>**</v>
      </c>
      <c r="AS111" s="147" t="str">
        <f t="shared" ref="AS111:AY111" si="142">+AS106</f>
        <v>**</v>
      </c>
      <c r="AT111" s="146" t="str">
        <f t="shared" si="142"/>
        <v>**</v>
      </c>
      <c r="AU111" s="147" t="str">
        <f t="shared" si="142"/>
        <v>**</v>
      </c>
      <c r="AV111" s="146" t="str">
        <f t="shared" si="142"/>
        <v>**</v>
      </c>
      <c r="AW111" s="147" t="str">
        <f t="shared" si="142"/>
        <v>**</v>
      </c>
      <c r="AX111" s="146" t="str">
        <f t="shared" si="142"/>
        <v>**</v>
      </c>
      <c r="AY111" s="147" t="str">
        <f t="shared" si="142"/>
        <v>**</v>
      </c>
      <c r="AZ111" s="89"/>
    </row>
    <row r="112" spans="1:53" s="139" customFormat="1">
      <c r="A112" s="150"/>
      <c r="B112" s="150"/>
      <c r="C112" s="150"/>
      <c r="D112" s="150"/>
      <c r="E112" s="150"/>
      <c r="F112" s="150"/>
      <c r="G112" s="158"/>
      <c r="H112" s="146"/>
      <c r="I112" s="147"/>
      <c r="J112" s="146"/>
      <c r="K112" s="148"/>
      <c r="L112" s="146"/>
      <c r="M112" s="147"/>
      <c r="N112" s="146"/>
      <c r="O112" s="147"/>
      <c r="P112" s="148"/>
      <c r="Q112" s="146"/>
      <c r="R112" s="147"/>
      <c r="S112" s="146"/>
      <c r="T112" s="148"/>
      <c r="U112" s="146"/>
      <c r="V112" s="147"/>
      <c r="W112" s="146"/>
      <c r="X112" s="147"/>
      <c r="Y112" s="148"/>
      <c r="Z112" s="146"/>
      <c r="AA112" s="147"/>
      <c r="AB112" s="146"/>
      <c r="AC112" s="148"/>
      <c r="AD112" s="146"/>
      <c r="AE112" s="147"/>
      <c r="AF112" s="146"/>
      <c r="AG112" s="147"/>
      <c r="AH112" s="148"/>
      <c r="AI112" s="146"/>
      <c r="AJ112" s="147"/>
      <c r="AK112" s="146"/>
      <c r="AL112" s="148"/>
      <c r="AM112" s="146"/>
      <c r="AN112" s="147"/>
      <c r="AO112" s="146"/>
      <c r="AP112" s="147"/>
      <c r="AQ112" s="149"/>
      <c r="AR112" s="146"/>
      <c r="AS112" s="147"/>
      <c r="AT112" s="146"/>
      <c r="AU112" s="148"/>
      <c r="AV112" s="146"/>
      <c r="AW112" s="147"/>
      <c r="AX112" s="146"/>
      <c r="AY112" s="147"/>
      <c r="AZ112" s="89"/>
    </row>
    <row r="113" spans="1:52" s="139" customFormat="1">
      <c r="A113" s="150"/>
      <c r="B113" s="150"/>
      <c r="C113" s="150"/>
      <c r="D113" s="150"/>
      <c r="E113" s="150"/>
      <c r="F113" s="150"/>
      <c r="G113" s="159" t="s">
        <v>19</v>
      </c>
      <c r="H113" s="160">
        <f t="shared" ref="H113:O113" si="143">+H109-H111</f>
        <v>-491.7</v>
      </c>
      <c r="I113" s="161">
        <f t="shared" si="143"/>
        <v>-1.4000000000000199</v>
      </c>
      <c r="J113" s="160">
        <f t="shared" si="143"/>
        <v>-168</v>
      </c>
      <c r="K113" s="161">
        <f t="shared" si="143"/>
        <v>29.1</v>
      </c>
      <c r="L113" s="160">
        <f t="shared" si="143"/>
        <v>-162.3813535793696</v>
      </c>
      <c r="M113" s="161">
        <f t="shared" si="143"/>
        <v>-72.099999999999994</v>
      </c>
      <c r="N113" s="160">
        <f t="shared" si="143"/>
        <v>-822.08135357936965</v>
      </c>
      <c r="O113" s="161">
        <f t="shared" si="143"/>
        <v>-44.400000000000013</v>
      </c>
      <c r="P113" s="162"/>
      <c r="Q113" s="160">
        <f t="shared" ref="Q113:X113" si="144">+Q109-Q111</f>
        <v>-10.399999999999949</v>
      </c>
      <c r="R113" s="161">
        <f t="shared" si="144"/>
        <v>-2.0000000000000213</v>
      </c>
      <c r="S113" s="160">
        <f t="shared" si="144"/>
        <v>29</v>
      </c>
      <c r="T113" s="161">
        <f t="shared" si="144"/>
        <v>29</v>
      </c>
      <c r="U113" s="160">
        <f t="shared" si="144"/>
        <v>-135.49999999999997</v>
      </c>
      <c r="V113" s="161">
        <f t="shared" si="144"/>
        <v>-78</v>
      </c>
      <c r="W113" s="160">
        <f t="shared" si="144"/>
        <v>-116.89999999999998</v>
      </c>
      <c r="X113" s="161">
        <f t="shared" si="144"/>
        <v>-50.999999999999993</v>
      </c>
      <c r="Y113" s="162"/>
      <c r="Z113" s="160">
        <f t="shared" ref="Z113:AG113" si="145">+Z109-Z111</f>
        <v>108.5</v>
      </c>
      <c r="AA113" s="161">
        <f t="shared" si="145"/>
        <v>-2.8000000000000185</v>
      </c>
      <c r="AB113" s="160">
        <f t="shared" si="145"/>
        <v>29</v>
      </c>
      <c r="AC113" s="161">
        <f t="shared" si="145"/>
        <v>29</v>
      </c>
      <c r="AD113" s="160">
        <f t="shared" si="145"/>
        <v>-88.1</v>
      </c>
      <c r="AE113" s="161">
        <f t="shared" si="145"/>
        <v>-84.100000000000009</v>
      </c>
      <c r="AF113" s="160">
        <f t="shared" si="145"/>
        <v>49.399999999999984</v>
      </c>
      <c r="AG113" s="161">
        <f t="shared" si="145"/>
        <v>-57.900000000000006</v>
      </c>
      <c r="AH113" s="162"/>
      <c r="AI113" s="160">
        <f t="shared" ref="AI113:AP113" si="146">+AI109-AI111</f>
        <v>59.700000000000024</v>
      </c>
      <c r="AJ113" s="161">
        <f t="shared" si="146"/>
        <v>-3.5000000000000213</v>
      </c>
      <c r="AK113" s="160">
        <f t="shared" si="146"/>
        <v>29</v>
      </c>
      <c r="AL113" s="161">
        <f t="shared" si="146"/>
        <v>29</v>
      </c>
      <c r="AM113" s="160">
        <f t="shared" si="146"/>
        <v>-90.300000000000011</v>
      </c>
      <c r="AN113" s="161">
        <f t="shared" si="146"/>
        <v>-90.600000000000009</v>
      </c>
      <c r="AO113" s="160">
        <f t="shared" si="146"/>
        <v>-1.599999999999993</v>
      </c>
      <c r="AP113" s="161">
        <f t="shared" si="146"/>
        <v>-65.099999999999994</v>
      </c>
      <c r="AQ113" s="163"/>
      <c r="AR113" s="160">
        <f t="shared" ref="AR113:AY113" si="147">+AR109-AR111</f>
        <v>-4.2000000000000171</v>
      </c>
      <c r="AS113" s="161">
        <f t="shared" si="147"/>
        <v>-4.2000000000000171</v>
      </c>
      <c r="AT113" s="160">
        <f t="shared" si="147"/>
        <v>28.9</v>
      </c>
      <c r="AU113" s="161">
        <f t="shared" si="147"/>
        <v>28.9</v>
      </c>
      <c r="AV113" s="160">
        <f t="shared" si="147"/>
        <v>-97.5</v>
      </c>
      <c r="AW113" s="161">
        <f t="shared" si="147"/>
        <v>-97.5</v>
      </c>
      <c r="AX113" s="160">
        <f t="shared" si="147"/>
        <v>-72.800000000000011</v>
      </c>
      <c r="AY113" s="161">
        <f t="shared" si="147"/>
        <v>-72.800000000000011</v>
      </c>
      <c r="AZ113" s="89"/>
    </row>
    <row r="114" spans="1:52" s="139" customFormat="1">
      <c r="A114" s="164"/>
      <c r="B114" s="164"/>
      <c r="C114" s="165"/>
      <c r="D114" s="166"/>
      <c r="E114" s="167"/>
      <c r="F114" s="168"/>
      <c r="G114" s="150"/>
      <c r="H114" s="150"/>
      <c r="I114" s="150"/>
      <c r="J114" s="150"/>
      <c r="K114" s="150"/>
      <c r="L114" s="150"/>
      <c r="M114" s="150"/>
      <c r="N114" s="150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89"/>
    </row>
    <row r="115" spans="1:52" s="139" customFormat="1">
      <c r="A115" s="164"/>
      <c r="B115" s="164"/>
      <c r="C115" s="165"/>
      <c r="D115" s="166"/>
      <c r="E115" s="167"/>
      <c r="F115" s="167"/>
      <c r="G115" s="132"/>
      <c r="H115" s="79"/>
      <c r="I115" s="79"/>
      <c r="J115" s="79"/>
      <c r="K115" s="79"/>
      <c r="L115" s="79"/>
      <c r="M115" s="79"/>
      <c r="P115" s="33"/>
      <c r="Q115" s="79"/>
      <c r="R115" s="79"/>
      <c r="S115" s="79"/>
      <c r="T115" s="79"/>
      <c r="U115" s="79"/>
      <c r="V115" s="79"/>
      <c r="Y115" s="79"/>
      <c r="Z115" s="79"/>
      <c r="AA115" s="79"/>
      <c r="AB115" s="79"/>
      <c r="AC115" s="79"/>
      <c r="AD115" s="79"/>
      <c r="AE115" s="79"/>
      <c r="AH115" s="79"/>
      <c r="AI115" s="79"/>
      <c r="AJ115" s="79"/>
      <c r="AK115" s="79"/>
      <c r="AL115" s="79"/>
      <c r="AM115" s="79"/>
      <c r="AN115" s="79"/>
      <c r="AQ115" s="79"/>
      <c r="AR115" s="79"/>
      <c r="AS115" s="79"/>
      <c r="AT115" s="79"/>
      <c r="AU115" s="79"/>
      <c r="AV115" s="79"/>
      <c r="AW115" s="79"/>
      <c r="AZ115" s="89"/>
    </row>
    <row r="116" spans="1:52" s="139" customFormat="1">
      <c r="A116" s="164"/>
      <c r="B116" s="164"/>
      <c r="C116" s="165"/>
      <c r="D116" s="166"/>
      <c r="E116" s="167"/>
      <c r="F116" s="167"/>
      <c r="G116" s="132"/>
      <c r="H116" s="79"/>
      <c r="I116" s="79"/>
      <c r="J116" s="79"/>
      <c r="K116" s="79"/>
      <c r="L116" s="79"/>
      <c r="M116" s="79"/>
      <c r="P116" s="33"/>
      <c r="Q116" s="79"/>
      <c r="R116" s="79"/>
      <c r="S116" s="79"/>
      <c r="T116" s="79"/>
      <c r="U116" s="79"/>
      <c r="V116" s="79"/>
      <c r="Y116" s="79"/>
      <c r="Z116" s="79"/>
      <c r="AA116" s="79"/>
      <c r="AB116" s="79"/>
      <c r="AC116" s="79"/>
      <c r="AD116" s="79"/>
      <c r="AE116" s="79"/>
      <c r="AH116" s="79"/>
      <c r="AI116" s="79"/>
      <c r="AJ116" s="79"/>
      <c r="AK116" s="79"/>
      <c r="AL116" s="79"/>
      <c r="AM116" s="79"/>
      <c r="AN116" s="79"/>
      <c r="AQ116" s="79"/>
      <c r="AR116" s="79"/>
      <c r="AS116" s="79"/>
      <c r="AT116" s="79"/>
      <c r="AU116" s="79"/>
      <c r="AV116" s="79"/>
      <c r="AW116" s="79"/>
      <c r="AZ116" s="89"/>
    </row>
    <row r="117" spans="1:52">
      <c r="A117" s="169"/>
      <c r="B117" s="170"/>
      <c r="G117" s="132"/>
      <c r="H117" s="79"/>
      <c r="I117" s="79"/>
      <c r="J117" s="79"/>
      <c r="K117" s="79"/>
      <c r="L117" s="79"/>
      <c r="M117" s="79"/>
      <c r="N117" s="79"/>
      <c r="O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</row>
    <row r="118" spans="1:52">
      <c r="A118" s="169"/>
      <c r="B118" s="170"/>
      <c r="E118" s="134" t="s">
        <v>181</v>
      </c>
      <c r="F118" s="150"/>
      <c r="G118" s="173"/>
      <c r="H118" s="50"/>
      <c r="I118" s="50"/>
      <c r="J118" s="50"/>
      <c r="K118" s="79"/>
      <c r="L118" s="79"/>
      <c r="M118" s="79"/>
      <c r="N118" s="79"/>
      <c r="O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</row>
    <row r="119" spans="1:52">
      <c r="A119" s="169"/>
      <c r="B119" s="170"/>
      <c r="E119" s="134" t="s">
        <v>180</v>
      </c>
      <c r="F119" s="150"/>
      <c r="G119" s="173"/>
      <c r="H119" s="50"/>
      <c r="I119" s="50"/>
      <c r="J119" s="50"/>
      <c r="K119" s="79"/>
      <c r="L119" s="79"/>
      <c r="M119" s="79"/>
      <c r="N119" s="79"/>
      <c r="O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</row>
    <row r="120" spans="1:52">
      <c r="A120" s="169"/>
      <c r="B120" s="170"/>
      <c r="E120" s="174"/>
      <c r="F120" s="150"/>
      <c r="G120" s="173"/>
      <c r="H120" s="50"/>
      <c r="I120" s="50"/>
      <c r="J120" s="50"/>
      <c r="K120" s="79"/>
      <c r="L120" s="79"/>
      <c r="M120" s="79"/>
      <c r="N120" s="79"/>
      <c r="O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  <c r="AU120" s="79"/>
      <c r="AV120" s="79"/>
      <c r="AW120" s="79"/>
      <c r="AX120" s="79"/>
      <c r="AY120" s="79"/>
    </row>
    <row r="121" spans="1:52">
      <c r="A121" s="169"/>
      <c r="B121" s="170"/>
      <c r="E121" s="174"/>
      <c r="F121" s="150"/>
      <c r="G121" s="173"/>
      <c r="H121" s="50"/>
      <c r="I121" s="50"/>
      <c r="J121" s="50"/>
      <c r="K121" s="79"/>
      <c r="L121" s="79"/>
      <c r="M121" s="79"/>
      <c r="N121" s="79"/>
      <c r="O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</row>
    <row r="122" spans="1:52">
      <c r="A122" s="169"/>
      <c r="B122" s="170"/>
      <c r="E122" s="174"/>
      <c r="F122" s="150"/>
      <c r="G122" s="173"/>
      <c r="H122" s="50"/>
      <c r="I122" s="50"/>
      <c r="J122" s="50"/>
      <c r="K122" s="79"/>
      <c r="L122" s="79"/>
      <c r="M122" s="79"/>
      <c r="N122" s="79"/>
      <c r="O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</row>
    <row r="123" spans="1:52">
      <c r="A123" s="169"/>
      <c r="B123" s="170"/>
      <c r="E123" s="174"/>
      <c r="F123" s="150"/>
      <c r="G123" s="173"/>
      <c r="H123" s="50"/>
      <c r="I123" s="50"/>
      <c r="J123" s="50"/>
      <c r="K123" s="79"/>
      <c r="L123" s="79"/>
      <c r="M123" s="79"/>
      <c r="N123" s="79"/>
      <c r="O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R123" s="79"/>
      <c r="AS123" s="79"/>
      <c r="AT123" s="79"/>
      <c r="AU123" s="79"/>
      <c r="AV123" s="79"/>
      <c r="AW123" s="79"/>
      <c r="AX123" s="79"/>
      <c r="AY123" s="79"/>
    </row>
    <row r="124" spans="1:52">
      <c r="A124" s="169"/>
      <c r="B124" s="170"/>
      <c r="E124" s="174"/>
      <c r="F124" s="150"/>
      <c r="G124" s="173"/>
      <c r="H124" s="50"/>
      <c r="I124" s="50"/>
      <c r="J124" s="50"/>
      <c r="K124" s="79"/>
      <c r="L124" s="79"/>
      <c r="M124" s="79"/>
      <c r="N124" s="79"/>
      <c r="O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  <c r="AU124" s="79"/>
      <c r="AV124" s="79"/>
      <c r="AW124" s="79"/>
      <c r="AX124" s="79"/>
      <c r="AY124" s="79"/>
    </row>
    <row r="125" spans="1:52">
      <c r="A125" s="169"/>
      <c r="B125" s="170"/>
      <c r="E125" s="174"/>
      <c r="F125" s="150"/>
      <c r="G125" s="173"/>
      <c r="H125" s="50"/>
      <c r="I125" s="50"/>
      <c r="J125" s="50"/>
      <c r="K125" s="79"/>
      <c r="L125" s="79"/>
      <c r="M125" s="79"/>
      <c r="N125" s="79"/>
      <c r="O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R125" s="79"/>
      <c r="AS125" s="79"/>
      <c r="AT125" s="79"/>
      <c r="AU125" s="79"/>
      <c r="AV125" s="79"/>
      <c r="AW125" s="79"/>
      <c r="AX125" s="79"/>
      <c r="AY125" s="79"/>
    </row>
    <row r="126" spans="1:52">
      <c r="A126" s="169"/>
      <c r="B126" s="170"/>
      <c r="E126" s="174"/>
      <c r="F126" s="150"/>
      <c r="G126" s="173"/>
      <c r="H126" s="50"/>
      <c r="I126" s="50"/>
      <c r="J126" s="50"/>
      <c r="K126" s="79"/>
      <c r="L126" s="79"/>
      <c r="M126" s="79"/>
      <c r="N126" s="79"/>
      <c r="O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</row>
    <row r="127" spans="1:52">
      <c r="A127" s="169"/>
      <c r="B127" s="170"/>
      <c r="E127" s="174"/>
      <c r="F127" s="150"/>
      <c r="G127" s="173"/>
      <c r="H127" s="50"/>
      <c r="I127" s="50"/>
      <c r="J127" s="50"/>
      <c r="K127" s="79"/>
      <c r="L127" s="79"/>
      <c r="M127" s="79"/>
      <c r="N127" s="79"/>
      <c r="O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</row>
    <row r="128" spans="1:52">
      <c r="A128" s="169"/>
      <c r="B128" s="170"/>
      <c r="C128" s="130"/>
      <c r="D128" s="175"/>
      <c r="E128" s="174"/>
      <c r="F128" s="150"/>
      <c r="G128" s="173"/>
      <c r="H128" s="50"/>
      <c r="I128" s="50"/>
      <c r="J128" s="50"/>
      <c r="K128" s="79"/>
      <c r="L128" s="79"/>
      <c r="M128" s="79"/>
      <c r="N128" s="79"/>
      <c r="O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</row>
    <row r="129" spans="1:53" s="33" customFormat="1">
      <c r="A129" s="169"/>
      <c r="B129" s="170"/>
      <c r="C129" s="130"/>
      <c r="D129" s="175"/>
      <c r="E129" s="174"/>
      <c r="F129" s="150"/>
      <c r="G129" s="138"/>
      <c r="H129" s="50"/>
      <c r="I129" s="50"/>
      <c r="J129" s="50"/>
      <c r="K129" s="79"/>
      <c r="L129" s="79"/>
      <c r="M129" s="79"/>
      <c r="N129" s="79"/>
      <c r="O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BA129" s="79"/>
    </row>
    <row r="130" spans="1:53" s="33" customFormat="1">
      <c r="A130" s="169"/>
      <c r="B130" s="170"/>
      <c r="C130" s="130"/>
      <c r="D130" s="175"/>
      <c r="E130" s="132"/>
      <c r="F130" s="152"/>
      <c r="G130" s="138"/>
      <c r="H130" s="50"/>
      <c r="I130" s="50"/>
      <c r="J130" s="50"/>
      <c r="K130" s="79"/>
      <c r="L130" s="79"/>
      <c r="M130" s="79"/>
      <c r="N130" s="79"/>
      <c r="O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BA130" s="79"/>
    </row>
    <row r="131" spans="1:53" s="33" customFormat="1">
      <c r="A131" s="169"/>
      <c r="B131" s="170"/>
      <c r="C131" s="130"/>
      <c r="D131" s="175"/>
      <c r="E131" s="132"/>
      <c r="F131" s="152"/>
      <c r="G131" s="138"/>
      <c r="H131" s="50"/>
      <c r="I131" s="50"/>
      <c r="J131" s="50"/>
      <c r="K131" s="79"/>
      <c r="L131" s="79"/>
      <c r="M131" s="79"/>
      <c r="N131" s="79"/>
      <c r="O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  <c r="AU131" s="79"/>
      <c r="AV131" s="79"/>
      <c r="AW131" s="79"/>
      <c r="AX131" s="79"/>
      <c r="AY131" s="79"/>
      <c r="BA131" s="79"/>
    </row>
    <row r="132" spans="1:53" s="33" customFormat="1">
      <c r="A132" s="169"/>
      <c r="B132" s="170"/>
      <c r="C132" s="130"/>
      <c r="D132" s="175"/>
      <c r="E132" s="132"/>
      <c r="F132" s="152"/>
      <c r="G132" s="138"/>
      <c r="H132" s="50"/>
      <c r="I132" s="50"/>
      <c r="J132" s="50"/>
      <c r="K132" s="79"/>
      <c r="L132" s="79"/>
      <c r="M132" s="79"/>
      <c r="N132" s="79"/>
      <c r="O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  <c r="AU132" s="79"/>
      <c r="AV132" s="79"/>
      <c r="AW132" s="79"/>
      <c r="AX132" s="79"/>
      <c r="AY132" s="79"/>
      <c r="BA132" s="79"/>
    </row>
    <row r="133" spans="1:53" s="33" customFormat="1">
      <c r="A133" s="169"/>
      <c r="B133" s="170"/>
      <c r="C133" s="130"/>
      <c r="D133" s="175"/>
      <c r="E133" s="132"/>
      <c r="F133" s="152"/>
      <c r="G133" s="138"/>
      <c r="H133" s="79"/>
      <c r="I133" s="79"/>
      <c r="J133" s="79"/>
      <c r="K133" s="79"/>
      <c r="L133" s="79"/>
      <c r="M133" s="79"/>
      <c r="N133" s="79"/>
      <c r="O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BA133" s="79"/>
    </row>
    <row r="134" spans="1:53" s="33" customFormat="1">
      <c r="A134" s="169"/>
      <c r="B134" s="170"/>
      <c r="C134" s="165" t="s">
        <v>43</v>
      </c>
      <c r="D134" s="170" t="s">
        <v>44</v>
      </c>
      <c r="E134" s="132"/>
      <c r="F134" s="152"/>
      <c r="G134" s="138"/>
      <c r="H134" s="79"/>
      <c r="I134" s="79"/>
      <c r="J134" s="79"/>
      <c r="K134" s="79"/>
      <c r="L134" s="79"/>
      <c r="M134" s="79"/>
      <c r="N134" s="79"/>
      <c r="O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R134" s="79"/>
      <c r="AS134" s="79"/>
      <c r="AT134" s="79"/>
      <c r="AU134" s="79"/>
      <c r="AV134" s="79"/>
      <c r="AW134" s="79"/>
      <c r="AX134" s="79"/>
      <c r="AY134" s="79"/>
      <c r="BA134" s="79"/>
    </row>
    <row r="135" spans="1:53" s="33" customFormat="1">
      <c r="A135" s="169"/>
      <c r="B135" s="170"/>
      <c r="C135" s="130"/>
      <c r="D135" s="175"/>
      <c r="E135" s="137" t="s">
        <v>28</v>
      </c>
      <c r="F135" s="176" t="s">
        <v>21</v>
      </c>
      <c r="G135" s="138"/>
      <c r="H135" s="79"/>
      <c r="I135" s="79"/>
      <c r="J135" s="79"/>
      <c r="K135" s="79"/>
      <c r="L135" s="79"/>
      <c r="M135" s="79"/>
      <c r="N135" s="79"/>
      <c r="O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R135" s="79"/>
      <c r="AS135" s="79"/>
      <c r="AT135" s="79"/>
      <c r="AU135" s="79"/>
      <c r="AV135" s="79"/>
      <c r="AW135" s="79"/>
      <c r="AX135" s="79"/>
      <c r="AY135" s="79"/>
      <c r="BA135" s="79"/>
    </row>
    <row r="136" spans="1:53" s="33" customFormat="1">
      <c r="A136" s="169"/>
      <c r="B136" s="170"/>
      <c r="C136" s="130"/>
      <c r="D136" s="175"/>
      <c r="E136" s="132" t="s">
        <v>29</v>
      </c>
      <c r="F136" s="152" t="s">
        <v>20</v>
      </c>
      <c r="G136" s="138"/>
      <c r="H136" s="79"/>
      <c r="I136" s="79"/>
      <c r="J136" s="79"/>
      <c r="K136" s="79"/>
      <c r="L136" s="79"/>
      <c r="M136" s="79"/>
      <c r="N136" s="79"/>
      <c r="O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R136" s="79"/>
      <c r="AS136" s="79"/>
      <c r="AT136" s="79"/>
      <c r="AU136" s="79"/>
      <c r="AV136" s="79"/>
      <c r="AW136" s="79"/>
      <c r="AX136" s="79"/>
      <c r="AY136" s="79"/>
      <c r="BA136" s="79"/>
    </row>
    <row r="137" spans="1:53" s="33" customFormat="1">
      <c r="A137" s="169"/>
      <c r="B137" s="170"/>
      <c r="C137" s="130"/>
      <c r="D137" s="175"/>
      <c r="E137" s="132" t="s">
        <v>30</v>
      </c>
      <c r="F137" s="152" t="s">
        <v>23</v>
      </c>
      <c r="G137" s="138"/>
      <c r="H137" s="79"/>
      <c r="I137" s="79"/>
      <c r="J137" s="79"/>
      <c r="K137" s="79"/>
      <c r="L137" s="79"/>
      <c r="M137" s="79"/>
      <c r="N137" s="79"/>
      <c r="O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R137" s="79"/>
      <c r="AS137" s="79"/>
      <c r="AT137" s="79"/>
      <c r="AU137" s="79"/>
      <c r="AV137" s="79"/>
      <c r="AW137" s="79"/>
      <c r="AX137" s="79"/>
      <c r="AY137" s="79"/>
      <c r="BA137" s="79"/>
    </row>
    <row r="138" spans="1:53" s="33" customFormat="1">
      <c r="A138" s="169"/>
      <c r="B138" s="170"/>
      <c r="C138" s="130"/>
      <c r="D138" s="175"/>
      <c r="E138" s="132" t="s">
        <v>31</v>
      </c>
      <c r="F138" s="152" t="s">
        <v>26</v>
      </c>
      <c r="G138" s="138"/>
      <c r="H138" s="79"/>
      <c r="I138" s="79"/>
      <c r="J138" s="79"/>
      <c r="K138" s="79"/>
      <c r="L138" s="79"/>
      <c r="M138" s="79"/>
      <c r="N138" s="79"/>
      <c r="O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BA138" s="79"/>
    </row>
    <row r="139" spans="1:53" s="33" customFormat="1">
      <c r="A139" s="169"/>
      <c r="B139" s="170"/>
      <c r="C139" s="130"/>
      <c r="D139" s="175"/>
      <c r="E139" s="132" t="s">
        <v>32</v>
      </c>
      <c r="F139" s="152" t="s">
        <v>33</v>
      </c>
      <c r="G139" s="138"/>
      <c r="H139" s="79"/>
      <c r="I139" s="79"/>
      <c r="J139" s="79"/>
      <c r="K139" s="79"/>
      <c r="L139" s="79"/>
      <c r="M139" s="79"/>
      <c r="N139" s="79"/>
      <c r="O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BA139" s="79"/>
    </row>
    <row r="140" spans="1:53" s="33" customFormat="1">
      <c r="A140" s="169"/>
      <c r="B140" s="170"/>
      <c r="C140" s="130"/>
      <c r="D140" s="175"/>
      <c r="E140" s="132" t="s">
        <v>34</v>
      </c>
      <c r="F140" s="152" t="s">
        <v>35</v>
      </c>
      <c r="G140" s="138"/>
      <c r="H140" s="79"/>
      <c r="I140" s="79"/>
      <c r="J140" s="79"/>
      <c r="K140" s="79"/>
      <c r="L140" s="79"/>
      <c r="M140" s="79"/>
      <c r="N140" s="79"/>
      <c r="O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BA140" s="79"/>
    </row>
    <row r="141" spans="1:53" s="33" customFormat="1">
      <c r="A141" s="169"/>
      <c r="B141" s="170"/>
      <c r="C141" s="130"/>
      <c r="D141" s="175"/>
      <c r="E141" s="132" t="s">
        <v>36</v>
      </c>
      <c r="F141" s="152" t="s">
        <v>24</v>
      </c>
      <c r="G141" s="138"/>
      <c r="H141" s="79"/>
      <c r="I141" s="79"/>
      <c r="J141" s="79"/>
      <c r="K141" s="79"/>
      <c r="L141" s="79"/>
      <c r="M141" s="79"/>
      <c r="N141" s="79"/>
      <c r="O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  <c r="AU141" s="79"/>
      <c r="AV141" s="79"/>
      <c r="AW141" s="79"/>
      <c r="AX141" s="79"/>
      <c r="AY141" s="79"/>
      <c r="BA141" s="79"/>
    </row>
    <row r="142" spans="1:53" s="33" customFormat="1">
      <c r="A142" s="169"/>
      <c r="B142" s="170"/>
      <c r="C142" s="130"/>
      <c r="D142" s="175"/>
      <c r="E142" s="132" t="s">
        <v>37</v>
      </c>
      <c r="F142" s="152" t="s">
        <v>25</v>
      </c>
      <c r="G142" s="138"/>
      <c r="H142" s="79"/>
      <c r="I142" s="79"/>
      <c r="J142" s="79"/>
      <c r="K142" s="79"/>
      <c r="L142" s="79"/>
      <c r="M142" s="79"/>
      <c r="N142" s="79"/>
      <c r="O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BA142" s="79"/>
    </row>
    <row r="143" spans="1:53" s="33" customFormat="1">
      <c r="A143" s="169"/>
      <c r="B143" s="170"/>
      <c r="C143" s="130"/>
      <c r="D143" s="175"/>
      <c r="E143" s="132" t="s">
        <v>38</v>
      </c>
      <c r="F143" s="152" t="s">
        <v>22</v>
      </c>
      <c r="G143" s="138"/>
      <c r="H143" s="79"/>
      <c r="I143" s="79"/>
      <c r="J143" s="79"/>
      <c r="K143" s="79"/>
      <c r="L143" s="79"/>
      <c r="M143" s="79"/>
      <c r="N143" s="79"/>
      <c r="O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BA143" s="79"/>
    </row>
    <row r="144" spans="1:53" s="33" customFormat="1">
      <c r="A144" s="169"/>
      <c r="B144" s="170"/>
      <c r="C144" s="130"/>
      <c r="D144" s="175"/>
      <c r="E144" s="132" t="s">
        <v>39</v>
      </c>
      <c r="F144" s="152" t="s">
        <v>40</v>
      </c>
      <c r="G144" s="138"/>
      <c r="H144" s="79"/>
      <c r="I144" s="79"/>
      <c r="J144" s="79"/>
      <c r="K144" s="79"/>
      <c r="L144" s="79"/>
      <c r="M144" s="79"/>
      <c r="N144" s="79"/>
      <c r="O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BA144" s="79"/>
    </row>
    <row r="145" spans="1:53" s="33" customFormat="1">
      <c r="A145" s="169"/>
      <c r="B145" s="170"/>
      <c r="C145" s="130"/>
      <c r="D145" s="175"/>
      <c r="E145" s="132"/>
      <c r="F145" s="152"/>
      <c r="H145" s="79"/>
      <c r="I145" s="79"/>
      <c r="J145" s="79"/>
      <c r="K145" s="79"/>
      <c r="L145" s="79"/>
      <c r="M145" s="79"/>
      <c r="N145" s="79"/>
      <c r="O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R145" s="79"/>
      <c r="AS145" s="79"/>
      <c r="AT145" s="79"/>
      <c r="AU145" s="79"/>
      <c r="AV145" s="79"/>
      <c r="AW145" s="79"/>
      <c r="AX145" s="79"/>
      <c r="AY145" s="79"/>
      <c r="BA145" s="79"/>
    </row>
    <row r="146" spans="1:53" s="33" customFormat="1">
      <c r="A146" s="169"/>
      <c r="B146" s="170"/>
      <c r="C146" s="130"/>
      <c r="D146" s="175"/>
      <c r="E146" s="132"/>
      <c r="F146" s="152"/>
      <c r="H146" s="79"/>
      <c r="I146" s="79"/>
      <c r="J146" s="79"/>
      <c r="K146" s="79"/>
      <c r="L146" s="79"/>
      <c r="M146" s="79"/>
      <c r="N146" s="79"/>
      <c r="O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Q146" s="79"/>
      <c r="AR146" s="79"/>
      <c r="AS146" s="79"/>
      <c r="AT146" s="79"/>
      <c r="AU146" s="79"/>
      <c r="AV146" s="79"/>
      <c r="AW146" s="79"/>
      <c r="AX146" s="79"/>
      <c r="AY146" s="79"/>
      <c r="BA146" s="79"/>
    </row>
    <row r="147" spans="1:53" s="33" customFormat="1">
      <c r="A147" s="169"/>
      <c r="B147" s="170"/>
      <c r="C147" s="130"/>
      <c r="D147" s="175"/>
      <c r="E147" s="132"/>
      <c r="F147" s="152"/>
      <c r="H147" s="79"/>
      <c r="I147" s="79"/>
      <c r="J147" s="79"/>
      <c r="K147" s="79"/>
      <c r="L147" s="79"/>
      <c r="M147" s="79"/>
      <c r="N147" s="79"/>
      <c r="O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R147" s="79"/>
      <c r="AS147" s="79"/>
      <c r="AT147" s="79"/>
      <c r="AU147" s="79"/>
      <c r="AV147" s="79"/>
      <c r="AW147" s="79"/>
      <c r="AX147" s="79"/>
      <c r="AY147" s="79"/>
      <c r="BA147" s="79"/>
    </row>
    <row r="148" spans="1:53" s="33" customFormat="1">
      <c r="A148" s="169"/>
      <c r="B148" s="177"/>
      <c r="C148" s="178"/>
      <c r="D148" s="179"/>
      <c r="E148" s="180"/>
      <c r="H148" s="79"/>
      <c r="I148" s="79"/>
      <c r="J148" s="79"/>
      <c r="K148" s="79"/>
      <c r="L148" s="79"/>
      <c r="M148" s="79"/>
      <c r="N148" s="79"/>
      <c r="O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R148" s="79"/>
      <c r="AS148" s="79"/>
      <c r="AT148" s="79"/>
      <c r="AU148" s="79"/>
      <c r="AV148" s="79"/>
      <c r="AW148" s="79"/>
      <c r="AX148" s="79"/>
      <c r="AY148" s="79"/>
      <c r="BA148" s="79"/>
    </row>
    <row r="149" spans="1:53" s="33" customFormat="1">
      <c r="A149" s="169"/>
      <c r="B149" s="177"/>
      <c r="C149" s="178"/>
      <c r="D149" s="179"/>
      <c r="E149" s="180"/>
      <c r="H149" s="79"/>
      <c r="I149" s="79"/>
      <c r="J149" s="79"/>
      <c r="K149" s="79"/>
      <c r="L149" s="79"/>
      <c r="M149" s="79"/>
      <c r="N149" s="79"/>
      <c r="O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R149" s="79"/>
      <c r="AS149" s="79"/>
      <c r="AT149" s="79"/>
      <c r="AU149" s="79"/>
      <c r="AV149" s="79"/>
      <c r="AW149" s="79"/>
      <c r="AX149" s="79"/>
      <c r="AY149" s="79"/>
      <c r="BA149" s="79"/>
    </row>
    <row r="150" spans="1:53" s="33" customFormat="1">
      <c r="A150" s="169"/>
      <c r="B150" s="177"/>
      <c r="C150" s="178"/>
      <c r="D150" s="179"/>
      <c r="E150" s="180"/>
      <c r="H150" s="79"/>
      <c r="I150" s="79"/>
      <c r="J150" s="79"/>
      <c r="K150" s="79"/>
      <c r="L150" s="79"/>
      <c r="M150" s="79"/>
      <c r="N150" s="79"/>
      <c r="O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R150" s="79"/>
      <c r="AS150" s="79"/>
      <c r="AT150" s="79"/>
      <c r="AU150" s="79"/>
      <c r="AV150" s="79"/>
      <c r="AW150" s="79"/>
      <c r="AX150" s="79"/>
      <c r="AY150" s="79"/>
      <c r="BA150" s="79"/>
    </row>
    <row r="151" spans="1:53" s="33" customFormat="1">
      <c r="A151" s="169"/>
      <c r="B151" s="177"/>
      <c r="C151" s="178"/>
      <c r="D151" s="179"/>
      <c r="E151" s="180"/>
      <c r="H151" s="79"/>
      <c r="I151" s="79"/>
      <c r="J151" s="79"/>
      <c r="K151" s="79"/>
      <c r="L151" s="79"/>
      <c r="M151" s="79"/>
      <c r="N151" s="79"/>
      <c r="O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BA151" s="79"/>
    </row>
    <row r="152" spans="1:53" s="33" customFormat="1">
      <c r="A152" s="169"/>
      <c r="B152" s="177"/>
      <c r="C152" s="178"/>
      <c r="D152" s="179"/>
      <c r="E152" s="180"/>
      <c r="H152" s="79"/>
      <c r="I152" s="79"/>
      <c r="J152" s="79"/>
      <c r="K152" s="79"/>
      <c r="L152" s="79"/>
      <c r="M152" s="79"/>
      <c r="N152" s="79"/>
      <c r="O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R152" s="79"/>
      <c r="AS152" s="79"/>
      <c r="AT152" s="79"/>
      <c r="AU152" s="79"/>
      <c r="AV152" s="79"/>
      <c r="AW152" s="79"/>
      <c r="AX152" s="79"/>
      <c r="AY152" s="79"/>
      <c r="BA152" s="79"/>
    </row>
    <row r="153" spans="1:53" s="33" customFormat="1">
      <c r="A153" s="169"/>
      <c r="B153" s="177"/>
      <c r="C153" s="178"/>
      <c r="D153" s="179"/>
      <c r="E153" s="180"/>
      <c r="H153" s="79"/>
      <c r="I153" s="79"/>
      <c r="J153" s="79"/>
      <c r="K153" s="79"/>
      <c r="L153" s="79"/>
      <c r="M153" s="79"/>
      <c r="N153" s="79"/>
      <c r="O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  <c r="AP153" s="79"/>
      <c r="AQ153" s="79"/>
      <c r="AR153" s="79"/>
      <c r="AS153" s="79"/>
      <c r="AT153" s="79"/>
      <c r="AU153" s="79"/>
      <c r="AV153" s="79"/>
      <c r="AW153" s="79"/>
      <c r="AX153" s="79"/>
      <c r="AY153" s="79"/>
      <c r="BA153" s="79"/>
    </row>
    <row r="154" spans="1:53" s="33" customFormat="1">
      <c r="A154" s="169"/>
      <c r="B154" s="177"/>
      <c r="C154" s="178"/>
      <c r="D154" s="179"/>
      <c r="E154" s="180"/>
      <c r="H154" s="79"/>
      <c r="I154" s="79"/>
      <c r="J154" s="79"/>
      <c r="K154" s="79"/>
      <c r="L154" s="79"/>
      <c r="M154" s="79"/>
      <c r="N154" s="79"/>
      <c r="O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Q154" s="79"/>
      <c r="AR154" s="79"/>
      <c r="AS154" s="79"/>
      <c r="AT154" s="79"/>
      <c r="AU154" s="79"/>
      <c r="AV154" s="79"/>
      <c r="AW154" s="79"/>
      <c r="AX154" s="79"/>
      <c r="AY154" s="79"/>
      <c r="BA154" s="79"/>
    </row>
    <row r="155" spans="1:53" s="33" customFormat="1">
      <c r="A155" s="169"/>
      <c r="B155" s="177"/>
      <c r="C155" s="178"/>
      <c r="D155" s="179"/>
      <c r="E155" s="180"/>
      <c r="H155" s="79"/>
      <c r="I155" s="79"/>
      <c r="J155" s="79"/>
      <c r="K155" s="79"/>
      <c r="L155" s="79"/>
      <c r="M155" s="79"/>
      <c r="N155" s="79"/>
      <c r="O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Q155" s="79"/>
      <c r="AR155" s="79"/>
      <c r="AS155" s="79"/>
      <c r="AT155" s="79"/>
      <c r="AU155" s="79"/>
      <c r="AV155" s="79"/>
      <c r="AW155" s="79"/>
      <c r="AX155" s="79"/>
      <c r="AY155" s="79"/>
      <c r="BA155" s="79"/>
    </row>
    <row r="156" spans="1:53" s="33" customFormat="1">
      <c r="A156" s="169"/>
      <c r="B156" s="177"/>
      <c r="C156" s="178"/>
      <c r="D156" s="179"/>
      <c r="E156" s="180"/>
      <c r="H156" s="79"/>
      <c r="I156" s="79"/>
      <c r="J156" s="79"/>
      <c r="K156" s="79"/>
      <c r="L156" s="79"/>
      <c r="M156" s="79"/>
      <c r="N156" s="79"/>
      <c r="O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  <c r="AF156" s="79"/>
      <c r="AG156" s="79"/>
      <c r="AH156" s="79"/>
      <c r="AI156" s="79"/>
      <c r="AJ156" s="79"/>
      <c r="AK156" s="79"/>
      <c r="AL156" s="79"/>
      <c r="AM156" s="79"/>
      <c r="AN156" s="79"/>
      <c r="AO156" s="79"/>
      <c r="AP156" s="79"/>
      <c r="AQ156" s="79"/>
      <c r="AR156" s="79"/>
      <c r="AS156" s="79"/>
      <c r="AT156" s="79"/>
      <c r="AU156" s="79"/>
      <c r="AV156" s="79"/>
      <c r="AW156" s="79"/>
      <c r="AX156" s="79"/>
      <c r="AY156" s="79"/>
      <c r="BA156" s="79"/>
    </row>
    <row r="157" spans="1:53" s="33" customFormat="1">
      <c r="A157" s="169"/>
      <c r="B157" s="177"/>
      <c r="C157" s="178"/>
      <c r="D157" s="179"/>
      <c r="E157" s="180"/>
      <c r="H157" s="79"/>
      <c r="I157" s="79"/>
      <c r="J157" s="79"/>
      <c r="K157" s="79"/>
      <c r="L157" s="79"/>
      <c r="M157" s="79"/>
      <c r="N157" s="79"/>
      <c r="O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BA157" s="79"/>
    </row>
    <row r="158" spans="1:53" s="33" customFormat="1">
      <c r="A158" s="169"/>
      <c r="B158" s="177"/>
      <c r="C158" s="178"/>
      <c r="D158" s="179"/>
      <c r="E158" s="180"/>
      <c r="H158" s="79"/>
      <c r="I158" s="79"/>
      <c r="J158" s="79"/>
      <c r="K158" s="79"/>
      <c r="L158" s="79"/>
      <c r="M158" s="79"/>
      <c r="N158" s="79"/>
      <c r="O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  <c r="AH158" s="79"/>
      <c r="AI158" s="79"/>
      <c r="AJ158" s="79"/>
      <c r="AK158" s="79"/>
      <c r="AL158" s="79"/>
      <c r="AM158" s="79"/>
      <c r="AN158" s="79"/>
      <c r="AO158" s="79"/>
      <c r="AP158" s="79"/>
      <c r="AQ158" s="79"/>
      <c r="AR158" s="79"/>
      <c r="AS158" s="79"/>
      <c r="AT158" s="79"/>
      <c r="AU158" s="79"/>
      <c r="AV158" s="79"/>
      <c r="AW158" s="79"/>
      <c r="AX158" s="79"/>
      <c r="AY158" s="79"/>
      <c r="BA158" s="79"/>
    </row>
    <row r="159" spans="1:53" s="33" customFormat="1">
      <c r="A159" s="169"/>
      <c r="B159" s="177"/>
      <c r="C159" s="178"/>
      <c r="D159" s="179"/>
      <c r="E159" s="180"/>
      <c r="H159" s="79"/>
      <c r="I159" s="79"/>
      <c r="J159" s="79"/>
      <c r="K159" s="79"/>
      <c r="L159" s="79"/>
      <c r="M159" s="79"/>
      <c r="N159" s="79"/>
      <c r="O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79"/>
      <c r="AD159" s="79"/>
      <c r="AE159" s="79"/>
      <c r="AF159" s="79"/>
      <c r="AG159" s="79"/>
      <c r="AH159" s="79"/>
      <c r="AI159" s="79"/>
      <c r="AJ159" s="79"/>
      <c r="AK159" s="79"/>
      <c r="AL159" s="79"/>
      <c r="AM159" s="79"/>
      <c r="AN159" s="79"/>
      <c r="AO159" s="79"/>
      <c r="AP159" s="79"/>
      <c r="AQ159" s="79"/>
      <c r="AR159" s="79"/>
      <c r="AS159" s="79"/>
      <c r="AT159" s="79"/>
      <c r="AU159" s="79"/>
      <c r="AV159" s="79"/>
      <c r="AW159" s="79"/>
      <c r="AX159" s="79"/>
      <c r="AY159" s="79"/>
      <c r="BA159" s="79"/>
    </row>
    <row r="160" spans="1:53" s="33" customFormat="1">
      <c r="A160" s="169"/>
      <c r="B160" s="177"/>
      <c r="C160" s="178"/>
      <c r="D160" s="179"/>
      <c r="E160" s="180"/>
      <c r="H160" s="79"/>
      <c r="I160" s="79"/>
      <c r="J160" s="79"/>
      <c r="K160" s="79"/>
      <c r="L160" s="79"/>
      <c r="M160" s="79"/>
      <c r="N160" s="79"/>
      <c r="O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  <c r="AP160" s="79"/>
      <c r="AQ160" s="79"/>
      <c r="AR160" s="79"/>
      <c r="AS160" s="79"/>
      <c r="AT160" s="79"/>
      <c r="AU160" s="79"/>
      <c r="AV160" s="79"/>
      <c r="AW160" s="79"/>
      <c r="AX160" s="79"/>
      <c r="AY160" s="79"/>
      <c r="BA160" s="79"/>
    </row>
    <row r="161" spans="1:53" s="33" customFormat="1">
      <c r="A161" s="169"/>
      <c r="B161" s="177"/>
      <c r="C161" s="178"/>
      <c r="D161" s="179"/>
      <c r="E161" s="180"/>
      <c r="H161" s="79"/>
      <c r="I161" s="79"/>
      <c r="J161" s="79"/>
      <c r="K161" s="79"/>
      <c r="L161" s="79"/>
      <c r="M161" s="79"/>
      <c r="N161" s="79"/>
      <c r="O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Q161" s="79"/>
      <c r="AR161" s="79"/>
      <c r="AS161" s="79"/>
      <c r="AT161" s="79"/>
      <c r="AU161" s="79"/>
      <c r="AV161" s="79"/>
      <c r="AW161" s="79"/>
      <c r="AX161" s="79"/>
      <c r="AY161" s="79"/>
      <c r="BA161" s="79"/>
    </row>
    <row r="162" spans="1:53" s="33" customFormat="1">
      <c r="A162" s="169"/>
      <c r="B162" s="177"/>
      <c r="C162" s="178"/>
      <c r="D162" s="179"/>
      <c r="E162" s="180"/>
      <c r="H162" s="79"/>
      <c r="I162" s="79"/>
      <c r="J162" s="79"/>
      <c r="K162" s="79"/>
      <c r="L162" s="79"/>
      <c r="M162" s="79"/>
      <c r="N162" s="79"/>
      <c r="O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BA162" s="79"/>
    </row>
    <row r="163" spans="1:53" s="33" customFormat="1">
      <c r="A163" s="169"/>
      <c r="B163" s="177"/>
      <c r="C163" s="178"/>
      <c r="D163" s="179"/>
      <c r="E163" s="180"/>
      <c r="H163" s="79"/>
      <c r="I163" s="79"/>
      <c r="J163" s="79"/>
      <c r="K163" s="79"/>
      <c r="L163" s="79"/>
      <c r="M163" s="79"/>
      <c r="N163" s="79"/>
      <c r="O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  <c r="AP163" s="79"/>
      <c r="AQ163" s="79"/>
      <c r="AR163" s="79"/>
      <c r="AS163" s="79"/>
      <c r="AT163" s="79"/>
      <c r="AU163" s="79"/>
      <c r="AV163" s="79"/>
      <c r="AW163" s="79"/>
      <c r="AX163" s="79"/>
      <c r="AY163" s="79"/>
      <c r="BA163" s="79"/>
    </row>
    <row r="164" spans="1:53" s="33" customFormat="1">
      <c r="A164" s="169"/>
      <c r="B164" s="177"/>
      <c r="C164" s="178"/>
      <c r="D164" s="179"/>
      <c r="E164" s="180"/>
      <c r="H164" s="79"/>
      <c r="I164" s="79"/>
      <c r="J164" s="79"/>
      <c r="K164" s="79"/>
      <c r="L164" s="79"/>
      <c r="M164" s="79"/>
      <c r="N164" s="79"/>
      <c r="O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  <c r="AF164" s="79"/>
      <c r="AG164" s="79"/>
      <c r="AH164" s="79"/>
      <c r="AI164" s="79"/>
      <c r="AJ164" s="79"/>
      <c r="AK164" s="79"/>
      <c r="AL164" s="79"/>
      <c r="AM164" s="79"/>
      <c r="AN164" s="79"/>
      <c r="AO164" s="79"/>
      <c r="AP164" s="79"/>
      <c r="AQ164" s="79"/>
      <c r="AR164" s="79"/>
      <c r="AS164" s="79"/>
      <c r="AT164" s="79"/>
      <c r="AU164" s="79"/>
      <c r="AV164" s="79"/>
      <c r="AW164" s="79"/>
      <c r="AX164" s="79"/>
      <c r="AY164" s="79"/>
      <c r="BA164" s="79"/>
    </row>
    <row r="165" spans="1:53" s="33" customFormat="1">
      <c r="A165" s="169"/>
      <c r="B165" s="177"/>
      <c r="C165" s="178"/>
      <c r="D165" s="179"/>
      <c r="E165" s="180"/>
      <c r="H165" s="79"/>
      <c r="I165" s="79"/>
      <c r="J165" s="79"/>
      <c r="K165" s="79"/>
      <c r="L165" s="79"/>
      <c r="M165" s="79"/>
      <c r="N165" s="79"/>
      <c r="O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Q165" s="79"/>
      <c r="AR165" s="79"/>
      <c r="AS165" s="79"/>
      <c r="AT165" s="79"/>
      <c r="AU165" s="79"/>
      <c r="AV165" s="79"/>
      <c r="AW165" s="79"/>
      <c r="AX165" s="79"/>
      <c r="AY165" s="79"/>
      <c r="BA165" s="79"/>
    </row>
    <row r="166" spans="1:53" s="33" customFormat="1">
      <c r="A166" s="169"/>
      <c r="B166" s="177"/>
      <c r="C166" s="178"/>
      <c r="D166" s="179"/>
      <c r="E166" s="180"/>
      <c r="H166" s="79"/>
      <c r="I166" s="79"/>
      <c r="J166" s="79"/>
      <c r="K166" s="79"/>
      <c r="L166" s="79"/>
      <c r="M166" s="79"/>
      <c r="N166" s="79"/>
      <c r="O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BA166" s="79"/>
    </row>
    <row r="167" spans="1:53" s="33" customFormat="1">
      <c r="A167" s="169"/>
      <c r="B167" s="177"/>
      <c r="C167" s="178"/>
      <c r="D167" s="179"/>
      <c r="E167" s="180"/>
      <c r="H167" s="79"/>
      <c r="I167" s="79"/>
      <c r="J167" s="79"/>
      <c r="K167" s="79"/>
      <c r="L167" s="79"/>
      <c r="M167" s="79"/>
      <c r="N167" s="79"/>
      <c r="O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79"/>
      <c r="AP167" s="79"/>
      <c r="AQ167" s="79"/>
      <c r="AR167" s="79"/>
      <c r="AS167" s="79"/>
      <c r="AT167" s="79"/>
      <c r="AU167" s="79"/>
      <c r="AV167" s="79"/>
      <c r="AW167" s="79"/>
      <c r="AX167" s="79"/>
      <c r="AY167" s="79"/>
      <c r="BA167" s="79"/>
    </row>
    <row r="168" spans="1:53" s="33" customFormat="1">
      <c r="A168" s="169"/>
      <c r="B168" s="177"/>
      <c r="C168" s="178"/>
      <c r="D168" s="179"/>
      <c r="E168" s="180"/>
      <c r="H168" s="79"/>
      <c r="I168" s="79"/>
      <c r="J168" s="79"/>
      <c r="K168" s="79"/>
      <c r="L168" s="79"/>
      <c r="M168" s="79"/>
      <c r="N168" s="79"/>
      <c r="O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79"/>
      <c r="AP168" s="79"/>
      <c r="AQ168" s="79"/>
      <c r="AR168" s="79"/>
      <c r="AS168" s="79"/>
      <c r="AT168" s="79"/>
      <c r="AU168" s="79"/>
      <c r="AV168" s="79"/>
      <c r="AW168" s="79"/>
      <c r="AX168" s="79"/>
      <c r="AY168" s="79"/>
      <c r="BA168" s="79"/>
    </row>
    <row r="169" spans="1:53" s="33" customFormat="1">
      <c r="A169" s="169"/>
      <c r="B169" s="177"/>
      <c r="C169" s="178"/>
      <c r="D169" s="179"/>
      <c r="E169" s="180"/>
      <c r="H169" s="79"/>
      <c r="I169" s="79"/>
      <c r="J169" s="79"/>
      <c r="K169" s="79"/>
      <c r="L169" s="79"/>
      <c r="M169" s="79"/>
      <c r="N169" s="79"/>
      <c r="O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79"/>
      <c r="AP169" s="79"/>
      <c r="AQ169" s="79"/>
      <c r="AR169" s="79"/>
      <c r="AS169" s="79"/>
      <c r="AT169" s="79"/>
      <c r="AU169" s="79"/>
      <c r="AV169" s="79"/>
      <c r="AW169" s="79"/>
      <c r="AX169" s="79"/>
      <c r="AY169" s="79"/>
      <c r="BA169" s="79"/>
    </row>
    <row r="170" spans="1:53" s="33" customFormat="1">
      <c r="A170" s="169"/>
      <c r="B170" s="177"/>
      <c r="C170" s="178"/>
      <c r="D170" s="179"/>
      <c r="E170" s="180"/>
      <c r="H170" s="79"/>
      <c r="I170" s="79"/>
      <c r="J170" s="79"/>
      <c r="K170" s="79"/>
      <c r="L170" s="79"/>
      <c r="M170" s="79"/>
      <c r="N170" s="79"/>
      <c r="O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  <c r="AP170" s="79"/>
      <c r="AQ170" s="79"/>
      <c r="AR170" s="79"/>
      <c r="AS170" s="79"/>
      <c r="AT170" s="79"/>
      <c r="AU170" s="79"/>
      <c r="AV170" s="79"/>
      <c r="AW170" s="79"/>
      <c r="AX170" s="79"/>
      <c r="AY170" s="79"/>
      <c r="BA170" s="79"/>
    </row>
    <row r="171" spans="1:53" s="33" customFormat="1">
      <c r="A171" s="169"/>
      <c r="B171" s="177"/>
      <c r="C171" s="178"/>
      <c r="D171" s="179"/>
      <c r="E171" s="180"/>
      <c r="H171" s="79"/>
      <c r="I171" s="79"/>
      <c r="J171" s="79"/>
      <c r="K171" s="79"/>
      <c r="L171" s="79"/>
      <c r="M171" s="79"/>
      <c r="N171" s="79"/>
      <c r="O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Q171" s="79"/>
      <c r="AR171" s="79"/>
      <c r="AS171" s="79"/>
      <c r="AT171" s="79"/>
      <c r="AU171" s="79"/>
      <c r="AV171" s="79"/>
      <c r="AW171" s="79"/>
      <c r="AX171" s="79"/>
      <c r="AY171" s="79"/>
      <c r="BA171" s="79"/>
    </row>
    <row r="172" spans="1:53" s="33" customFormat="1">
      <c r="A172" s="169"/>
      <c r="B172" s="177"/>
      <c r="C172" s="178"/>
      <c r="D172" s="179"/>
      <c r="E172" s="180"/>
      <c r="H172" s="79"/>
      <c r="I172" s="79"/>
      <c r="J172" s="79"/>
      <c r="K172" s="79"/>
      <c r="L172" s="79"/>
      <c r="M172" s="79"/>
      <c r="N172" s="79"/>
      <c r="O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Q172" s="79"/>
      <c r="AR172" s="79"/>
      <c r="AS172" s="79"/>
      <c r="AT172" s="79"/>
      <c r="AU172" s="79"/>
      <c r="AV172" s="79"/>
      <c r="AW172" s="79"/>
      <c r="AX172" s="79"/>
      <c r="AY172" s="79"/>
      <c r="BA172" s="79"/>
    </row>
    <row r="173" spans="1:53" s="33" customFormat="1">
      <c r="A173" s="169"/>
      <c r="B173" s="177"/>
      <c r="C173" s="178"/>
      <c r="D173" s="179"/>
      <c r="E173" s="180"/>
      <c r="H173" s="79"/>
      <c r="I173" s="79"/>
      <c r="J173" s="79"/>
      <c r="K173" s="79"/>
      <c r="L173" s="79"/>
      <c r="M173" s="79"/>
      <c r="N173" s="79"/>
      <c r="O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Q173" s="79"/>
      <c r="AR173" s="79"/>
      <c r="AS173" s="79"/>
      <c r="AT173" s="79"/>
      <c r="AU173" s="79"/>
      <c r="AV173" s="79"/>
      <c r="AW173" s="79"/>
      <c r="AX173" s="79"/>
      <c r="AY173" s="79"/>
      <c r="BA173" s="79"/>
    </row>
    <row r="174" spans="1:53" s="33" customFormat="1">
      <c r="A174" s="169"/>
      <c r="B174" s="177"/>
      <c r="C174" s="178"/>
      <c r="D174" s="179"/>
      <c r="E174" s="180"/>
      <c r="H174" s="79"/>
      <c r="I174" s="79"/>
      <c r="J174" s="79"/>
      <c r="K174" s="79"/>
      <c r="L174" s="79"/>
      <c r="M174" s="79"/>
      <c r="N174" s="79"/>
      <c r="O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BA174" s="79"/>
    </row>
    <row r="175" spans="1:53" s="33" customFormat="1">
      <c r="A175" s="169"/>
      <c r="B175" s="177"/>
      <c r="C175" s="178"/>
      <c r="D175" s="179"/>
      <c r="E175" s="180"/>
      <c r="H175" s="79"/>
      <c r="I175" s="79"/>
      <c r="J175" s="79"/>
      <c r="K175" s="79"/>
      <c r="L175" s="79"/>
      <c r="M175" s="79"/>
      <c r="N175" s="79"/>
      <c r="O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  <c r="AP175" s="79"/>
      <c r="AQ175" s="79"/>
      <c r="AR175" s="79"/>
      <c r="AS175" s="79"/>
      <c r="AT175" s="79"/>
      <c r="AU175" s="79"/>
      <c r="AV175" s="79"/>
      <c r="AW175" s="79"/>
      <c r="AX175" s="79"/>
      <c r="AY175" s="79"/>
      <c r="BA175" s="79"/>
    </row>
    <row r="176" spans="1:53" s="33" customFormat="1">
      <c r="A176" s="169"/>
      <c r="B176" s="177"/>
      <c r="C176" s="178"/>
      <c r="D176" s="179"/>
      <c r="E176" s="180"/>
      <c r="H176" s="79"/>
      <c r="I176" s="79"/>
      <c r="J176" s="79"/>
      <c r="K176" s="79"/>
      <c r="L176" s="79"/>
      <c r="M176" s="79"/>
      <c r="N176" s="79"/>
      <c r="O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Q176" s="79"/>
      <c r="AR176" s="79"/>
      <c r="AS176" s="79"/>
      <c r="AT176" s="79"/>
      <c r="AU176" s="79"/>
      <c r="AV176" s="79"/>
      <c r="AW176" s="79"/>
      <c r="AX176" s="79"/>
      <c r="AY176" s="79"/>
      <c r="BA176" s="79"/>
    </row>
    <row r="177" spans="1:53" s="33" customFormat="1">
      <c r="A177" s="169"/>
      <c r="B177" s="177"/>
      <c r="C177" s="178"/>
      <c r="D177" s="179"/>
      <c r="E177" s="180"/>
      <c r="H177" s="79"/>
      <c r="I177" s="79"/>
      <c r="J177" s="79"/>
      <c r="K177" s="79"/>
      <c r="L177" s="79"/>
      <c r="M177" s="79"/>
      <c r="N177" s="79"/>
      <c r="O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Q177" s="79"/>
      <c r="AR177" s="79"/>
      <c r="AS177" s="79"/>
      <c r="AT177" s="79"/>
      <c r="AU177" s="79"/>
      <c r="AV177" s="79"/>
      <c r="AW177" s="79"/>
      <c r="AX177" s="79"/>
      <c r="AY177" s="79"/>
      <c r="BA177" s="79"/>
    </row>
    <row r="178" spans="1:53" s="33" customFormat="1">
      <c r="A178" s="169"/>
      <c r="B178" s="177"/>
      <c r="C178" s="178"/>
      <c r="D178" s="179"/>
      <c r="E178" s="180"/>
      <c r="H178" s="79"/>
      <c r="I178" s="79"/>
      <c r="J178" s="79"/>
      <c r="K178" s="79"/>
      <c r="L178" s="79"/>
      <c r="M178" s="79"/>
      <c r="N178" s="79"/>
      <c r="O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Q178" s="79"/>
      <c r="AR178" s="79"/>
      <c r="AS178" s="79"/>
      <c r="AT178" s="79"/>
      <c r="AU178" s="79"/>
      <c r="AV178" s="79"/>
      <c r="AW178" s="79"/>
      <c r="AX178" s="79"/>
      <c r="AY178" s="79"/>
      <c r="BA178" s="79"/>
    </row>
    <row r="179" spans="1:53" s="33" customFormat="1">
      <c r="A179" s="169"/>
      <c r="B179" s="177"/>
      <c r="C179" s="178"/>
      <c r="D179" s="179"/>
      <c r="E179" s="180"/>
      <c r="H179" s="79"/>
      <c r="I179" s="79"/>
      <c r="J179" s="79"/>
      <c r="K179" s="79"/>
      <c r="L179" s="79"/>
      <c r="M179" s="79"/>
      <c r="N179" s="79"/>
      <c r="O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  <c r="AP179" s="79"/>
      <c r="AQ179" s="79"/>
      <c r="AR179" s="79"/>
      <c r="AS179" s="79"/>
      <c r="AT179" s="79"/>
      <c r="AU179" s="79"/>
      <c r="AV179" s="79"/>
      <c r="AW179" s="79"/>
      <c r="AX179" s="79"/>
      <c r="AY179" s="79"/>
      <c r="BA179" s="79"/>
    </row>
    <row r="180" spans="1:53" s="33" customFormat="1">
      <c r="A180" s="169"/>
      <c r="B180" s="177"/>
      <c r="C180" s="178"/>
      <c r="D180" s="179"/>
      <c r="E180" s="180"/>
      <c r="H180" s="79"/>
      <c r="I180" s="79"/>
      <c r="J180" s="79"/>
      <c r="K180" s="79"/>
      <c r="L180" s="79"/>
      <c r="M180" s="79"/>
      <c r="N180" s="79"/>
      <c r="O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  <c r="AP180" s="79"/>
      <c r="AQ180" s="79"/>
      <c r="AR180" s="79"/>
      <c r="AS180" s="79"/>
      <c r="AT180" s="79"/>
      <c r="AU180" s="79"/>
      <c r="AV180" s="79"/>
      <c r="AW180" s="79"/>
      <c r="AX180" s="79"/>
      <c r="AY180" s="79"/>
      <c r="BA180" s="79"/>
    </row>
    <row r="181" spans="1:53" s="33" customFormat="1">
      <c r="A181" s="169"/>
      <c r="B181" s="177"/>
      <c r="C181" s="178"/>
      <c r="D181" s="179"/>
      <c r="E181" s="180"/>
      <c r="H181" s="79"/>
      <c r="I181" s="79"/>
      <c r="J181" s="79"/>
      <c r="K181" s="79"/>
      <c r="L181" s="79"/>
      <c r="M181" s="79"/>
      <c r="N181" s="79"/>
      <c r="O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  <c r="AP181" s="79"/>
      <c r="AQ181" s="79"/>
      <c r="AR181" s="79"/>
      <c r="AS181" s="79"/>
      <c r="AT181" s="79"/>
      <c r="AU181" s="79"/>
      <c r="AV181" s="79"/>
      <c r="AW181" s="79"/>
      <c r="AX181" s="79"/>
      <c r="AY181" s="79"/>
      <c r="BA181" s="79"/>
    </row>
    <row r="182" spans="1:53" s="33" customFormat="1">
      <c r="A182" s="169"/>
      <c r="B182" s="177"/>
      <c r="C182" s="178"/>
      <c r="D182" s="179"/>
      <c r="E182" s="180"/>
      <c r="H182" s="79"/>
      <c r="I182" s="79"/>
      <c r="J182" s="79"/>
      <c r="K182" s="79"/>
      <c r="L182" s="79"/>
      <c r="M182" s="79"/>
      <c r="N182" s="79"/>
      <c r="O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BA182" s="79"/>
    </row>
    <row r="183" spans="1:53" s="33" customFormat="1">
      <c r="A183" s="169"/>
      <c r="B183" s="177"/>
      <c r="C183" s="178"/>
      <c r="D183" s="179"/>
      <c r="E183" s="180"/>
      <c r="H183" s="79"/>
      <c r="I183" s="79"/>
      <c r="J183" s="79"/>
      <c r="K183" s="79"/>
      <c r="L183" s="79"/>
      <c r="M183" s="79"/>
      <c r="N183" s="79"/>
      <c r="O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BA183" s="79"/>
    </row>
    <row r="184" spans="1:53" s="33" customFormat="1">
      <c r="A184" s="169"/>
      <c r="B184" s="177"/>
      <c r="C184" s="178"/>
      <c r="D184" s="179"/>
      <c r="E184" s="180"/>
      <c r="H184" s="79"/>
      <c r="I184" s="79"/>
      <c r="J184" s="79"/>
      <c r="K184" s="79"/>
      <c r="L184" s="79"/>
      <c r="M184" s="79"/>
      <c r="N184" s="79"/>
      <c r="O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BA184" s="79"/>
    </row>
    <row r="185" spans="1:53" s="33" customFormat="1">
      <c r="A185" s="169"/>
      <c r="B185" s="177"/>
      <c r="C185" s="178"/>
      <c r="D185" s="179"/>
      <c r="E185" s="180"/>
      <c r="H185" s="79"/>
      <c r="I185" s="79"/>
      <c r="J185" s="79"/>
      <c r="K185" s="79"/>
      <c r="L185" s="79"/>
      <c r="M185" s="79"/>
      <c r="N185" s="79"/>
      <c r="O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  <c r="AP185" s="79"/>
      <c r="AQ185" s="79"/>
      <c r="AR185" s="79"/>
      <c r="AS185" s="79"/>
      <c r="AT185" s="79"/>
      <c r="AU185" s="79"/>
      <c r="AV185" s="79"/>
      <c r="AW185" s="79"/>
      <c r="AX185" s="79"/>
      <c r="AY185" s="79"/>
      <c r="BA185" s="79"/>
    </row>
    <row r="186" spans="1:53" s="33" customFormat="1">
      <c r="A186" s="169"/>
      <c r="B186" s="177"/>
      <c r="C186" s="178"/>
      <c r="D186" s="179"/>
      <c r="E186" s="180"/>
      <c r="H186" s="79"/>
      <c r="I186" s="79"/>
      <c r="J186" s="79"/>
      <c r="K186" s="79"/>
      <c r="L186" s="79"/>
      <c r="M186" s="79"/>
      <c r="N186" s="79"/>
      <c r="O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Q186" s="79"/>
      <c r="AR186" s="79"/>
      <c r="AS186" s="79"/>
      <c r="AT186" s="79"/>
      <c r="AU186" s="79"/>
      <c r="AV186" s="79"/>
      <c r="AW186" s="79"/>
      <c r="AX186" s="79"/>
      <c r="AY186" s="79"/>
      <c r="BA186" s="79"/>
    </row>
    <row r="187" spans="1:53" s="33" customFormat="1">
      <c r="A187" s="169"/>
      <c r="B187" s="177"/>
      <c r="C187" s="178"/>
      <c r="D187" s="179"/>
      <c r="E187" s="180"/>
      <c r="H187" s="79"/>
      <c r="I187" s="79"/>
      <c r="J187" s="79"/>
      <c r="K187" s="79"/>
      <c r="L187" s="79"/>
      <c r="M187" s="79"/>
      <c r="N187" s="79"/>
      <c r="O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  <c r="AF187" s="79"/>
      <c r="AG187" s="79"/>
      <c r="AH187" s="79"/>
      <c r="AI187" s="79"/>
      <c r="AJ187" s="79"/>
      <c r="AK187" s="79"/>
      <c r="AL187" s="79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BA187" s="79"/>
    </row>
    <row r="188" spans="1:53" s="33" customFormat="1">
      <c r="A188" s="169"/>
      <c r="B188" s="177"/>
      <c r="C188" s="178"/>
      <c r="D188" s="179"/>
      <c r="E188" s="180"/>
      <c r="H188" s="79"/>
      <c r="I188" s="79"/>
      <c r="J188" s="79"/>
      <c r="K188" s="79"/>
      <c r="L188" s="79"/>
      <c r="M188" s="79"/>
      <c r="N188" s="79"/>
      <c r="O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Q188" s="79"/>
      <c r="AR188" s="79"/>
      <c r="AS188" s="79"/>
      <c r="AT188" s="79"/>
      <c r="AU188" s="79"/>
      <c r="AV188" s="79"/>
      <c r="AW188" s="79"/>
      <c r="AX188" s="79"/>
      <c r="AY188" s="79"/>
      <c r="BA188" s="79"/>
    </row>
    <row r="189" spans="1:53" s="33" customFormat="1">
      <c r="A189" s="169"/>
      <c r="B189" s="177"/>
      <c r="C189" s="178"/>
      <c r="D189" s="179"/>
      <c r="E189" s="180"/>
      <c r="H189" s="79"/>
      <c r="I189" s="79"/>
      <c r="J189" s="79"/>
      <c r="K189" s="79"/>
      <c r="L189" s="79"/>
      <c r="M189" s="79"/>
      <c r="N189" s="79"/>
      <c r="O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79"/>
      <c r="AD189" s="79"/>
      <c r="AE189" s="79"/>
      <c r="AF189" s="79"/>
      <c r="AG189" s="79"/>
      <c r="AH189" s="79"/>
      <c r="AI189" s="79"/>
      <c r="AJ189" s="79"/>
      <c r="AK189" s="79"/>
      <c r="AL189" s="79"/>
      <c r="AM189" s="79"/>
      <c r="AN189" s="79"/>
      <c r="AO189" s="79"/>
      <c r="AP189" s="79"/>
      <c r="AQ189" s="79"/>
      <c r="AR189" s="79"/>
      <c r="AS189" s="79"/>
      <c r="AT189" s="79"/>
      <c r="AU189" s="79"/>
      <c r="AV189" s="79"/>
      <c r="AW189" s="79"/>
      <c r="AX189" s="79"/>
      <c r="AY189" s="79"/>
      <c r="BA189" s="79"/>
    </row>
    <row r="190" spans="1:53" s="33" customFormat="1">
      <c r="A190" s="169"/>
      <c r="B190" s="177"/>
      <c r="C190" s="178"/>
      <c r="D190" s="179"/>
      <c r="E190" s="180"/>
      <c r="H190" s="79"/>
      <c r="I190" s="79"/>
      <c r="J190" s="79"/>
      <c r="K190" s="79"/>
      <c r="L190" s="79"/>
      <c r="M190" s="79"/>
      <c r="N190" s="79"/>
      <c r="O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79"/>
      <c r="AD190" s="79"/>
      <c r="AE190" s="79"/>
      <c r="AF190" s="79"/>
      <c r="AG190" s="79"/>
      <c r="AH190" s="79"/>
      <c r="AI190" s="79"/>
      <c r="AJ190" s="79"/>
      <c r="AK190" s="79"/>
      <c r="AL190" s="79"/>
      <c r="AM190" s="79"/>
      <c r="AN190" s="79"/>
      <c r="AO190" s="79"/>
      <c r="AP190" s="79"/>
      <c r="AQ190" s="79"/>
      <c r="AR190" s="79"/>
      <c r="AS190" s="79"/>
      <c r="AT190" s="79"/>
      <c r="AU190" s="79"/>
      <c r="AV190" s="79"/>
      <c r="AW190" s="79"/>
      <c r="AX190" s="79"/>
      <c r="AY190" s="79"/>
      <c r="BA190" s="79"/>
    </row>
    <row r="191" spans="1:53" s="33" customFormat="1">
      <c r="A191" s="169"/>
      <c r="B191" s="177"/>
      <c r="C191" s="178"/>
      <c r="D191" s="179"/>
      <c r="E191" s="180"/>
      <c r="H191" s="79"/>
      <c r="I191" s="79"/>
      <c r="J191" s="79"/>
      <c r="K191" s="79"/>
      <c r="L191" s="79"/>
      <c r="M191" s="79"/>
      <c r="N191" s="79"/>
      <c r="O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79"/>
      <c r="AD191" s="79"/>
      <c r="AE191" s="79"/>
      <c r="AF191" s="79"/>
      <c r="AG191" s="79"/>
      <c r="AH191" s="79"/>
      <c r="AI191" s="79"/>
      <c r="AJ191" s="79"/>
      <c r="AK191" s="79"/>
      <c r="AL191" s="79"/>
      <c r="AM191" s="79"/>
      <c r="AN191" s="79"/>
      <c r="AO191" s="79"/>
      <c r="AP191" s="79"/>
      <c r="AQ191" s="79"/>
      <c r="AR191" s="79"/>
      <c r="AS191" s="79"/>
      <c r="AT191" s="79"/>
      <c r="AU191" s="79"/>
      <c r="AV191" s="79"/>
      <c r="AW191" s="79"/>
      <c r="AX191" s="79"/>
      <c r="AY191" s="79"/>
      <c r="BA191" s="79"/>
    </row>
    <row r="192" spans="1:53" s="33" customFormat="1">
      <c r="A192" s="169"/>
      <c r="B192" s="177"/>
      <c r="C192" s="178"/>
      <c r="D192" s="179"/>
      <c r="E192" s="180"/>
      <c r="H192" s="79"/>
      <c r="I192" s="79"/>
      <c r="J192" s="79"/>
      <c r="K192" s="79"/>
      <c r="L192" s="79"/>
      <c r="M192" s="79"/>
      <c r="N192" s="79"/>
      <c r="O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79"/>
      <c r="AD192" s="79"/>
      <c r="AE192" s="79"/>
      <c r="AF192" s="79"/>
      <c r="AG192" s="79"/>
      <c r="AH192" s="79"/>
      <c r="AI192" s="79"/>
      <c r="AJ192" s="79"/>
      <c r="AK192" s="79"/>
      <c r="AL192" s="79"/>
      <c r="AM192" s="79"/>
      <c r="AN192" s="79"/>
      <c r="AO192" s="79"/>
      <c r="AP192" s="79"/>
      <c r="AQ192" s="79"/>
      <c r="AR192" s="79"/>
      <c r="AS192" s="79"/>
      <c r="AT192" s="79"/>
      <c r="AU192" s="79"/>
      <c r="AV192" s="79"/>
      <c r="AW192" s="79"/>
      <c r="AX192" s="79"/>
      <c r="AY192" s="79"/>
      <c r="BA192" s="79"/>
    </row>
    <row r="193" spans="1:53" s="33" customFormat="1">
      <c r="A193" s="169"/>
      <c r="B193" s="177"/>
      <c r="C193" s="178"/>
      <c r="D193" s="179"/>
      <c r="E193" s="180"/>
      <c r="H193" s="79"/>
      <c r="I193" s="79"/>
      <c r="J193" s="79"/>
      <c r="K193" s="79"/>
      <c r="L193" s="79"/>
      <c r="M193" s="79"/>
      <c r="N193" s="79"/>
      <c r="O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Q193" s="79"/>
      <c r="AR193" s="79"/>
      <c r="AS193" s="79"/>
      <c r="AT193" s="79"/>
      <c r="AU193" s="79"/>
      <c r="AV193" s="79"/>
      <c r="AW193" s="79"/>
      <c r="AX193" s="79"/>
      <c r="AY193" s="79"/>
      <c r="BA193" s="79"/>
    </row>
    <row r="194" spans="1:53" s="33" customFormat="1">
      <c r="A194" s="169"/>
      <c r="B194" s="177"/>
      <c r="C194" s="178"/>
      <c r="D194" s="179"/>
      <c r="E194" s="180"/>
      <c r="H194" s="79"/>
      <c r="I194" s="79"/>
      <c r="J194" s="79"/>
      <c r="K194" s="79"/>
      <c r="L194" s="79"/>
      <c r="M194" s="79"/>
      <c r="N194" s="79"/>
      <c r="O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  <c r="AP194" s="79"/>
      <c r="AQ194" s="79"/>
      <c r="AR194" s="79"/>
      <c r="AS194" s="79"/>
      <c r="AT194" s="79"/>
      <c r="AU194" s="79"/>
      <c r="AV194" s="79"/>
      <c r="AW194" s="79"/>
      <c r="AX194" s="79"/>
      <c r="AY194" s="79"/>
      <c r="BA194" s="79"/>
    </row>
    <row r="195" spans="1:53" s="33" customFormat="1">
      <c r="A195" s="169"/>
      <c r="B195" s="177"/>
      <c r="C195" s="178"/>
      <c r="D195" s="179"/>
      <c r="E195" s="180"/>
      <c r="H195" s="79"/>
      <c r="I195" s="79"/>
      <c r="J195" s="79"/>
      <c r="K195" s="79"/>
      <c r="L195" s="79"/>
      <c r="M195" s="79"/>
      <c r="N195" s="79"/>
      <c r="O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  <c r="AP195" s="79"/>
      <c r="AQ195" s="79"/>
      <c r="AR195" s="79"/>
      <c r="AS195" s="79"/>
      <c r="AT195" s="79"/>
      <c r="AU195" s="79"/>
      <c r="AV195" s="79"/>
      <c r="AW195" s="79"/>
      <c r="AX195" s="79"/>
      <c r="AY195" s="79"/>
      <c r="BA195" s="79"/>
    </row>
    <row r="196" spans="1:53" s="33" customFormat="1">
      <c r="A196" s="169"/>
      <c r="B196" s="177"/>
      <c r="C196" s="178"/>
      <c r="D196" s="179"/>
      <c r="E196" s="180"/>
      <c r="H196" s="79"/>
      <c r="I196" s="79"/>
      <c r="J196" s="79"/>
      <c r="K196" s="79"/>
      <c r="L196" s="79"/>
      <c r="M196" s="79"/>
      <c r="N196" s="79"/>
      <c r="O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79"/>
      <c r="AD196" s="79"/>
      <c r="AE196" s="79"/>
      <c r="AF196" s="79"/>
      <c r="AG196" s="79"/>
      <c r="AH196" s="79"/>
      <c r="AI196" s="79"/>
      <c r="AJ196" s="79"/>
      <c r="AK196" s="79"/>
      <c r="AL196" s="79"/>
      <c r="AM196" s="79"/>
      <c r="AN196" s="79"/>
      <c r="AO196" s="79"/>
      <c r="AP196" s="79"/>
      <c r="AQ196" s="79"/>
      <c r="AR196" s="79"/>
      <c r="AS196" s="79"/>
      <c r="AT196" s="79"/>
      <c r="AU196" s="79"/>
      <c r="AV196" s="79"/>
      <c r="AW196" s="79"/>
      <c r="AX196" s="79"/>
      <c r="AY196" s="79"/>
      <c r="BA196" s="79"/>
    </row>
    <row r="197" spans="1:53" s="33" customFormat="1">
      <c r="A197" s="169"/>
      <c r="B197" s="177"/>
      <c r="C197" s="178"/>
      <c r="D197" s="179"/>
      <c r="E197" s="180"/>
      <c r="H197" s="79"/>
      <c r="I197" s="79"/>
      <c r="J197" s="79"/>
      <c r="K197" s="79"/>
      <c r="L197" s="79"/>
      <c r="M197" s="79"/>
      <c r="N197" s="79"/>
      <c r="O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  <c r="AF197" s="79"/>
      <c r="AG197" s="79"/>
      <c r="AH197" s="79"/>
      <c r="AI197" s="79"/>
      <c r="AJ197" s="79"/>
      <c r="AK197" s="79"/>
      <c r="AL197" s="79"/>
      <c r="AM197" s="79"/>
      <c r="AN197" s="79"/>
      <c r="AO197" s="79"/>
      <c r="AP197" s="79"/>
      <c r="AQ197" s="79"/>
      <c r="AR197" s="79"/>
      <c r="AS197" s="79"/>
      <c r="AT197" s="79"/>
      <c r="AU197" s="79"/>
      <c r="AV197" s="79"/>
      <c r="AW197" s="79"/>
      <c r="AX197" s="79"/>
      <c r="AY197" s="79"/>
      <c r="BA197" s="79"/>
    </row>
    <row r="198" spans="1:53" s="33" customFormat="1">
      <c r="A198" s="169"/>
      <c r="B198" s="177"/>
      <c r="C198" s="178"/>
      <c r="D198" s="179"/>
      <c r="E198" s="180"/>
      <c r="H198" s="79"/>
      <c r="I198" s="79"/>
      <c r="J198" s="79"/>
      <c r="K198" s="79"/>
      <c r="L198" s="79"/>
      <c r="M198" s="79"/>
      <c r="N198" s="79"/>
      <c r="O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  <c r="AP198" s="79"/>
      <c r="AQ198" s="79"/>
      <c r="AR198" s="79"/>
      <c r="AS198" s="79"/>
      <c r="AT198" s="79"/>
      <c r="AU198" s="79"/>
      <c r="AV198" s="79"/>
      <c r="AW198" s="79"/>
      <c r="AX198" s="79"/>
      <c r="AY198" s="79"/>
      <c r="BA198" s="79"/>
    </row>
    <row r="199" spans="1:53" s="33" customFormat="1">
      <c r="A199" s="169"/>
      <c r="B199" s="177"/>
      <c r="C199" s="178"/>
      <c r="D199" s="179"/>
      <c r="E199" s="180"/>
      <c r="H199" s="79"/>
      <c r="I199" s="79"/>
      <c r="J199" s="79"/>
      <c r="K199" s="79"/>
      <c r="L199" s="79"/>
      <c r="M199" s="79"/>
      <c r="N199" s="79"/>
      <c r="O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BA199" s="79"/>
    </row>
    <row r="200" spans="1:53" s="33" customFormat="1">
      <c r="A200" s="169"/>
      <c r="B200" s="177"/>
      <c r="C200" s="178"/>
      <c r="D200" s="179"/>
      <c r="E200" s="180"/>
      <c r="H200" s="79"/>
      <c r="I200" s="79"/>
      <c r="J200" s="79"/>
      <c r="K200" s="79"/>
      <c r="L200" s="79"/>
      <c r="M200" s="79"/>
      <c r="N200" s="79"/>
      <c r="O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  <c r="AP200" s="79"/>
      <c r="AQ200" s="79"/>
      <c r="AR200" s="79"/>
      <c r="AS200" s="79"/>
      <c r="AT200" s="79"/>
      <c r="AU200" s="79"/>
      <c r="AV200" s="79"/>
      <c r="AW200" s="79"/>
      <c r="AX200" s="79"/>
      <c r="AY200" s="79"/>
      <c r="BA200" s="79"/>
    </row>
    <row r="201" spans="1:53" s="33" customFormat="1">
      <c r="A201" s="169"/>
      <c r="B201" s="177"/>
      <c r="C201" s="178"/>
      <c r="D201" s="179"/>
      <c r="E201" s="180"/>
      <c r="H201" s="79"/>
      <c r="I201" s="79"/>
      <c r="J201" s="79"/>
      <c r="K201" s="79"/>
      <c r="L201" s="79"/>
      <c r="M201" s="79"/>
      <c r="N201" s="79"/>
      <c r="O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  <c r="AP201" s="79"/>
      <c r="AQ201" s="79"/>
      <c r="AR201" s="79"/>
      <c r="AS201" s="79"/>
      <c r="AT201" s="79"/>
      <c r="AU201" s="79"/>
      <c r="AV201" s="79"/>
      <c r="AW201" s="79"/>
      <c r="AX201" s="79"/>
      <c r="AY201" s="79"/>
      <c r="BA201" s="79"/>
    </row>
    <row r="202" spans="1:53" s="33" customFormat="1">
      <c r="A202" s="169"/>
      <c r="B202" s="177"/>
      <c r="C202" s="178"/>
      <c r="D202" s="179"/>
      <c r="E202" s="180"/>
      <c r="H202" s="79"/>
      <c r="I202" s="79"/>
      <c r="J202" s="79"/>
      <c r="K202" s="79"/>
      <c r="L202" s="79"/>
      <c r="M202" s="79"/>
      <c r="N202" s="79"/>
      <c r="O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  <c r="AP202" s="79"/>
      <c r="AQ202" s="79"/>
      <c r="AR202" s="79"/>
      <c r="AS202" s="79"/>
      <c r="AT202" s="79"/>
      <c r="AU202" s="79"/>
      <c r="AV202" s="79"/>
      <c r="AW202" s="79"/>
      <c r="AX202" s="79"/>
      <c r="AY202" s="79"/>
      <c r="BA202" s="79"/>
    </row>
    <row r="203" spans="1:53" s="33" customFormat="1">
      <c r="A203" s="169"/>
      <c r="B203" s="177"/>
      <c r="C203" s="178"/>
      <c r="D203" s="179"/>
      <c r="E203" s="180"/>
      <c r="H203" s="79"/>
      <c r="I203" s="79"/>
      <c r="J203" s="79"/>
      <c r="K203" s="79"/>
      <c r="L203" s="79"/>
      <c r="M203" s="79"/>
      <c r="N203" s="79"/>
      <c r="O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Q203" s="79"/>
      <c r="AR203" s="79"/>
      <c r="AS203" s="79"/>
      <c r="AT203" s="79"/>
      <c r="AU203" s="79"/>
      <c r="AV203" s="79"/>
      <c r="AW203" s="79"/>
      <c r="AX203" s="79"/>
      <c r="AY203" s="79"/>
      <c r="BA203" s="79"/>
    </row>
    <row r="204" spans="1:53" s="33" customFormat="1">
      <c r="A204" s="169"/>
      <c r="B204" s="177"/>
      <c r="C204" s="178"/>
      <c r="D204" s="179"/>
      <c r="E204" s="180"/>
      <c r="H204" s="79"/>
      <c r="I204" s="79"/>
      <c r="J204" s="79"/>
      <c r="K204" s="79"/>
      <c r="L204" s="79"/>
      <c r="M204" s="79"/>
      <c r="N204" s="79"/>
      <c r="O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BA204" s="79"/>
    </row>
    <row r="205" spans="1:53" s="33" customFormat="1">
      <c r="A205" s="169"/>
      <c r="B205" s="177"/>
      <c r="C205" s="178"/>
      <c r="D205" s="179"/>
      <c r="E205" s="180"/>
      <c r="H205" s="79"/>
      <c r="I205" s="79"/>
      <c r="J205" s="79"/>
      <c r="K205" s="79"/>
      <c r="L205" s="79"/>
      <c r="M205" s="79"/>
      <c r="N205" s="79"/>
      <c r="O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BA205" s="79"/>
    </row>
    <row r="206" spans="1:53" s="33" customFormat="1">
      <c r="A206" s="79"/>
      <c r="B206" s="177"/>
      <c r="C206" s="178"/>
      <c r="D206" s="179"/>
      <c r="E206" s="180"/>
      <c r="H206" s="79"/>
      <c r="I206" s="79"/>
      <c r="J206" s="79"/>
      <c r="K206" s="79"/>
      <c r="L206" s="79"/>
      <c r="M206" s="79"/>
      <c r="N206" s="79"/>
      <c r="O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BA206" s="79"/>
    </row>
    <row r="207" spans="1:53" s="33" customFormat="1">
      <c r="A207" s="79"/>
      <c r="B207" s="177"/>
      <c r="C207" s="178"/>
      <c r="D207" s="179"/>
      <c r="E207" s="180"/>
      <c r="H207" s="79"/>
      <c r="I207" s="79"/>
      <c r="J207" s="79"/>
      <c r="K207" s="79"/>
      <c r="L207" s="79"/>
      <c r="M207" s="79"/>
      <c r="N207" s="79"/>
      <c r="O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BA207" s="79"/>
    </row>
    <row r="208" spans="1:53" s="33" customFormat="1">
      <c r="A208" s="79"/>
      <c r="B208" s="177"/>
      <c r="C208" s="178"/>
      <c r="D208" s="179"/>
      <c r="E208" s="180"/>
      <c r="H208" s="79"/>
      <c r="I208" s="79"/>
      <c r="J208" s="79"/>
      <c r="K208" s="79"/>
      <c r="L208" s="79"/>
      <c r="M208" s="79"/>
      <c r="N208" s="79"/>
      <c r="O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BA208" s="79"/>
    </row>
    <row r="209" spans="1:53" s="33" customFormat="1">
      <c r="A209" s="79"/>
      <c r="B209" s="177"/>
      <c r="C209" s="178"/>
      <c r="D209" s="179"/>
      <c r="E209" s="180"/>
      <c r="H209" s="79"/>
      <c r="I209" s="79"/>
      <c r="J209" s="79"/>
      <c r="K209" s="79"/>
      <c r="L209" s="79"/>
      <c r="M209" s="79"/>
      <c r="N209" s="79"/>
      <c r="O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BA209" s="79"/>
    </row>
    <row r="210" spans="1:53" s="33" customFormat="1">
      <c r="A210" s="79"/>
      <c r="B210" s="177"/>
      <c r="C210" s="178"/>
      <c r="D210" s="179"/>
      <c r="E210" s="180"/>
      <c r="H210" s="79"/>
      <c r="I210" s="79"/>
      <c r="J210" s="79"/>
      <c r="K210" s="79"/>
      <c r="L210" s="79"/>
      <c r="M210" s="79"/>
      <c r="N210" s="79"/>
      <c r="O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BA210" s="79"/>
    </row>
    <row r="211" spans="1:53" s="33" customFormat="1">
      <c r="A211" s="79"/>
      <c r="B211" s="177"/>
      <c r="C211" s="178"/>
      <c r="D211" s="179"/>
      <c r="E211" s="180"/>
      <c r="H211" s="79"/>
      <c r="I211" s="79"/>
      <c r="J211" s="79"/>
      <c r="K211" s="79"/>
      <c r="L211" s="79"/>
      <c r="M211" s="79"/>
      <c r="N211" s="79"/>
      <c r="O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BA211" s="79"/>
    </row>
    <row r="212" spans="1:53" s="33" customFormat="1">
      <c r="A212" s="79"/>
      <c r="B212" s="177"/>
      <c r="C212" s="178"/>
      <c r="D212" s="179"/>
      <c r="E212" s="180"/>
      <c r="H212" s="79"/>
      <c r="I212" s="79"/>
      <c r="J212" s="79"/>
      <c r="K212" s="79"/>
      <c r="L212" s="79"/>
      <c r="M212" s="79"/>
      <c r="N212" s="79"/>
      <c r="O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BA212" s="79"/>
    </row>
    <row r="213" spans="1:53" s="33" customFormat="1">
      <c r="A213" s="79"/>
      <c r="B213" s="177"/>
      <c r="C213" s="178"/>
      <c r="D213" s="179"/>
      <c r="E213" s="180"/>
      <c r="H213" s="79"/>
      <c r="I213" s="79"/>
      <c r="J213" s="79"/>
      <c r="K213" s="79"/>
      <c r="L213" s="79"/>
      <c r="M213" s="79"/>
      <c r="N213" s="79"/>
      <c r="O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BA213" s="79"/>
    </row>
    <row r="214" spans="1:53" s="33" customFormat="1">
      <c r="A214" s="79"/>
      <c r="B214" s="177"/>
      <c r="C214" s="178"/>
      <c r="D214" s="179"/>
      <c r="E214" s="180"/>
      <c r="H214" s="79"/>
      <c r="I214" s="79"/>
      <c r="J214" s="79"/>
      <c r="K214" s="79"/>
      <c r="L214" s="79"/>
      <c r="M214" s="79"/>
      <c r="N214" s="79"/>
      <c r="O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BA214" s="79"/>
    </row>
    <row r="215" spans="1:53" s="33" customFormat="1">
      <c r="A215" s="79"/>
      <c r="B215" s="177"/>
      <c r="C215" s="178"/>
      <c r="D215" s="179"/>
      <c r="E215" s="180"/>
      <c r="H215" s="79"/>
      <c r="I215" s="79"/>
      <c r="J215" s="79"/>
      <c r="K215" s="79"/>
      <c r="L215" s="79"/>
      <c r="M215" s="79"/>
      <c r="N215" s="79"/>
      <c r="O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BA215" s="79"/>
    </row>
    <row r="216" spans="1:53" s="33" customFormat="1">
      <c r="A216" s="79"/>
      <c r="B216" s="177"/>
      <c r="C216" s="178"/>
      <c r="D216" s="179"/>
      <c r="E216" s="180"/>
      <c r="H216" s="79"/>
      <c r="I216" s="79"/>
      <c r="J216" s="79"/>
      <c r="K216" s="79"/>
      <c r="L216" s="79"/>
      <c r="M216" s="79"/>
      <c r="N216" s="79"/>
      <c r="O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BA216" s="79"/>
    </row>
    <row r="217" spans="1:53" s="33" customFormat="1">
      <c r="A217" s="79"/>
      <c r="B217" s="177"/>
      <c r="C217" s="178"/>
      <c r="D217" s="179"/>
      <c r="E217" s="180"/>
      <c r="H217" s="79"/>
      <c r="I217" s="79"/>
      <c r="J217" s="79"/>
      <c r="K217" s="79"/>
      <c r="L217" s="79"/>
      <c r="M217" s="79"/>
      <c r="N217" s="79"/>
      <c r="O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BA217" s="79"/>
    </row>
    <row r="218" spans="1:53" s="33" customFormat="1">
      <c r="A218" s="79"/>
      <c r="B218" s="177"/>
      <c r="C218" s="178"/>
      <c r="D218" s="179"/>
      <c r="E218" s="180"/>
      <c r="H218" s="79"/>
      <c r="I218" s="79"/>
      <c r="J218" s="79"/>
      <c r="K218" s="79"/>
      <c r="L218" s="79"/>
      <c r="M218" s="79"/>
      <c r="N218" s="79"/>
      <c r="O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BA218" s="79"/>
    </row>
    <row r="219" spans="1:53" s="33" customFormat="1">
      <c r="A219" s="79"/>
      <c r="B219" s="177"/>
      <c r="C219" s="178"/>
      <c r="D219" s="179"/>
      <c r="E219" s="180"/>
      <c r="H219" s="79"/>
      <c r="I219" s="79"/>
      <c r="J219" s="79"/>
      <c r="K219" s="79"/>
      <c r="L219" s="79"/>
      <c r="M219" s="79"/>
      <c r="N219" s="79"/>
      <c r="O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BA219" s="79"/>
    </row>
    <row r="220" spans="1:53" s="33" customFormat="1">
      <c r="A220" s="79"/>
      <c r="B220" s="177"/>
      <c r="C220" s="178"/>
      <c r="D220" s="179"/>
      <c r="E220" s="180"/>
      <c r="H220" s="79"/>
      <c r="I220" s="79"/>
      <c r="J220" s="79"/>
      <c r="K220" s="79"/>
      <c r="L220" s="79"/>
      <c r="M220" s="79"/>
      <c r="N220" s="79"/>
      <c r="O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BA220" s="79"/>
    </row>
    <row r="221" spans="1:53" s="33" customFormat="1">
      <c r="A221" s="79"/>
      <c r="B221" s="177"/>
      <c r="C221" s="178"/>
      <c r="D221" s="179"/>
      <c r="E221" s="180"/>
      <c r="H221" s="79"/>
      <c r="I221" s="79"/>
      <c r="J221" s="79"/>
      <c r="K221" s="79"/>
      <c r="L221" s="79"/>
      <c r="M221" s="79"/>
      <c r="N221" s="79"/>
      <c r="O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BA221" s="79"/>
    </row>
    <row r="222" spans="1:53" s="33" customFormat="1">
      <c r="A222" s="79"/>
      <c r="B222" s="177"/>
      <c r="C222" s="178"/>
      <c r="D222" s="179"/>
      <c r="E222" s="180"/>
      <c r="H222" s="79"/>
      <c r="I222" s="79"/>
      <c r="J222" s="79"/>
      <c r="K222" s="79"/>
      <c r="L222" s="79"/>
      <c r="M222" s="79"/>
      <c r="N222" s="79"/>
      <c r="O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BA222" s="79"/>
    </row>
    <row r="223" spans="1:53" s="33" customFormat="1">
      <c r="A223" s="79"/>
      <c r="B223" s="177"/>
      <c r="C223" s="178"/>
      <c r="D223" s="179"/>
      <c r="E223" s="180"/>
      <c r="H223" s="79"/>
      <c r="I223" s="79"/>
      <c r="J223" s="79"/>
      <c r="K223" s="79"/>
      <c r="L223" s="79"/>
      <c r="M223" s="79"/>
      <c r="N223" s="79"/>
      <c r="O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BA223" s="79"/>
    </row>
    <row r="224" spans="1:53" s="33" customFormat="1">
      <c r="A224" s="79"/>
      <c r="B224" s="177"/>
      <c r="C224" s="178"/>
      <c r="D224" s="179"/>
      <c r="E224" s="180"/>
      <c r="H224" s="79"/>
      <c r="I224" s="79"/>
      <c r="J224" s="79"/>
      <c r="K224" s="79"/>
      <c r="L224" s="79"/>
      <c r="M224" s="79"/>
      <c r="N224" s="79"/>
      <c r="O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Q224" s="79"/>
      <c r="AR224" s="79"/>
      <c r="AS224" s="79"/>
      <c r="AT224" s="79"/>
      <c r="AU224" s="79"/>
      <c r="AV224" s="79"/>
      <c r="AW224" s="79"/>
      <c r="AX224" s="79"/>
      <c r="AY224" s="79"/>
      <c r="BA224" s="79"/>
    </row>
    <row r="225" spans="1:53" s="33" customFormat="1">
      <c r="A225" s="79"/>
      <c r="B225" s="177"/>
      <c r="C225" s="178"/>
      <c r="D225" s="179"/>
      <c r="E225" s="180"/>
      <c r="H225" s="79"/>
      <c r="I225" s="79"/>
      <c r="J225" s="79"/>
      <c r="K225" s="79"/>
      <c r="L225" s="79"/>
      <c r="M225" s="79"/>
      <c r="N225" s="79"/>
      <c r="O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79"/>
      <c r="AD225" s="79"/>
      <c r="AE225" s="79"/>
      <c r="AF225" s="79"/>
      <c r="AG225" s="79"/>
      <c r="AH225" s="79"/>
      <c r="AI225" s="79"/>
      <c r="AJ225" s="79"/>
      <c r="AK225" s="79"/>
      <c r="AL225" s="79"/>
      <c r="AM225" s="79"/>
      <c r="AN225" s="79"/>
      <c r="AO225" s="79"/>
      <c r="AP225" s="79"/>
      <c r="AQ225" s="79"/>
      <c r="AR225" s="79"/>
      <c r="AS225" s="79"/>
      <c r="AT225" s="79"/>
      <c r="AU225" s="79"/>
      <c r="AV225" s="79"/>
      <c r="AW225" s="79"/>
      <c r="AX225" s="79"/>
      <c r="AY225" s="79"/>
      <c r="BA225" s="79"/>
    </row>
    <row r="226" spans="1:53" s="33" customFormat="1">
      <c r="A226" s="79"/>
      <c r="B226" s="177"/>
      <c r="C226" s="178"/>
      <c r="D226" s="179"/>
      <c r="E226" s="180"/>
      <c r="H226" s="79"/>
      <c r="I226" s="79"/>
      <c r="J226" s="79"/>
      <c r="K226" s="79"/>
      <c r="L226" s="79"/>
      <c r="M226" s="79"/>
      <c r="N226" s="79"/>
      <c r="O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BA226" s="79"/>
    </row>
    <row r="227" spans="1:53" s="33" customFormat="1">
      <c r="A227" s="79"/>
      <c r="B227" s="177"/>
      <c r="C227" s="178"/>
      <c r="D227" s="179"/>
      <c r="E227" s="180"/>
      <c r="H227" s="79"/>
      <c r="I227" s="79"/>
      <c r="J227" s="79"/>
      <c r="K227" s="79"/>
      <c r="L227" s="79"/>
      <c r="M227" s="79"/>
      <c r="N227" s="79"/>
      <c r="O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BA227" s="79"/>
    </row>
    <row r="228" spans="1:53" s="33" customFormat="1">
      <c r="A228" s="79"/>
      <c r="B228" s="177"/>
      <c r="C228" s="178"/>
      <c r="D228" s="179"/>
      <c r="E228" s="180"/>
      <c r="BA228" s="79"/>
    </row>
    <row r="229" spans="1:53" s="33" customFormat="1">
      <c r="A229" s="79"/>
      <c r="B229" s="177"/>
      <c r="C229" s="178"/>
      <c r="D229" s="179"/>
      <c r="E229" s="180"/>
      <c r="BA229" s="79"/>
    </row>
    <row r="230" spans="1:53" s="33" customFormat="1">
      <c r="A230" s="79"/>
      <c r="B230" s="177"/>
      <c r="C230" s="178"/>
      <c r="D230" s="179"/>
      <c r="E230" s="180"/>
      <c r="BA230" s="79"/>
    </row>
    <row r="231" spans="1:53" s="33" customFormat="1">
      <c r="A231" s="181"/>
      <c r="B231" s="177"/>
      <c r="C231" s="178"/>
      <c r="D231" s="179"/>
      <c r="E231" s="180"/>
      <c r="BA231" s="79"/>
    </row>
    <row r="232" spans="1:53" s="33" customFormat="1">
      <c r="A232" s="181"/>
      <c r="B232" s="177"/>
      <c r="C232" s="178"/>
      <c r="D232" s="179"/>
      <c r="E232" s="180"/>
      <c r="BA232" s="79"/>
    </row>
    <row r="233" spans="1:53" s="33" customFormat="1">
      <c r="A233" s="181"/>
      <c r="B233" s="177"/>
      <c r="C233" s="178"/>
      <c r="D233" s="179"/>
      <c r="E233" s="180"/>
      <c r="BA233" s="79"/>
    </row>
    <row r="234" spans="1:53" s="33" customFormat="1">
      <c r="A234" s="181"/>
      <c r="B234" s="177"/>
      <c r="C234" s="178"/>
      <c r="D234" s="179"/>
      <c r="E234" s="180"/>
      <c r="BA234" s="79"/>
    </row>
    <row r="235" spans="1:53" s="33" customFormat="1">
      <c r="A235" s="181"/>
      <c r="B235" s="177"/>
      <c r="C235" s="178"/>
      <c r="D235" s="179"/>
      <c r="E235" s="180"/>
      <c r="BA235" s="79"/>
    </row>
    <row r="236" spans="1:53" s="33" customFormat="1">
      <c r="A236" s="181"/>
      <c r="B236" s="177"/>
      <c r="C236" s="178"/>
      <c r="D236" s="179"/>
      <c r="E236" s="180"/>
      <c r="BA236" s="79"/>
    </row>
    <row r="237" spans="1:53" s="33" customFormat="1">
      <c r="A237" s="181"/>
      <c r="B237" s="177"/>
      <c r="C237" s="178"/>
      <c r="D237" s="179"/>
      <c r="E237" s="180"/>
      <c r="BA237" s="79"/>
    </row>
    <row r="238" spans="1:53" s="33" customFormat="1">
      <c r="A238" s="181"/>
      <c r="B238" s="177"/>
      <c r="C238" s="178"/>
      <c r="D238" s="179"/>
      <c r="E238" s="180"/>
      <c r="BA238" s="79"/>
    </row>
    <row r="239" spans="1:53" s="33" customFormat="1">
      <c r="A239" s="181"/>
      <c r="B239" s="177"/>
      <c r="C239" s="178"/>
      <c r="D239" s="179"/>
      <c r="E239" s="180"/>
      <c r="BA239" s="79"/>
    </row>
    <row r="240" spans="1:53" s="33" customFormat="1">
      <c r="A240" s="181"/>
      <c r="B240" s="177"/>
      <c r="C240" s="178"/>
      <c r="D240" s="179"/>
      <c r="E240" s="180"/>
      <c r="BA240" s="79"/>
    </row>
    <row r="241" spans="1:53" s="33" customFormat="1">
      <c r="A241" s="181"/>
      <c r="B241" s="177"/>
      <c r="C241" s="178"/>
      <c r="D241" s="179"/>
      <c r="E241" s="180"/>
      <c r="BA241" s="79"/>
    </row>
    <row r="242" spans="1:53" s="33" customFormat="1">
      <c r="A242" s="181"/>
      <c r="B242" s="177"/>
      <c r="C242" s="178"/>
      <c r="D242" s="179"/>
      <c r="E242" s="180"/>
      <c r="BA242" s="79"/>
    </row>
    <row r="243" spans="1:53" s="33" customFormat="1">
      <c r="A243" s="181"/>
      <c r="B243" s="177"/>
      <c r="C243" s="178"/>
      <c r="D243" s="179"/>
      <c r="E243" s="180"/>
      <c r="BA243" s="79"/>
    </row>
    <row r="244" spans="1:53" s="33" customFormat="1">
      <c r="A244" s="181"/>
      <c r="B244" s="177"/>
      <c r="C244" s="178"/>
      <c r="D244" s="179"/>
      <c r="E244" s="180"/>
      <c r="BA244" s="79"/>
    </row>
    <row r="245" spans="1:53" s="33" customFormat="1">
      <c r="A245" s="181"/>
      <c r="B245" s="177"/>
      <c r="C245" s="178"/>
      <c r="D245" s="179"/>
      <c r="E245" s="180"/>
      <c r="BA245" s="79"/>
    </row>
    <row r="246" spans="1:53" s="33" customFormat="1">
      <c r="A246" s="181"/>
      <c r="B246" s="177"/>
      <c r="C246" s="182"/>
      <c r="D246" s="180"/>
      <c r="E246" s="180"/>
      <c r="BA246" s="79"/>
    </row>
    <row r="247" spans="1:53" s="33" customFormat="1">
      <c r="A247" s="181"/>
      <c r="B247" s="177"/>
      <c r="C247" s="182"/>
      <c r="D247" s="180"/>
      <c r="E247" s="180"/>
      <c r="BA247" s="79"/>
    </row>
    <row r="248" spans="1:53" s="33" customFormat="1">
      <c r="A248" s="181"/>
      <c r="B248" s="177"/>
      <c r="C248" s="182"/>
      <c r="D248" s="180"/>
      <c r="E248" s="180"/>
      <c r="BA248" s="79"/>
    </row>
    <row r="249" spans="1:53" s="33" customFormat="1">
      <c r="A249" s="181"/>
      <c r="B249" s="177"/>
      <c r="C249" s="182"/>
      <c r="D249" s="180"/>
      <c r="E249" s="180"/>
      <c r="BA249" s="79"/>
    </row>
    <row r="250" spans="1:53" s="33" customFormat="1">
      <c r="A250" s="181"/>
      <c r="B250" s="177"/>
      <c r="C250" s="182"/>
      <c r="D250" s="180"/>
      <c r="E250" s="180"/>
      <c r="BA250" s="79"/>
    </row>
    <row r="251" spans="1:53" s="33" customFormat="1">
      <c r="A251" s="181"/>
      <c r="B251" s="177"/>
      <c r="C251" s="182"/>
      <c r="D251" s="180"/>
      <c r="E251" s="180"/>
      <c r="BA251" s="79"/>
    </row>
    <row r="252" spans="1:53" s="33" customFormat="1">
      <c r="A252" s="181"/>
      <c r="B252" s="177"/>
      <c r="C252" s="182"/>
      <c r="D252" s="180"/>
      <c r="E252" s="180"/>
      <c r="BA252" s="79"/>
    </row>
    <row r="253" spans="1:53" s="33" customFormat="1">
      <c r="A253" s="181"/>
      <c r="B253" s="177"/>
      <c r="C253" s="182"/>
      <c r="D253" s="180"/>
      <c r="E253" s="180"/>
      <c r="BA253" s="79"/>
    </row>
    <row r="254" spans="1:53" s="33" customFormat="1">
      <c r="A254" s="181"/>
      <c r="B254" s="177"/>
      <c r="C254" s="182"/>
      <c r="D254" s="180"/>
      <c r="E254" s="180"/>
      <c r="BA254" s="79"/>
    </row>
    <row r="255" spans="1:53" s="33" customFormat="1">
      <c r="A255" s="181"/>
      <c r="B255" s="177"/>
      <c r="C255" s="182"/>
      <c r="D255" s="180"/>
      <c r="E255" s="180"/>
      <c r="BA255" s="79"/>
    </row>
    <row r="256" spans="1:53" s="33" customFormat="1">
      <c r="A256" s="181"/>
      <c r="B256" s="177"/>
      <c r="C256" s="182"/>
      <c r="D256" s="180"/>
      <c r="E256" s="180"/>
      <c r="BA256" s="79"/>
    </row>
    <row r="257" spans="1:53" s="33" customFormat="1">
      <c r="A257" s="181"/>
      <c r="B257" s="177"/>
      <c r="C257" s="182"/>
      <c r="D257" s="180"/>
      <c r="E257" s="180"/>
      <c r="BA257" s="79"/>
    </row>
    <row r="258" spans="1:53" s="33" customFormat="1">
      <c r="A258" s="181"/>
      <c r="B258" s="177"/>
      <c r="C258" s="182"/>
      <c r="D258" s="180"/>
      <c r="E258" s="180"/>
      <c r="BA258" s="79"/>
    </row>
    <row r="259" spans="1:53" s="33" customFormat="1">
      <c r="A259" s="181"/>
      <c r="B259" s="177"/>
      <c r="C259" s="182"/>
      <c r="D259" s="180"/>
      <c r="E259" s="180"/>
      <c r="BA259" s="79"/>
    </row>
    <row r="260" spans="1:53" s="33" customFormat="1">
      <c r="A260" s="181"/>
      <c r="B260" s="177"/>
      <c r="C260" s="182"/>
      <c r="D260" s="180"/>
      <c r="E260" s="180"/>
      <c r="BA260" s="79"/>
    </row>
    <row r="261" spans="1:53" s="33" customFormat="1">
      <c r="A261" s="181"/>
      <c r="B261" s="177"/>
      <c r="C261" s="182"/>
      <c r="D261" s="180"/>
      <c r="E261" s="180"/>
      <c r="BA261" s="79"/>
    </row>
    <row r="262" spans="1:53" s="33" customFormat="1">
      <c r="A262" s="181"/>
      <c r="B262" s="177"/>
      <c r="C262" s="182"/>
      <c r="D262" s="180"/>
      <c r="E262" s="180"/>
      <c r="BA262" s="79"/>
    </row>
    <row r="263" spans="1:53" s="33" customFormat="1">
      <c r="A263" s="181"/>
      <c r="B263" s="177"/>
      <c r="C263" s="182"/>
      <c r="D263" s="180"/>
      <c r="E263" s="180"/>
      <c r="BA263" s="79"/>
    </row>
    <row r="264" spans="1:53" s="33" customFormat="1">
      <c r="A264" s="181"/>
      <c r="B264" s="177"/>
      <c r="C264" s="182"/>
      <c r="D264" s="180"/>
      <c r="E264" s="180"/>
      <c r="BA264" s="79"/>
    </row>
    <row r="265" spans="1:53" s="33" customFormat="1">
      <c r="A265" s="181"/>
      <c r="B265" s="177"/>
      <c r="C265" s="182"/>
      <c r="D265" s="180"/>
      <c r="E265" s="180"/>
      <c r="BA265" s="79"/>
    </row>
    <row r="266" spans="1:53" s="33" customFormat="1">
      <c r="A266" s="181"/>
      <c r="B266" s="177"/>
      <c r="C266" s="182"/>
      <c r="D266" s="180"/>
      <c r="E266" s="180"/>
      <c r="BA266" s="79"/>
    </row>
    <row r="267" spans="1:53" s="33" customFormat="1">
      <c r="A267" s="181"/>
      <c r="B267" s="177"/>
      <c r="C267" s="182"/>
      <c r="D267" s="180"/>
      <c r="E267" s="180"/>
      <c r="BA267" s="79"/>
    </row>
    <row r="268" spans="1:53" s="33" customFormat="1">
      <c r="A268" s="181"/>
      <c r="B268" s="177"/>
      <c r="C268" s="182"/>
      <c r="D268" s="180"/>
      <c r="E268" s="180"/>
      <c r="BA268" s="79"/>
    </row>
    <row r="269" spans="1:53" s="33" customFormat="1">
      <c r="A269" s="181"/>
      <c r="B269" s="177"/>
      <c r="C269" s="182"/>
      <c r="D269" s="180"/>
      <c r="E269" s="180"/>
      <c r="BA269" s="79"/>
    </row>
    <row r="270" spans="1:53" s="33" customFormat="1">
      <c r="A270" s="181"/>
      <c r="B270" s="177"/>
      <c r="C270" s="182"/>
      <c r="D270" s="180"/>
      <c r="E270" s="180"/>
      <c r="BA270" s="79"/>
    </row>
    <row r="271" spans="1:53" s="33" customFormat="1">
      <c r="A271" s="181"/>
      <c r="B271" s="177"/>
      <c r="C271" s="182"/>
      <c r="D271" s="180"/>
      <c r="E271" s="180"/>
      <c r="BA271" s="79"/>
    </row>
    <row r="272" spans="1:53" s="33" customFormat="1">
      <c r="A272" s="181"/>
      <c r="B272" s="177"/>
      <c r="C272" s="182"/>
      <c r="D272" s="180"/>
      <c r="E272" s="180"/>
      <c r="BA272" s="79"/>
    </row>
    <row r="273" spans="1:53" s="33" customFormat="1">
      <c r="A273" s="181"/>
      <c r="B273" s="177"/>
      <c r="C273" s="182"/>
      <c r="D273" s="180"/>
      <c r="E273" s="180"/>
      <c r="BA273" s="79"/>
    </row>
    <row r="274" spans="1:53" s="33" customFormat="1">
      <c r="A274" s="181"/>
      <c r="B274" s="177"/>
      <c r="C274" s="182"/>
      <c r="D274" s="180"/>
      <c r="E274" s="180"/>
      <c r="BA274" s="79"/>
    </row>
    <row r="275" spans="1:53" s="33" customFormat="1">
      <c r="A275" s="181"/>
      <c r="B275" s="177"/>
      <c r="C275" s="182"/>
      <c r="D275" s="180"/>
      <c r="E275" s="180"/>
      <c r="BA275" s="79"/>
    </row>
    <row r="276" spans="1:53" s="33" customFormat="1">
      <c r="A276" s="181"/>
      <c r="B276" s="177"/>
      <c r="C276" s="182"/>
      <c r="D276" s="180"/>
      <c r="E276" s="180"/>
      <c r="BA276" s="79"/>
    </row>
    <row r="277" spans="1:53" s="33" customFormat="1">
      <c r="A277" s="181"/>
      <c r="B277" s="177"/>
      <c r="C277" s="182"/>
      <c r="D277" s="180"/>
      <c r="E277" s="180"/>
      <c r="BA277" s="79"/>
    </row>
    <row r="278" spans="1:53" s="33" customFormat="1">
      <c r="A278" s="181"/>
      <c r="B278" s="177"/>
      <c r="C278" s="182"/>
      <c r="D278" s="180"/>
      <c r="E278" s="180"/>
      <c r="BA278" s="79"/>
    </row>
    <row r="279" spans="1:53" s="33" customFormat="1">
      <c r="A279" s="181"/>
      <c r="B279" s="177"/>
      <c r="C279" s="182"/>
      <c r="D279" s="180"/>
      <c r="E279" s="180"/>
      <c r="BA279" s="79"/>
    </row>
    <row r="280" spans="1:53" s="33" customFormat="1">
      <c r="A280" s="181"/>
      <c r="B280" s="183"/>
      <c r="C280" s="182"/>
      <c r="D280" s="180"/>
      <c r="E280" s="180"/>
      <c r="BA280" s="79"/>
    </row>
    <row r="281" spans="1:53" s="33" customFormat="1">
      <c r="A281" s="181"/>
      <c r="B281" s="183"/>
      <c r="C281" s="182"/>
      <c r="D281" s="180"/>
      <c r="E281" s="180"/>
      <c r="BA281" s="79"/>
    </row>
    <row r="282" spans="1:53" s="33" customFormat="1">
      <c r="A282" s="181"/>
      <c r="B282" s="183"/>
      <c r="C282" s="182"/>
      <c r="D282" s="180"/>
      <c r="E282" s="180"/>
      <c r="BA282" s="79"/>
    </row>
    <row r="283" spans="1:53" s="33" customFormat="1">
      <c r="A283" s="181"/>
      <c r="B283" s="183"/>
      <c r="C283" s="182"/>
      <c r="D283" s="180"/>
      <c r="E283" s="180"/>
      <c r="BA283" s="79"/>
    </row>
    <row r="284" spans="1:53" s="33" customFormat="1">
      <c r="A284" s="181"/>
      <c r="B284" s="183"/>
      <c r="C284" s="182"/>
      <c r="D284" s="180"/>
      <c r="E284" s="180"/>
      <c r="BA284" s="79"/>
    </row>
    <row r="285" spans="1:53" s="33" customFormat="1">
      <c r="A285" s="181"/>
      <c r="B285" s="183"/>
      <c r="C285" s="182"/>
      <c r="D285" s="180"/>
      <c r="E285" s="180"/>
      <c r="BA285" s="79"/>
    </row>
    <row r="286" spans="1:53" s="33" customFormat="1">
      <c r="A286" s="181"/>
      <c r="B286" s="183"/>
      <c r="C286" s="182"/>
      <c r="D286" s="180"/>
      <c r="E286" s="180"/>
      <c r="BA286" s="79"/>
    </row>
    <row r="287" spans="1:53" s="33" customFormat="1">
      <c r="A287" s="181"/>
      <c r="B287" s="183"/>
      <c r="C287" s="182"/>
      <c r="D287" s="180"/>
      <c r="E287" s="180"/>
      <c r="BA287" s="79"/>
    </row>
    <row r="288" spans="1:53" s="33" customFormat="1">
      <c r="A288" s="181"/>
      <c r="B288" s="183"/>
      <c r="C288" s="182"/>
      <c r="D288" s="180"/>
      <c r="E288" s="180"/>
      <c r="BA288" s="79"/>
    </row>
    <row r="289" spans="1:53" s="33" customFormat="1">
      <c r="A289" s="181"/>
      <c r="B289" s="183"/>
      <c r="C289" s="182"/>
      <c r="D289" s="180"/>
      <c r="E289" s="180"/>
      <c r="BA289" s="79"/>
    </row>
    <row r="290" spans="1:53" s="33" customFormat="1">
      <c r="A290" s="181"/>
      <c r="B290" s="183"/>
      <c r="C290" s="182"/>
      <c r="D290" s="180"/>
      <c r="E290" s="180"/>
      <c r="BA290" s="79"/>
    </row>
    <row r="291" spans="1:53" s="33" customFormat="1">
      <c r="A291" s="181"/>
      <c r="B291" s="183"/>
      <c r="C291" s="182"/>
      <c r="D291" s="180"/>
      <c r="E291" s="180"/>
      <c r="BA291" s="79"/>
    </row>
    <row r="292" spans="1:53" s="33" customFormat="1">
      <c r="A292" s="181"/>
      <c r="B292" s="183"/>
      <c r="C292" s="182"/>
      <c r="D292" s="180"/>
      <c r="E292" s="180"/>
      <c r="BA292" s="79"/>
    </row>
    <row r="293" spans="1:53" s="33" customFormat="1">
      <c r="A293" s="181"/>
      <c r="B293" s="183"/>
      <c r="C293" s="182"/>
      <c r="D293" s="180"/>
      <c r="E293" s="180"/>
      <c r="BA293" s="79"/>
    </row>
    <row r="294" spans="1:53" s="33" customFormat="1">
      <c r="A294" s="181"/>
      <c r="B294" s="183"/>
      <c r="C294" s="182"/>
      <c r="D294" s="180"/>
      <c r="E294" s="180"/>
      <c r="BA294" s="79"/>
    </row>
    <row r="295" spans="1:53" s="33" customFormat="1">
      <c r="A295" s="181"/>
      <c r="B295" s="183"/>
      <c r="C295" s="182"/>
      <c r="D295" s="180"/>
      <c r="E295" s="180"/>
      <c r="BA295" s="79"/>
    </row>
    <row r="296" spans="1:53" s="33" customFormat="1">
      <c r="A296" s="181"/>
      <c r="B296" s="183"/>
      <c r="C296" s="182"/>
      <c r="D296" s="180"/>
      <c r="E296" s="180"/>
      <c r="BA296" s="79"/>
    </row>
    <row r="297" spans="1:53" s="33" customFormat="1">
      <c r="A297" s="181"/>
      <c r="B297" s="183"/>
      <c r="C297" s="182"/>
      <c r="D297" s="180"/>
      <c r="E297" s="180"/>
      <c r="BA297" s="79"/>
    </row>
    <row r="298" spans="1:53" s="33" customFormat="1">
      <c r="A298" s="181"/>
      <c r="B298" s="183"/>
      <c r="C298" s="182"/>
      <c r="D298" s="180"/>
      <c r="E298" s="180"/>
      <c r="BA298" s="79"/>
    </row>
    <row r="299" spans="1:53" s="33" customFormat="1">
      <c r="A299" s="181"/>
      <c r="B299" s="183"/>
      <c r="C299" s="182"/>
      <c r="D299" s="180"/>
      <c r="E299" s="180"/>
      <c r="BA299" s="79"/>
    </row>
    <row r="300" spans="1:53" s="33" customFormat="1">
      <c r="A300" s="181"/>
      <c r="B300" s="183"/>
      <c r="C300" s="182"/>
      <c r="D300" s="180"/>
      <c r="E300" s="180"/>
      <c r="BA300" s="79"/>
    </row>
    <row r="301" spans="1:53" s="33" customFormat="1">
      <c r="A301" s="181"/>
      <c r="B301" s="183"/>
      <c r="C301" s="182"/>
      <c r="D301" s="180"/>
      <c r="E301" s="180"/>
      <c r="BA301" s="79"/>
    </row>
    <row r="302" spans="1:53" s="33" customFormat="1">
      <c r="A302" s="181"/>
      <c r="B302" s="183"/>
      <c r="C302" s="182"/>
      <c r="D302" s="180"/>
      <c r="E302" s="180"/>
      <c r="BA302" s="79"/>
    </row>
    <row r="303" spans="1:53" s="33" customFormat="1">
      <c r="A303" s="181"/>
      <c r="B303" s="183"/>
      <c r="C303" s="182"/>
      <c r="D303" s="180"/>
      <c r="E303" s="180"/>
      <c r="BA303" s="79"/>
    </row>
    <row r="304" spans="1:53" s="33" customFormat="1">
      <c r="A304" s="181"/>
      <c r="B304" s="183"/>
      <c r="C304" s="182"/>
      <c r="D304" s="180"/>
      <c r="E304" s="180"/>
      <c r="BA304" s="79"/>
    </row>
    <row r="305" spans="1:53" s="33" customFormat="1">
      <c r="A305" s="181"/>
      <c r="B305" s="183"/>
      <c r="C305" s="182"/>
      <c r="D305" s="180"/>
      <c r="E305" s="180"/>
      <c r="BA305" s="79"/>
    </row>
    <row r="306" spans="1:53" s="33" customFormat="1">
      <c r="A306" s="181"/>
      <c r="B306" s="183"/>
      <c r="C306" s="182"/>
      <c r="D306" s="180"/>
      <c r="E306" s="180"/>
      <c r="BA306" s="79"/>
    </row>
    <row r="307" spans="1:53" s="33" customFormat="1">
      <c r="A307" s="181"/>
      <c r="B307" s="183"/>
      <c r="C307" s="182"/>
      <c r="D307" s="180"/>
      <c r="E307" s="180"/>
      <c r="BA307" s="79"/>
    </row>
    <row r="308" spans="1:53" s="33" customFormat="1">
      <c r="A308" s="181"/>
      <c r="B308" s="183"/>
      <c r="C308" s="182"/>
      <c r="D308" s="180"/>
      <c r="E308" s="180"/>
      <c r="BA308" s="79"/>
    </row>
    <row r="309" spans="1:53" s="33" customFormat="1">
      <c r="A309" s="181"/>
      <c r="B309" s="183"/>
      <c r="C309" s="182"/>
      <c r="D309" s="180"/>
      <c r="E309" s="180"/>
      <c r="BA309" s="79"/>
    </row>
    <row r="310" spans="1:53" s="33" customFormat="1">
      <c r="A310" s="181"/>
      <c r="B310" s="183"/>
      <c r="C310" s="182"/>
      <c r="D310" s="180"/>
      <c r="E310" s="180"/>
      <c r="BA310" s="79"/>
    </row>
    <row r="311" spans="1:53" s="33" customFormat="1">
      <c r="A311" s="181"/>
      <c r="B311" s="183"/>
      <c r="C311" s="182"/>
      <c r="D311" s="180"/>
      <c r="E311" s="180"/>
      <c r="BA311" s="79"/>
    </row>
    <row r="312" spans="1:53" s="33" customFormat="1">
      <c r="A312" s="181"/>
      <c r="B312" s="183"/>
      <c r="C312" s="182"/>
      <c r="D312" s="180"/>
      <c r="E312" s="180"/>
      <c r="BA312" s="79"/>
    </row>
    <row r="313" spans="1:53" s="33" customFormat="1">
      <c r="A313" s="181"/>
      <c r="B313" s="183"/>
      <c r="C313" s="182"/>
      <c r="D313" s="180"/>
      <c r="E313" s="180"/>
      <c r="BA313" s="79"/>
    </row>
    <row r="314" spans="1:53" s="33" customFormat="1">
      <c r="A314" s="181"/>
      <c r="B314" s="183"/>
      <c r="C314" s="182"/>
      <c r="D314" s="180"/>
      <c r="E314" s="180"/>
      <c r="BA314" s="79"/>
    </row>
    <row r="315" spans="1:53" s="33" customFormat="1">
      <c r="A315" s="181"/>
      <c r="B315" s="183"/>
      <c r="C315" s="182"/>
      <c r="D315" s="180"/>
      <c r="E315" s="180"/>
      <c r="BA315" s="79"/>
    </row>
    <row r="316" spans="1:53" s="33" customFormat="1">
      <c r="A316" s="181"/>
      <c r="B316" s="183"/>
      <c r="C316" s="182"/>
      <c r="D316" s="180"/>
      <c r="E316" s="180"/>
      <c r="BA316" s="79"/>
    </row>
    <row r="317" spans="1:53" s="33" customFormat="1">
      <c r="A317" s="181"/>
      <c r="B317" s="183"/>
      <c r="C317" s="182"/>
      <c r="D317" s="180"/>
      <c r="E317" s="180"/>
      <c r="BA317" s="79"/>
    </row>
    <row r="318" spans="1:53" s="33" customFormat="1">
      <c r="A318" s="181"/>
      <c r="B318" s="183"/>
      <c r="C318" s="182"/>
      <c r="D318" s="180"/>
      <c r="E318" s="180"/>
      <c r="BA318" s="79"/>
    </row>
    <row r="319" spans="1:53" s="33" customFormat="1">
      <c r="A319" s="181"/>
      <c r="B319" s="183"/>
      <c r="C319" s="182"/>
      <c r="D319" s="180"/>
      <c r="E319" s="180"/>
      <c r="BA319" s="79"/>
    </row>
    <row r="320" spans="1:53" s="33" customFormat="1">
      <c r="A320" s="181"/>
      <c r="B320" s="183"/>
      <c r="C320" s="182"/>
      <c r="D320" s="180"/>
      <c r="E320" s="180"/>
      <c r="BA320" s="79"/>
    </row>
    <row r="321" spans="1:53" s="33" customFormat="1">
      <c r="A321" s="181"/>
      <c r="B321" s="183"/>
      <c r="C321" s="182"/>
      <c r="D321" s="180"/>
      <c r="E321" s="180"/>
      <c r="BA321" s="79"/>
    </row>
    <row r="322" spans="1:53" s="33" customFormat="1">
      <c r="A322" s="181"/>
      <c r="B322" s="183"/>
      <c r="C322" s="182"/>
      <c r="D322" s="180"/>
      <c r="E322" s="180"/>
      <c r="BA322" s="79"/>
    </row>
    <row r="323" spans="1:53" s="33" customFormat="1">
      <c r="A323" s="181"/>
      <c r="B323" s="183"/>
      <c r="C323" s="182"/>
      <c r="D323" s="180"/>
      <c r="E323" s="180"/>
      <c r="BA323" s="79"/>
    </row>
    <row r="324" spans="1:53" s="33" customFormat="1">
      <c r="A324" s="181"/>
      <c r="B324" s="183"/>
      <c r="C324" s="182"/>
      <c r="D324" s="180"/>
      <c r="E324" s="180"/>
      <c r="BA324" s="79"/>
    </row>
    <row r="325" spans="1:53" s="33" customFormat="1">
      <c r="A325" s="181"/>
      <c r="B325" s="183"/>
      <c r="C325" s="182"/>
      <c r="D325" s="180"/>
      <c r="E325" s="180"/>
      <c r="BA325" s="79"/>
    </row>
    <row r="326" spans="1:53" s="33" customFormat="1">
      <c r="A326" s="181"/>
      <c r="B326" s="183"/>
      <c r="C326" s="182"/>
      <c r="D326" s="180"/>
      <c r="E326" s="180"/>
      <c r="BA326" s="79"/>
    </row>
    <row r="327" spans="1:53" s="33" customFormat="1">
      <c r="A327" s="181"/>
      <c r="B327" s="183"/>
      <c r="C327" s="182"/>
      <c r="D327" s="180"/>
      <c r="E327" s="180"/>
      <c r="BA327" s="79"/>
    </row>
    <row r="328" spans="1:53" s="33" customFormat="1">
      <c r="A328" s="181"/>
      <c r="B328" s="183"/>
      <c r="C328" s="182"/>
      <c r="D328" s="180"/>
      <c r="E328" s="180"/>
      <c r="BA328" s="79"/>
    </row>
    <row r="329" spans="1:53" s="33" customFormat="1">
      <c r="A329" s="181"/>
      <c r="B329" s="183"/>
      <c r="C329" s="182"/>
      <c r="D329" s="180"/>
      <c r="E329" s="180"/>
      <c r="BA329" s="79"/>
    </row>
    <row r="330" spans="1:53" s="33" customFormat="1">
      <c r="A330" s="181"/>
      <c r="B330" s="183"/>
      <c r="C330" s="182"/>
      <c r="D330" s="180"/>
      <c r="E330" s="180"/>
      <c r="BA330" s="79"/>
    </row>
    <row r="331" spans="1:53" s="33" customFormat="1">
      <c r="A331" s="181"/>
      <c r="B331" s="183"/>
      <c r="C331" s="182"/>
      <c r="D331" s="180"/>
      <c r="E331" s="180"/>
      <c r="BA331" s="79"/>
    </row>
    <row r="332" spans="1:53" s="33" customFormat="1">
      <c r="A332" s="181"/>
      <c r="B332" s="183"/>
      <c r="C332" s="182"/>
      <c r="D332" s="180"/>
      <c r="E332" s="180"/>
      <c r="BA332" s="79"/>
    </row>
    <row r="333" spans="1:53" s="33" customFormat="1">
      <c r="A333" s="181"/>
      <c r="B333" s="183"/>
      <c r="C333" s="182"/>
      <c r="D333" s="180"/>
      <c r="E333" s="180"/>
      <c r="BA333" s="79"/>
    </row>
    <row r="334" spans="1:53" s="33" customFormat="1">
      <c r="A334" s="181"/>
      <c r="B334" s="183"/>
      <c r="C334" s="182"/>
      <c r="D334" s="180"/>
      <c r="E334" s="180"/>
      <c r="BA334" s="79"/>
    </row>
    <row r="335" spans="1:53" s="33" customFormat="1">
      <c r="A335" s="181"/>
      <c r="B335" s="183"/>
      <c r="C335" s="182"/>
      <c r="D335" s="180"/>
      <c r="E335" s="180"/>
      <c r="BA335" s="79"/>
    </row>
    <row r="336" spans="1:53" s="33" customFormat="1">
      <c r="A336" s="181"/>
      <c r="B336" s="183"/>
      <c r="C336" s="182"/>
      <c r="D336" s="180"/>
      <c r="E336" s="180"/>
      <c r="BA336" s="79"/>
    </row>
    <row r="337" spans="1:53" s="33" customFormat="1">
      <c r="A337" s="181"/>
      <c r="B337" s="183"/>
      <c r="C337" s="182"/>
      <c r="D337" s="180"/>
      <c r="E337" s="180"/>
      <c r="BA337" s="79"/>
    </row>
    <row r="338" spans="1:53" s="33" customFormat="1">
      <c r="A338" s="181"/>
      <c r="B338" s="183"/>
      <c r="C338" s="182"/>
      <c r="D338" s="180"/>
      <c r="E338" s="180"/>
      <c r="BA338" s="79"/>
    </row>
    <row r="339" spans="1:53" s="33" customFormat="1">
      <c r="A339" s="181"/>
      <c r="B339" s="183"/>
      <c r="C339" s="182"/>
      <c r="D339" s="180"/>
      <c r="E339" s="180"/>
      <c r="BA339" s="79"/>
    </row>
    <row r="340" spans="1:53" s="33" customFormat="1">
      <c r="A340" s="181"/>
      <c r="B340" s="183"/>
      <c r="C340" s="182"/>
      <c r="D340" s="180"/>
      <c r="E340" s="180"/>
      <c r="BA340" s="79"/>
    </row>
    <row r="341" spans="1:53" s="33" customFormat="1">
      <c r="A341" s="181"/>
      <c r="B341" s="183"/>
      <c r="C341" s="182"/>
      <c r="D341" s="180"/>
      <c r="E341" s="180"/>
      <c r="BA341" s="79"/>
    </row>
    <row r="342" spans="1:53" s="33" customFormat="1">
      <c r="A342" s="181"/>
      <c r="B342" s="183"/>
      <c r="C342" s="182"/>
      <c r="D342" s="180"/>
      <c r="E342" s="180"/>
      <c r="BA342" s="79"/>
    </row>
    <row r="343" spans="1:53" s="33" customFormat="1">
      <c r="A343" s="181"/>
      <c r="B343" s="183"/>
      <c r="C343" s="182"/>
      <c r="D343" s="180"/>
      <c r="E343" s="180"/>
      <c r="BA343" s="79"/>
    </row>
    <row r="344" spans="1:53" s="33" customFormat="1">
      <c r="A344" s="181"/>
      <c r="B344" s="183"/>
      <c r="C344" s="182"/>
      <c r="D344" s="180"/>
      <c r="E344" s="180"/>
      <c r="BA344" s="79"/>
    </row>
    <row r="345" spans="1:53" s="33" customFormat="1">
      <c r="A345" s="181"/>
      <c r="B345" s="183"/>
      <c r="C345" s="182"/>
      <c r="D345" s="180"/>
      <c r="E345" s="180"/>
      <c r="BA345" s="79"/>
    </row>
    <row r="346" spans="1:53" s="33" customFormat="1">
      <c r="A346" s="181"/>
      <c r="B346" s="183"/>
      <c r="C346" s="182"/>
      <c r="D346" s="180"/>
      <c r="E346" s="180"/>
      <c r="BA346" s="79"/>
    </row>
    <row r="347" spans="1:53" s="33" customFormat="1">
      <c r="A347" s="181"/>
      <c r="B347" s="183"/>
      <c r="C347" s="182"/>
      <c r="D347" s="180"/>
      <c r="E347" s="180"/>
      <c r="BA347" s="79"/>
    </row>
    <row r="348" spans="1:53" s="33" customFormat="1">
      <c r="A348" s="181"/>
      <c r="B348" s="183"/>
      <c r="C348" s="182"/>
      <c r="D348" s="180"/>
      <c r="E348" s="180"/>
      <c r="BA348" s="79"/>
    </row>
    <row r="349" spans="1:53" s="33" customFormat="1">
      <c r="A349" s="181"/>
      <c r="B349" s="183"/>
      <c r="C349" s="182"/>
      <c r="D349" s="180"/>
      <c r="E349" s="180"/>
      <c r="BA349" s="79"/>
    </row>
    <row r="350" spans="1:53" s="33" customFormat="1">
      <c r="A350" s="181"/>
      <c r="B350" s="123"/>
      <c r="C350" s="171"/>
      <c r="D350" s="79"/>
      <c r="E350" s="79"/>
      <c r="BA350" s="79"/>
    </row>
    <row r="351" spans="1:53" s="33" customFormat="1">
      <c r="A351" s="181"/>
      <c r="B351" s="123"/>
      <c r="C351" s="171"/>
      <c r="D351" s="79"/>
      <c r="E351" s="79"/>
      <c r="BA351" s="79"/>
    </row>
    <row r="352" spans="1:53" s="33" customFormat="1">
      <c r="A352" s="181"/>
      <c r="B352" s="123"/>
      <c r="C352" s="171"/>
      <c r="D352" s="79"/>
      <c r="E352" s="79"/>
      <c r="BA352" s="79"/>
    </row>
    <row r="353" spans="1:53" s="33" customFormat="1">
      <c r="A353" s="181"/>
      <c r="B353" s="123"/>
      <c r="C353" s="171"/>
      <c r="D353" s="79"/>
      <c r="E353" s="79"/>
      <c r="BA353" s="79"/>
    </row>
    <row r="354" spans="1:53" s="33" customFormat="1">
      <c r="A354" s="181"/>
      <c r="B354" s="79"/>
      <c r="C354" s="79"/>
      <c r="D354" s="79"/>
      <c r="E354" s="79"/>
      <c r="BA354" s="79"/>
    </row>
    <row r="355" spans="1:53" s="33" customFormat="1">
      <c r="A355" s="181"/>
      <c r="B355" s="79"/>
      <c r="C355" s="79"/>
      <c r="D355" s="79"/>
      <c r="E355" s="79"/>
      <c r="BA355" s="79"/>
    </row>
    <row r="356" spans="1:53" s="33" customFormat="1">
      <c r="A356" s="181"/>
      <c r="B356" s="79"/>
      <c r="C356" s="79"/>
      <c r="D356" s="79"/>
      <c r="E356" s="79"/>
      <c r="BA356" s="79"/>
    </row>
    <row r="357" spans="1:53" s="33" customFormat="1">
      <c r="A357" s="181"/>
      <c r="B357" s="79"/>
      <c r="C357" s="79"/>
      <c r="D357" s="79"/>
      <c r="E357" s="79"/>
      <c r="BA357" s="79"/>
    </row>
    <row r="358" spans="1:53" s="33" customFormat="1">
      <c r="A358" s="181"/>
      <c r="B358" s="79"/>
      <c r="C358" s="79"/>
      <c r="D358" s="79"/>
      <c r="E358" s="79"/>
      <c r="BA358" s="79"/>
    </row>
    <row r="359" spans="1:53" s="33" customFormat="1">
      <c r="A359" s="181"/>
      <c r="B359" s="79"/>
      <c r="C359" s="79"/>
      <c r="D359" s="79"/>
      <c r="E359" s="79"/>
      <c r="BA359" s="79"/>
    </row>
    <row r="360" spans="1:53" s="33" customFormat="1">
      <c r="A360" s="181"/>
      <c r="B360" s="79"/>
      <c r="C360" s="79"/>
      <c r="D360" s="79"/>
      <c r="E360" s="79"/>
      <c r="BA360" s="79"/>
    </row>
    <row r="361" spans="1:53" s="33" customFormat="1">
      <c r="A361" s="181"/>
      <c r="B361" s="79"/>
      <c r="C361" s="79"/>
      <c r="D361" s="79"/>
      <c r="E361" s="79"/>
      <c r="BA361" s="79"/>
    </row>
    <row r="362" spans="1:53" s="33" customFormat="1">
      <c r="A362" s="181"/>
      <c r="B362" s="79"/>
      <c r="C362" s="79"/>
      <c r="D362" s="79"/>
      <c r="E362" s="79"/>
      <c r="BA362" s="79"/>
    </row>
    <row r="363" spans="1:53" s="33" customFormat="1">
      <c r="A363" s="181"/>
      <c r="B363" s="79"/>
      <c r="C363" s="79"/>
      <c r="D363" s="79"/>
      <c r="E363" s="79"/>
      <c r="BA363" s="79"/>
    </row>
    <row r="364" spans="1:53" s="33" customFormat="1">
      <c r="A364" s="181"/>
      <c r="B364" s="79"/>
      <c r="C364" s="79"/>
      <c r="D364" s="79"/>
      <c r="E364" s="79"/>
      <c r="BA364" s="79"/>
    </row>
    <row r="365" spans="1:53" s="33" customFormat="1">
      <c r="A365" s="181"/>
      <c r="B365" s="79"/>
      <c r="C365" s="79"/>
      <c r="D365" s="79"/>
      <c r="E365" s="79"/>
      <c r="BA365" s="79"/>
    </row>
    <row r="366" spans="1:53" s="33" customFormat="1">
      <c r="A366" s="181"/>
      <c r="B366" s="79"/>
      <c r="C366" s="79"/>
      <c r="D366" s="79"/>
      <c r="E366" s="79"/>
      <c r="BA366" s="79"/>
    </row>
    <row r="367" spans="1:53" s="33" customFormat="1">
      <c r="A367" s="181"/>
      <c r="B367" s="79"/>
      <c r="C367" s="79"/>
      <c r="D367" s="79"/>
      <c r="E367" s="79"/>
      <c r="BA367" s="79"/>
    </row>
    <row r="368" spans="1:53" s="33" customFormat="1">
      <c r="A368" s="181"/>
      <c r="B368" s="79"/>
      <c r="C368" s="79"/>
      <c r="D368" s="79"/>
      <c r="E368" s="79"/>
      <c r="BA368" s="79"/>
    </row>
    <row r="369" spans="1:53" s="33" customFormat="1">
      <c r="A369" s="181"/>
      <c r="B369" s="79"/>
      <c r="C369" s="79"/>
      <c r="D369" s="79"/>
      <c r="E369" s="79"/>
      <c r="BA369" s="79"/>
    </row>
    <row r="370" spans="1:53" s="33" customFormat="1">
      <c r="A370" s="181"/>
      <c r="B370" s="79"/>
      <c r="C370" s="79"/>
      <c r="D370" s="79"/>
      <c r="E370" s="79"/>
      <c r="BA370" s="79"/>
    </row>
    <row r="371" spans="1:53" s="33" customFormat="1">
      <c r="A371" s="181"/>
      <c r="B371" s="79"/>
      <c r="C371" s="79"/>
      <c r="D371" s="79"/>
      <c r="E371" s="79"/>
      <c r="BA371" s="79"/>
    </row>
    <row r="372" spans="1:53" s="33" customFormat="1">
      <c r="A372" s="181"/>
      <c r="B372" s="79"/>
      <c r="C372" s="79"/>
      <c r="D372" s="79"/>
      <c r="E372" s="79"/>
      <c r="BA372" s="79"/>
    </row>
    <row r="373" spans="1:53" s="33" customFormat="1">
      <c r="A373" s="181"/>
      <c r="B373" s="79"/>
      <c r="C373" s="79"/>
      <c r="D373" s="79"/>
      <c r="E373" s="79"/>
      <c r="BA373" s="79"/>
    </row>
    <row r="374" spans="1:53" s="33" customFormat="1">
      <c r="A374" s="181"/>
      <c r="B374" s="79"/>
      <c r="C374" s="79"/>
      <c r="D374" s="79"/>
      <c r="E374" s="79"/>
      <c r="BA374" s="79"/>
    </row>
    <row r="375" spans="1:53" s="33" customFormat="1">
      <c r="A375" s="181"/>
      <c r="B375" s="79"/>
      <c r="C375" s="79"/>
      <c r="D375" s="79"/>
      <c r="E375" s="79"/>
      <c r="BA375" s="79"/>
    </row>
    <row r="376" spans="1:53" s="33" customFormat="1">
      <c r="A376" s="181"/>
      <c r="B376" s="79"/>
      <c r="C376" s="79"/>
      <c r="D376" s="79"/>
      <c r="E376" s="79"/>
      <c r="BA376" s="79"/>
    </row>
    <row r="377" spans="1:53" s="33" customFormat="1">
      <c r="A377" s="181"/>
      <c r="B377" s="79"/>
      <c r="C377" s="79"/>
      <c r="D377" s="79"/>
      <c r="E377" s="79"/>
      <c r="BA377" s="79"/>
    </row>
    <row r="378" spans="1:53" s="33" customFormat="1">
      <c r="A378" s="181"/>
      <c r="B378" s="79"/>
      <c r="C378" s="79"/>
      <c r="D378" s="79"/>
      <c r="E378" s="79"/>
      <c r="BA378" s="79"/>
    </row>
    <row r="379" spans="1:53" s="33" customFormat="1">
      <c r="A379" s="181"/>
      <c r="B379" s="79"/>
      <c r="C379" s="79"/>
      <c r="D379" s="79"/>
      <c r="E379" s="79"/>
      <c r="BA379" s="79"/>
    </row>
    <row r="380" spans="1:53" s="33" customFormat="1">
      <c r="A380" s="181"/>
      <c r="B380" s="79"/>
      <c r="C380" s="79"/>
      <c r="D380" s="79"/>
      <c r="E380" s="79"/>
      <c r="BA380" s="79"/>
    </row>
    <row r="381" spans="1:53" s="33" customFormat="1">
      <c r="A381" s="181"/>
      <c r="B381" s="79"/>
      <c r="C381" s="79"/>
      <c r="D381" s="79"/>
      <c r="E381" s="79"/>
      <c r="BA381" s="79"/>
    </row>
    <row r="382" spans="1:53" s="33" customFormat="1">
      <c r="A382" s="181"/>
      <c r="B382" s="79"/>
      <c r="C382" s="79"/>
      <c r="D382" s="79"/>
      <c r="E382" s="79"/>
      <c r="BA382" s="79"/>
    </row>
    <row r="383" spans="1:53" s="33" customFormat="1">
      <c r="A383" s="181"/>
      <c r="B383" s="79"/>
      <c r="C383" s="79"/>
      <c r="D383" s="79"/>
      <c r="E383" s="79"/>
      <c r="BA383" s="79"/>
    </row>
    <row r="384" spans="1:53" s="33" customFormat="1">
      <c r="A384" s="181"/>
      <c r="B384" s="79"/>
      <c r="C384" s="79"/>
      <c r="D384" s="79"/>
      <c r="E384" s="79"/>
      <c r="BA384" s="79"/>
    </row>
    <row r="385" spans="1:53" s="33" customFormat="1">
      <c r="A385" s="181"/>
      <c r="B385" s="79"/>
      <c r="C385" s="79"/>
      <c r="D385" s="79"/>
      <c r="E385" s="79"/>
      <c r="BA385" s="79"/>
    </row>
    <row r="386" spans="1:53" s="33" customFormat="1">
      <c r="A386" s="181"/>
      <c r="B386" s="79"/>
      <c r="C386" s="79"/>
      <c r="D386" s="79"/>
      <c r="E386" s="79"/>
      <c r="BA386" s="79"/>
    </row>
    <row r="387" spans="1:53" s="33" customFormat="1">
      <c r="A387" s="181"/>
      <c r="B387" s="79"/>
      <c r="C387" s="79"/>
      <c r="D387" s="79"/>
      <c r="E387" s="79"/>
      <c r="BA387" s="79"/>
    </row>
    <row r="388" spans="1:53" s="33" customFormat="1">
      <c r="A388" s="181"/>
      <c r="B388" s="79"/>
      <c r="C388" s="79"/>
      <c r="D388" s="79"/>
      <c r="E388" s="79"/>
      <c r="BA388" s="79"/>
    </row>
    <row r="389" spans="1:53" s="33" customFormat="1">
      <c r="A389" s="181"/>
      <c r="B389" s="79"/>
      <c r="C389" s="79"/>
      <c r="D389" s="79"/>
      <c r="E389" s="79"/>
      <c r="BA389" s="79"/>
    </row>
    <row r="390" spans="1:53" s="33" customFormat="1">
      <c r="A390" s="181"/>
      <c r="B390" s="79"/>
      <c r="C390" s="79"/>
      <c r="D390" s="79"/>
      <c r="E390" s="79"/>
      <c r="BA390" s="79"/>
    </row>
    <row r="391" spans="1:53" s="33" customFormat="1">
      <c r="A391" s="181"/>
      <c r="B391" s="79"/>
      <c r="C391" s="79"/>
      <c r="D391" s="79"/>
      <c r="E391" s="79"/>
      <c r="BA391" s="79"/>
    </row>
    <row r="392" spans="1:53" s="33" customFormat="1">
      <c r="A392" s="181"/>
      <c r="B392" s="79"/>
      <c r="C392" s="79"/>
      <c r="D392" s="79"/>
      <c r="E392" s="79"/>
      <c r="BA392" s="79"/>
    </row>
    <row r="393" spans="1:53" s="33" customFormat="1">
      <c r="A393" s="181"/>
      <c r="B393" s="79"/>
      <c r="C393" s="79"/>
      <c r="D393" s="79"/>
      <c r="E393" s="79"/>
      <c r="BA393" s="79"/>
    </row>
    <row r="394" spans="1:53" s="33" customFormat="1">
      <c r="A394" s="181"/>
      <c r="B394" s="79"/>
      <c r="C394" s="79"/>
      <c r="D394" s="79"/>
      <c r="E394" s="79"/>
      <c r="BA394" s="79"/>
    </row>
    <row r="395" spans="1:53" s="33" customFormat="1">
      <c r="A395" s="181"/>
      <c r="B395" s="79"/>
      <c r="C395" s="79"/>
      <c r="D395" s="79"/>
      <c r="E395" s="79"/>
      <c r="BA395" s="79"/>
    </row>
    <row r="396" spans="1:53" s="33" customFormat="1">
      <c r="A396" s="181"/>
      <c r="B396" s="79"/>
      <c r="C396" s="79"/>
      <c r="D396" s="79"/>
      <c r="E396" s="79"/>
      <c r="BA396" s="79"/>
    </row>
    <row r="397" spans="1:53" s="33" customFormat="1">
      <c r="A397" s="181"/>
      <c r="B397" s="79"/>
      <c r="C397" s="79"/>
      <c r="D397" s="79"/>
      <c r="E397" s="79"/>
      <c r="BA397" s="79"/>
    </row>
    <row r="398" spans="1:53" s="33" customFormat="1">
      <c r="A398" s="181"/>
      <c r="B398" s="79"/>
      <c r="C398" s="79"/>
      <c r="D398" s="79"/>
      <c r="E398" s="79"/>
      <c r="BA398" s="79"/>
    </row>
    <row r="399" spans="1:53" s="33" customFormat="1">
      <c r="A399" s="181"/>
      <c r="B399" s="79"/>
      <c r="C399" s="79"/>
      <c r="D399" s="79"/>
      <c r="E399" s="79"/>
      <c r="BA399" s="79"/>
    </row>
    <row r="400" spans="1:53" s="33" customFormat="1">
      <c r="A400" s="181"/>
      <c r="B400" s="79"/>
      <c r="C400" s="79"/>
      <c r="D400" s="79"/>
      <c r="E400" s="79"/>
      <c r="BA400" s="79"/>
    </row>
    <row r="401" spans="1:53" s="33" customFormat="1">
      <c r="A401" s="181"/>
      <c r="B401" s="79"/>
      <c r="C401" s="79"/>
      <c r="D401" s="79"/>
      <c r="E401" s="79"/>
      <c r="BA401" s="79"/>
    </row>
    <row r="402" spans="1:53" s="33" customFormat="1">
      <c r="A402" s="181"/>
      <c r="B402" s="79"/>
      <c r="C402" s="79"/>
      <c r="D402" s="79"/>
      <c r="E402" s="79"/>
      <c r="BA402" s="79"/>
    </row>
    <row r="403" spans="1:53" s="33" customFormat="1">
      <c r="A403" s="181"/>
      <c r="B403" s="79"/>
      <c r="C403" s="79"/>
      <c r="D403" s="79"/>
      <c r="E403" s="79"/>
      <c r="BA403" s="79"/>
    </row>
    <row r="404" spans="1:53" s="33" customFormat="1">
      <c r="A404" s="181"/>
      <c r="B404" s="79"/>
      <c r="C404" s="79"/>
      <c r="D404" s="79"/>
      <c r="E404" s="79"/>
      <c r="BA404" s="79"/>
    </row>
    <row r="405" spans="1:53" s="33" customFormat="1">
      <c r="A405" s="181"/>
      <c r="B405" s="79"/>
      <c r="C405" s="79"/>
      <c r="D405" s="79"/>
      <c r="E405" s="79"/>
      <c r="BA405" s="79"/>
    </row>
    <row r="406" spans="1:53" s="33" customFormat="1">
      <c r="A406" s="181"/>
      <c r="B406" s="79"/>
      <c r="C406" s="79"/>
      <c r="D406" s="79"/>
      <c r="E406" s="79"/>
      <c r="BA406" s="79"/>
    </row>
    <row r="407" spans="1:53" s="33" customFormat="1">
      <c r="A407" s="181"/>
      <c r="B407" s="79"/>
      <c r="C407" s="79"/>
      <c r="D407" s="79"/>
      <c r="E407" s="79"/>
      <c r="BA407" s="79"/>
    </row>
    <row r="408" spans="1:53" s="33" customFormat="1">
      <c r="A408" s="181"/>
      <c r="B408" s="79"/>
      <c r="C408" s="79"/>
      <c r="D408" s="79"/>
      <c r="E408" s="79"/>
      <c r="BA408" s="79"/>
    </row>
    <row r="409" spans="1:53" s="33" customFormat="1">
      <c r="A409" s="181"/>
      <c r="B409" s="79"/>
      <c r="C409" s="79"/>
      <c r="D409" s="79"/>
      <c r="E409" s="79"/>
      <c r="BA409" s="79"/>
    </row>
    <row r="410" spans="1:53" s="33" customFormat="1">
      <c r="A410" s="181"/>
      <c r="B410" s="79"/>
      <c r="C410" s="79"/>
      <c r="D410" s="79"/>
      <c r="E410" s="79"/>
      <c r="BA410" s="79"/>
    </row>
    <row r="411" spans="1:53" s="33" customFormat="1">
      <c r="A411" s="181"/>
      <c r="B411" s="79"/>
      <c r="C411" s="79"/>
      <c r="D411" s="79"/>
      <c r="E411" s="79"/>
      <c r="BA411" s="79"/>
    </row>
    <row r="412" spans="1:53" s="33" customFormat="1">
      <c r="A412" s="181"/>
      <c r="B412" s="79"/>
      <c r="C412" s="79"/>
      <c r="D412" s="79"/>
      <c r="E412" s="79"/>
      <c r="BA412" s="79"/>
    </row>
    <row r="413" spans="1:53" s="33" customFormat="1">
      <c r="A413" s="181"/>
      <c r="B413" s="79"/>
      <c r="C413" s="79"/>
      <c r="D413" s="79"/>
      <c r="E413" s="79"/>
      <c r="BA413" s="79"/>
    </row>
    <row r="414" spans="1:53" s="33" customFormat="1">
      <c r="A414" s="181"/>
      <c r="B414" s="79"/>
      <c r="C414" s="79"/>
      <c r="D414" s="79"/>
      <c r="E414" s="79"/>
      <c r="BA414" s="79"/>
    </row>
    <row r="415" spans="1:53" s="33" customFormat="1">
      <c r="A415" s="181"/>
      <c r="B415" s="79"/>
      <c r="C415" s="79"/>
      <c r="D415" s="79"/>
      <c r="E415" s="79"/>
      <c r="BA415" s="79"/>
    </row>
    <row r="416" spans="1:53" s="33" customFormat="1">
      <c r="A416" s="181"/>
      <c r="B416" s="79"/>
      <c r="C416" s="79"/>
      <c r="D416" s="79"/>
      <c r="E416" s="79"/>
      <c r="BA416" s="79"/>
    </row>
    <row r="417" spans="1:53" s="33" customFormat="1">
      <c r="A417" s="181"/>
      <c r="B417" s="79"/>
      <c r="C417" s="79"/>
      <c r="D417" s="79"/>
      <c r="E417" s="79"/>
      <c r="BA417" s="79"/>
    </row>
    <row r="418" spans="1:53" s="33" customFormat="1">
      <c r="A418" s="181"/>
      <c r="B418" s="79"/>
      <c r="C418" s="79"/>
      <c r="D418" s="79"/>
      <c r="E418" s="79"/>
      <c r="BA418" s="79"/>
    </row>
    <row r="419" spans="1:53" s="33" customFormat="1">
      <c r="A419" s="181"/>
      <c r="B419" s="79"/>
      <c r="C419" s="79"/>
      <c r="D419" s="79"/>
      <c r="E419" s="79"/>
      <c r="BA419" s="79"/>
    </row>
    <row r="420" spans="1:53" s="33" customFormat="1">
      <c r="A420" s="181"/>
      <c r="B420" s="79"/>
      <c r="C420" s="79"/>
      <c r="D420" s="79"/>
      <c r="E420" s="79"/>
      <c r="BA420" s="79"/>
    </row>
    <row r="421" spans="1:53" s="33" customFormat="1">
      <c r="A421" s="181"/>
      <c r="B421" s="79"/>
      <c r="C421" s="79"/>
      <c r="D421" s="79"/>
      <c r="E421" s="79"/>
      <c r="BA421" s="79"/>
    </row>
    <row r="422" spans="1:53" s="33" customFormat="1">
      <c r="A422" s="181"/>
      <c r="B422" s="79"/>
      <c r="C422" s="79"/>
      <c r="D422" s="79"/>
      <c r="E422" s="79"/>
      <c r="BA422" s="79"/>
    </row>
    <row r="423" spans="1:53" s="33" customFormat="1">
      <c r="A423" s="181"/>
      <c r="B423" s="79"/>
      <c r="C423" s="79"/>
      <c r="D423" s="79"/>
      <c r="E423" s="79"/>
      <c r="BA423" s="79"/>
    </row>
    <row r="424" spans="1:53" s="33" customFormat="1">
      <c r="A424" s="181"/>
      <c r="B424" s="79"/>
      <c r="C424" s="79"/>
      <c r="D424" s="79"/>
      <c r="E424" s="79"/>
      <c r="BA424" s="79"/>
    </row>
    <row r="425" spans="1:53" s="33" customFormat="1">
      <c r="A425" s="181"/>
      <c r="B425" s="79"/>
      <c r="C425" s="79"/>
      <c r="D425" s="79"/>
      <c r="E425" s="79"/>
      <c r="BA425" s="79"/>
    </row>
    <row r="426" spans="1:53" s="33" customFormat="1">
      <c r="A426" s="181"/>
      <c r="B426" s="79"/>
      <c r="C426" s="79"/>
      <c r="D426" s="79"/>
      <c r="E426" s="79"/>
      <c r="BA426" s="79"/>
    </row>
    <row r="427" spans="1:53" s="33" customFormat="1">
      <c r="A427" s="181"/>
      <c r="B427" s="79"/>
      <c r="C427" s="79"/>
      <c r="D427" s="79"/>
      <c r="E427" s="79"/>
      <c r="BA427" s="79"/>
    </row>
    <row r="428" spans="1:53" s="33" customFormat="1">
      <c r="A428" s="181"/>
      <c r="B428" s="79"/>
      <c r="C428" s="79"/>
      <c r="D428" s="79"/>
      <c r="E428" s="79"/>
      <c r="BA428" s="79"/>
    </row>
    <row r="429" spans="1:53" s="33" customFormat="1">
      <c r="A429" s="181"/>
      <c r="B429" s="79"/>
      <c r="C429" s="79"/>
      <c r="D429" s="79"/>
      <c r="E429" s="79"/>
      <c r="BA429" s="79"/>
    </row>
    <row r="430" spans="1:53" s="33" customFormat="1">
      <c r="A430" s="181"/>
      <c r="B430" s="79"/>
      <c r="C430" s="79"/>
      <c r="D430" s="79"/>
      <c r="E430" s="79"/>
      <c r="BA430" s="79"/>
    </row>
    <row r="431" spans="1:53" s="33" customFormat="1">
      <c r="A431" s="181"/>
      <c r="B431" s="79"/>
      <c r="C431" s="79"/>
      <c r="D431" s="79"/>
      <c r="E431" s="79"/>
      <c r="BA431" s="79"/>
    </row>
    <row r="432" spans="1:53" s="33" customFormat="1">
      <c r="A432" s="181"/>
      <c r="B432" s="79"/>
      <c r="C432" s="79"/>
      <c r="D432" s="79"/>
      <c r="E432" s="79"/>
      <c r="BA432" s="79"/>
    </row>
    <row r="433" spans="1:53" s="33" customFormat="1">
      <c r="A433" s="181"/>
      <c r="B433" s="79"/>
      <c r="C433" s="79"/>
      <c r="D433" s="79"/>
      <c r="E433" s="79"/>
      <c r="BA433" s="79"/>
    </row>
    <row r="434" spans="1:53" s="33" customFormat="1">
      <c r="A434" s="181"/>
      <c r="B434" s="79"/>
      <c r="C434" s="79"/>
      <c r="D434" s="79"/>
      <c r="E434" s="79"/>
      <c r="BA434" s="79"/>
    </row>
    <row r="435" spans="1:53" s="33" customFormat="1">
      <c r="A435" s="181"/>
      <c r="B435" s="79"/>
      <c r="C435" s="79"/>
      <c r="D435" s="79"/>
      <c r="E435" s="79"/>
      <c r="BA435" s="79"/>
    </row>
    <row r="436" spans="1:53" s="33" customFormat="1">
      <c r="A436" s="181"/>
      <c r="B436" s="79"/>
      <c r="C436" s="79"/>
      <c r="D436" s="79"/>
      <c r="E436" s="79"/>
      <c r="BA436" s="79"/>
    </row>
    <row r="437" spans="1:53" s="33" customFormat="1">
      <c r="A437" s="181"/>
      <c r="B437" s="79"/>
      <c r="C437" s="79"/>
      <c r="D437" s="79"/>
      <c r="E437" s="79"/>
      <c r="BA437" s="79"/>
    </row>
    <row r="438" spans="1:53" s="33" customFormat="1">
      <c r="A438" s="181"/>
      <c r="B438" s="79"/>
      <c r="C438" s="79"/>
      <c r="D438" s="79"/>
      <c r="E438" s="79"/>
      <c r="BA438" s="79"/>
    </row>
    <row r="439" spans="1:53" s="33" customFormat="1">
      <c r="A439" s="181"/>
      <c r="B439" s="79"/>
      <c r="C439" s="79"/>
      <c r="D439" s="79"/>
      <c r="E439" s="79"/>
      <c r="BA439" s="79"/>
    </row>
    <row r="440" spans="1:53" s="33" customFormat="1">
      <c r="A440" s="181"/>
      <c r="B440" s="79"/>
      <c r="C440" s="79"/>
      <c r="D440" s="79"/>
      <c r="E440" s="79"/>
      <c r="BA440" s="79"/>
    </row>
    <row r="441" spans="1:53" s="33" customFormat="1">
      <c r="A441" s="181"/>
      <c r="B441" s="79"/>
      <c r="C441" s="79"/>
      <c r="D441" s="79"/>
      <c r="E441" s="79"/>
      <c r="BA441" s="79"/>
    </row>
    <row r="442" spans="1:53" s="33" customFormat="1">
      <c r="A442" s="181"/>
      <c r="B442" s="79"/>
      <c r="C442" s="79"/>
      <c r="D442" s="79"/>
      <c r="E442" s="79"/>
      <c r="BA442" s="79"/>
    </row>
    <row r="443" spans="1:53" s="33" customFormat="1">
      <c r="A443" s="181"/>
      <c r="B443" s="79"/>
      <c r="C443" s="79"/>
      <c r="D443" s="79"/>
      <c r="E443" s="79"/>
      <c r="BA443" s="79"/>
    </row>
    <row r="444" spans="1:53" s="33" customFormat="1">
      <c r="A444" s="181"/>
      <c r="B444" s="79"/>
      <c r="C444" s="79"/>
      <c r="D444" s="79"/>
      <c r="E444" s="79"/>
      <c r="BA444" s="79"/>
    </row>
    <row r="445" spans="1:53" s="33" customFormat="1">
      <c r="A445" s="181"/>
      <c r="B445" s="79"/>
      <c r="C445" s="79"/>
      <c r="D445" s="79"/>
      <c r="E445" s="79"/>
      <c r="BA445" s="79"/>
    </row>
    <row r="446" spans="1:53" s="33" customFormat="1">
      <c r="A446" s="181"/>
      <c r="B446" s="79"/>
      <c r="C446" s="79"/>
      <c r="D446" s="79"/>
      <c r="E446" s="79"/>
      <c r="BA446" s="79"/>
    </row>
    <row r="447" spans="1:53" s="33" customFormat="1">
      <c r="A447" s="181"/>
      <c r="B447" s="79"/>
      <c r="C447" s="79"/>
      <c r="D447" s="79"/>
      <c r="E447" s="79"/>
      <c r="BA447" s="79"/>
    </row>
    <row r="448" spans="1:53" s="33" customFormat="1">
      <c r="A448" s="181"/>
      <c r="B448" s="79"/>
      <c r="C448" s="79"/>
      <c r="D448" s="79"/>
      <c r="E448" s="79"/>
      <c r="BA448" s="79"/>
    </row>
    <row r="449" spans="1:53" s="33" customFormat="1">
      <c r="A449" s="181"/>
      <c r="B449" s="79"/>
      <c r="C449" s="79"/>
      <c r="D449" s="79"/>
      <c r="E449" s="79"/>
      <c r="BA449" s="79"/>
    </row>
    <row r="450" spans="1:53" s="33" customFormat="1">
      <c r="A450" s="181"/>
      <c r="B450" s="79"/>
      <c r="C450" s="79"/>
      <c r="D450" s="79"/>
      <c r="E450" s="79"/>
      <c r="BA450" s="79"/>
    </row>
    <row r="451" spans="1:53" s="33" customFormat="1">
      <c r="A451" s="181"/>
      <c r="B451" s="79"/>
      <c r="C451" s="79"/>
      <c r="D451" s="79"/>
      <c r="E451" s="79"/>
      <c r="BA451" s="79"/>
    </row>
    <row r="452" spans="1:53" s="33" customFormat="1">
      <c r="A452" s="181"/>
      <c r="B452" s="79"/>
      <c r="C452" s="79"/>
      <c r="D452" s="79"/>
      <c r="E452" s="79"/>
      <c r="BA452" s="79"/>
    </row>
    <row r="453" spans="1:53" s="33" customFormat="1">
      <c r="A453" s="181"/>
      <c r="B453" s="79"/>
      <c r="C453" s="79"/>
      <c r="D453" s="79"/>
      <c r="E453" s="79"/>
      <c r="BA453" s="79"/>
    </row>
    <row r="454" spans="1:53" s="33" customFormat="1">
      <c r="A454" s="181"/>
      <c r="B454" s="79"/>
      <c r="C454" s="79"/>
      <c r="D454" s="79"/>
      <c r="E454" s="79"/>
      <c r="BA454" s="79"/>
    </row>
    <row r="455" spans="1:53" s="33" customFormat="1">
      <c r="A455" s="181"/>
      <c r="B455" s="79"/>
      <c r="C455" s="79"/>
      <c r="D455" s="79"/>
      <c r="E455" s="79"/>
      <c r="BA455" s="79"/>
    </row>
    <row r="456" spans="1:53" s="33" customFormat="1">
      <c r="A456" s="181"/>
      <c r="B456" s="79"/>
      <c r="C456" s="79"/>
      <c r="D456" s="79"/>
      <c r="E456" s="79"/>
      <c r="BA456" s="79"/>
    </row>
    <row r="457" spans="1:53" s="33" customFormat="1">
      <c r="A457" s="181"/>
      <c r="B457" s="79"/>
      <c r="C457" s="79"/>
      <c r="D457" s="79"/>
      <c r="E457" s="79"/>
      <c r="BA457" s="79"/>
    </row>
    <row r="458" spans="1:53" s="33" customFormat="1">
      <c r="A458" s="181"/>
      <c r="B458" s="79"/>
      <c r="C458" s="79"/>
      <c r="D458" s="79"/>
      <c r="E458" s="79"/>
      <c r="BA458" s="79"/>
    </row>
    <row r="459" spans="1:53" s="33" customFormat="1">
      <c r="A459" s="181"/>
      <c r="B459" s="79"/>
      <c r="C459" s="79"/>
      <c r="D459" s="79"/>
      <c r="E459" s="79"/>
      <c r="BA459" s="79"/>
    </row>
    <row r="460" spans="1:53" s="33" customFormat="1">
      <c r="A460" s="181"/>
      <c r="B460" s="79"/>
      <c r="C460" s="79"/>
      <c r="D460" s="79"/>
      <c r="E460" s="79"/>
      <c r="BA460" s="79"/>
    </row>
    <row r="461" spans="1:53" s="33" customFormat="1">
      <c r="A461" s="181"/>
      <c r="B461" s="79"/>
      <c r="C461" s="79"/>
      <c r="D461" s="79"/>
      <c r="E461" s="79"/>
      <c r="BA461" s="79"/>
    </row>
    <row r="462" spans="1:53" s="33" customFormat="1">
      <c r="A462" s="181"/>
      <c r="B462" s="79"/>
      <c r="C462" s="79"/>
      <c r="D462" s="79"/>
      <c r="E462" s="79"/>
      <c r="BA462" s="79"/>
    </row>
    <row r="463" spans="1:53" s="33" customFormat="1">
      <c r="A463" s="181"/>
      <c r="B463" s="79"/>
      <c r="C463" s="79"/>
      <c r="D463" s="79"/>
      <c r="E463" s="79"/>
      <c r="BA463" s="79"/>
    </row>
    <row r="464" spans="1:53" s="33" customFormat="1">
      <c r="A464" s="181"/>
      <c r="B464" s="79"/>
      <c r="C464" s="79"/>
      <c r="D464" s="79"/>
      <c r="E464" s="79"/>
      <c r="BA464" s="79"/>
    </row>
    <row r="465" spans="1:53" s="33" customFormat="1">
      <c r="A465" s="181"/>
      <c r="B465" s="79"/>
      <c r="C465" s="79"/>
      <c r="D465" s="79"/>
      <c r="E465" s="79"/>
      <c r="BA465" s="79"/>
    </row>
    <row r="466" spans="1:53" s="33" customFormat="1">
      <c r="A466" s="181"/>
      <c r="B466" s="79"/>
      <c r="C466" s="79"/>
      <c r="D466" s="79"/>
      <c r="E466" s="79"/>
      <c r="BA466" s="79"/>
    </row>
    <row r="467" spans="1:53" s="33" customFormat="1">
      <c r="A467" s="181"/>
      <c r="B467" s="79"/>
      <c r="C467" s="79"/>
      <c r="D467" s="79"/>
      <c r="E467" s="79"/>
      <c r="BA467" s="79"/>
    </row>
    <row r="468" spans="1:53" s="33" customFormat="1">
      <c r="A468" s="181"/>
      <c r="B468" s="79"/>
      <c r="C468" s="79"/>
      <c r="D468" s="79"/>
      <c r="E468" s="79"/>
      <c r="BA468" s="79"/>
    </row>
    <row r="469" spans="1:53" s="33" customFormat="1">
      <c r="A469" s="181"/>
      <c r="B469" s="79"/>
      <c r="C469" s="79"/>
      <c r="D469" s="79"/>
      <c r="E469" s="79"/>
      <c r="BA469" s="79"/>
    </row>
    <row r="470" spans="1:53" s="33" customFormat="1">
      <c r="A470" s="181"/>
      <c r="B470" s="79"/>
      <c r="C470" s="79"/>
      <c r="D470" s="79"/>
      <c r="E470" s="79"/>
      <c r="BA470" s="79"/>
    </row>
    <row r="471" spans="1:53" s="33" customFormat="1">
      <c r="A471" s="181"/>
      <c r="B471" s="79"/>
      <c r="C471" s="79"/>
      <c r="D471" s="79"/>
      <c r="E471" s="79"/>
      <c r="BA471" s="79"/>
    </row>
    <row r="472" spans="1:53" s="33" customFormat="1">
      <c r="A472" s="181"/>
      <c r="B472" s="79"/>
      <c r="C472" s="79"/>
      <c r="D472" s="79"/>
      <c r="E472" s="79"/>
      <c r="BA472" s="79"/>
    </row>
    <row r="473" spans="1:53" s="33" customFormat="1">
      <c r="A473" s="181"/>
      <c r="B473" s="79"/>
      <c r="C473" s="79"/>
      <c r="D473" s="79"/>
      <c r="E473" s="79"/>
      <c r="BA473" s="79"/>
    </row>
    <row r="474" spans="1:53" s="33" customFormat="1">
      <c r="A474" s="181"/>
      <c r="B474" s="79"/>
      <c r="C474" s="79"/>
      <c r="D474" s="79"/>
      <c r="E474" s="79"/>
      <c r="BA474" s="79"/>
    </row>
    <row r="475" spans="1:53" s="33" customFormat="1">
      <c r="A475" s="181"/>
      <c r="B475" s="79"/>
      <c r="C475" s="79"/>
      <c r="D475" s="79"/>
      <c r="E475" s="79"/>
      <c r="BA475" s="79"/>
    </row>
    <row r="476" spans="1:53" s="33" customFormat="1">
      <c r="A476" s="181"/>
      <c r="B476" s="79"/>
      <c r="C476" s="79"/>
      <c r="D476" s="79"/>
      <c r="E476" s="79"/>
      <c r="BA476" s="79"/>
    </row>
    <row r="477" spans="1:53" s="33" customFormat="1">
      <c r="A477" s="181"/>
      <c r="B477" s="79"/>
      <c r="C477" s="79"/>
      <c r="D477" s="79"/>
      <c r="E477" s="79"/>
      <c r="BA477" s="79"/>
    </row>
    <row r="478" spans="1:53" s="33" customFormat="1">
      <c r="A478" s="181"/>
      <c r="B478" s="79"/>
      <c r="C478" s="79"/>
      <c r="D478" s="79"/>
      <c r="E478" s="79"/>
      <c r="BA478" s="79"/>
    </row>
    <row r="479" spans="1:53" s="33" customFormat="1">
      <c r="A479" s="181"/>
      <c r="B479" s="79"/>
      <c r="C479" s="79"/>
      <c r="D479" s="79"/>
      <c r="E479" s="79"/>
      <c r="BA479" s="79"/>
    </row>
    <row r="480" spans="1:53" s="33" customFormat="1">
      <c r="A480" s="181"/>
      <c r="B480" s="79"/>
      <c r="C480" s="79"/>
      <c r="D480" s="79"/>
      <c r="E480" s="79"/>
      <c r="BA480" s="79"/>
    </row>
    <row r="481" spans="1:53" s="33" customFormat="1">
      <c r="A481" s="181"/>
      <c r="B481" s="79"/>
      <c r="C481" s="79"/>
      <c r="D481" s="79"/>
      <c r="E481" s="79"/>
      <c r="BA481" s="79"/>
    </row>
    <row r="482" spans="1:53" s="33" customFormat="1">
      <c r="A482" s="181"/>
      <c r="B482" s="79"/>
      <c r="C482" s="79"/>
      <c r="D482" s="79"/>
      <c r="E482" s="79"/>
      <c r="BA482" s="79"/>
    </row>
    <row r="483" spans="1:53" s="33" customFormat="1">
      <c r="A483" s="181"/>
      <c r="B483" s="79"/>
      <c r="C483" s="79"/>
      <c r="D483" s="79"/>
      <c r="E483" s="79"/>
      <c r="BA483" s="79"/>
    </row>
    <row r="484" spans="1:53" s="33" customFormat="1">
      <c r="A484" s="181"/>
      <c r="B484" s="79"/>
      <c r="C484" s="79"/>
      <c r="D484" s="79"/>
      <c r="E484" s="79"/>
      <c r="BA484" s="79"/>
    </row>
    <row r="485" spans="1:53" s="33" customFormat="1">
      <c r="A485" s="181"/>
      <c r="B485" s="79"/>
      <c r="C485" s="79"/>
      <c r="D485" s="79"/>
      <c r="E485" s="79"/>
      <c r="BA485" s="79"/>
    </row>
    <row r="486" spans="1:53" s="33" customFormat="1">
      <c r="A486" s="181"/>
      <c r="B486" s="79"/>
      <c r="C486" s="79"/>
      <c r="D486" s="79"/>
      <c r="E486" s="79"/>
      <c r="BA486" s="79"/>
    </row>
    <row r="487" spans="1:53" s="33" customFormat="1">
      <c r="A487" s="181"/>
      <c r="B487" s="79"/>
      <c r="C487" s="79"/>
      <c r="D487" s="79"/>
      <c r="E487" s="79"/>
      <c r="BA487" s="79"/>
    </row>
    <row r="488" spans="1:53" s="33" customFormat="1">
      <c r="A488" s="181"/>
      <c r="B488" s="79"/>
      <c r="C488" s="79"/>
      <c r="D488" s="79"/>
      <c r="E488" s="79"/>
      <c r="BA488" s="79"/>
    </row>
    <row r="489" spans="1:53" s="33" customFormat="1">
      <c r="A489" s="181"/>
      <c r="B489" s="79"/>
      <c r="C489" s="79"/>
      <c r="D489" s="79"/>
      <c r="E489" s="79"/>
      <c r="BA489" s="79"/>
    </row>
    <row r="490" spans="1:53" s="33" customFormat="1">
      <c r="A490" s="181"/>
      <c r="B490" s="79"/>
      <c r="C490" s="79"/>
      <c r="D490" s="79"/>
      <c r="E490" s="79"/>
      <c r="BA490" s="79"/>
    </row>
    <row r="491" spans="1:53" s="33" customFormat="1">
      <c r="A491" s="181"/>
      <c r="B491" s="79"/>
      <c r="C491" s="79"/>
      <c r="D491" s="79"/>
      <c r="E491" s="79"/>
      <c r="BA491" s="79"/>
    </row>
    <row r="492" spans="1:53" s="33" customFormat="1">
      <c r="A492" s="181"/>
      <c r="B492" s="79"/>
      <c r="C492" s="79"/>
      <c r="D492" s="79"/>
      <c r="E492" s="79"/>
      <c r="BA492" s="79"/>
    </row>
    <row r="493" spans="1:53" s="33" customFormat="1">
      <c r="A493" s="181"/>
      <c r="B493" s="79"/>
      <c r="C493" s="79"/>
      <c r="D493" s="79"/>
      <c r="E493" s="79"/>
      <c r="BA493" s="79"/>
    </row>
    <row r="494" spans="1:53" s="33" customFormat="1">
      <c r="A494" s="181"/>
      <c r="B494" s="79"/>
      <c r="C494" s="79"/>
      <c r="D494" s="79"/>
      <c r="E494" s="79"/>
      <c r="BA494" s="79"/>
    </row>
    <row r="495" spans="1:53" s="33" customFormat="1">
      <c r="A495" s="181"/>
      <c r="B495" s="79"/>
      <c r="C495" s="79"/>
      <c r="D495" s="79"/>
      <c r="E495" s="79"/>
      <c r="BA495" s="79"/>
    </row>
    <row r="496" spans="1:53" s="33" customFormat="1">
      <c r="A496" s="181"/>
      <c r="B496" s="79"/>
      <c r="C496" s="79"/>
      <c r="D496" s="79"/>
      <c r="E496" s="79"/>
      <c r="BA496" s="79"/>
    </row>
    <row r="497" spans="1:53" s="33" customFormat="1">
      <c r="A497" s="181"/>
      <c r="B497" s="79"/>
      <c r="C497" s="79"/>
      <c r="D497" s="79"/>
      <c r="E497" s="79"/>
      <c r="BA497" s="79"/>
    </row>
    <row r="498" spans="1:53" s="33" customFormat="1">
      <c r="A498" s="181"/>
      <c r="B498" s="79"/>
      <c r="C498" s="79"/>
      <c r="D498" s="79"/>
      <c r="E498" s="79"/>
      <c r="BA498" s="79"/>
    </row>
    <row r="499" spans="1:53" s="33" customFormat="1">
      <c r="A499" s="181"/>
      <c r="B499" s="79"/>
      <c r="C499" s="79"/>
      <c r="D499" s="79"/>
      <c r="E499" s="79"/>
      <c r="BA499" s="79"/>
    </row>
    <row r="500" spans="1:53" s="33" customFormat="1">
      <c r="A500" s="181"/>
      <c r="B500" s="79"/>
      <c r="C500" s="79"/>
      <c r="D500" s="79"/>
      <c r="E500" s="79"/>
      <c r="BA500" s="79"/>
    </row>
    <row r="501" spans="1:53" s="33" customFormat="1">
      <c r="A501" s="181"/>
      <c r="B501" s="79"/>
      <c r="C501" s="79"/>
      <c r="D501" s="79"/>
      <c r="E501" s="79"/>
      <c r="BA501" s="79"/>
    </row>
    <row r="502" spans="1:53" s="33" customFormat="1">
      <c r="A502" s="181"/>
      <c r="B502" s="79"/>
      <c r="C502" s="79"/>
      <c r="D502" s="79"/>
      <c r="E502" s="79"/>
      <c r="BA502" s="79"/>
    </row>
    <row r="503" spans="1:53" s="33" customFormat="1">
      <c r="A503" s="181"/>
      <c r="B503" s="79"/>
      <c r="C503" s="79"/>
      <c r="D503" s="79"/>
      <c r="E503" s="79"/>
      <c r="BA503" s="79"/>
    </row>
    <row r="504" spans="1:53" s="33" customFormat="1">
      <c r="A504" s="181"/>
      <c r="B504" s="79"/>
      <c r="C504" s="79"/>
      <c r="D504" s="79"/>
      <c r="E504" s="79"/>
      <c r="BA504" s="79"/>
    </row>
    <row r="505" spans="1:53" s="33" customFormat="1">
      <c r="A505" s="181"/>
      <c r="B505" s="79"/>
      <c r="C505" s="79"/>
      <c r="D505" s="79"/>
      <c r="E505" s="79"/>
      <c r="BA505" s="79"/>
    </row>
    <row r="506" spans="1:53" s="33" customFormat="1">
      <c r="A506" s="181"/>
      <c r="B506" s="79"/>
      <c r="C506" s="79"/>
      <c r="D506" s="79"/>
      <c r="E506" s="79"/>
      <c r="BA506" s="79"/>
    </row>
    <row r="507" spans="1:53" s="33" customFormat="1">
      <c r="A507" s="181"/>
      <c r="B507" s="79"/>
      <c r="C507" s="79"/>
      <c r="D507" s="79"/>
      <c r="E507" s="79"/>
      <c r="BA507" s="79"/>
    </row>
    <row r="508" spans="1:53" s="33" customFormat="1">
      <c r="A508" s="181"/>
      <c r="B508" s="79"/>
      <c r="C508" s="79"/>
      <c r="D508" s="79"/>
      <c r="E508" s="79"/>
      <c r="BA508" s="79"/>
    </row>
    <row r="509" spans="1:53" s="33" customFormat="1">
      <c r="A509" s="181"/>
      <c r="B509" s="79"/>
      <c r="C509" s="79"/>
      <c r="D509" s="79"/>
      <c r="E509" s="79"/>
      <c r="BA509" s="79"/>
    </row>
    <row r="510" spans="1:53" s="33" customFormat="1">
      <c r="A510" s="181"/>
      <c r="B510" s="79"/>
      <c r="C510" s="79"/>
      <c r="D510" s="79"/>
      <c r="E510" s="79"/>
      <c r="BA510" s="79"/>
    </row>
    <row r="511" spans="1:53" s="33" customFormat="1">
      <c r="A511" s="181"/>
      <c r="B511" s="79"/>
      <c r="C511" s="79"/>
      <c r="D511" s="79"/>
      <c r="E511" s="79"/>
      <c r="BA511" s="79"/>
    </row>
    <row r="512" spans="1:53" s="33" customFormat="1">
      <c r="A512" s="181"/>
      <c r="B512" s="79"/>
      <c r="C512" s="79"/>
      <c r="D512" s="79"/>
      <c r="E512" s="79"/>
      <c r="BA512" s="79"/>
    </row>
    <row r="513" spans="1:53" s="33" customFormat="1">
      <c r="A513" s="181"/>
      <c r="B513" s="79"/>
      <c r="C513" s="79"/>
      <c r="D513" s="79"/>
      <c r="E513" s="79"/>
      <c r="BA513" s="79"/>
    </row>
    <row r="514" spans="1:53" s="33" customFormat="1">
      <c r="A514" s="181"/>
      <c r="B514" s="79"/>
      <c r="C514" s="79"/>
      <c r="D514" s="79"/>
      <c r="E514" s="79"/>
      <c r="BA514" s="79"/>
    </row>
    <row r="515" spans="1:53" s="33" customFormat="1">
      <c r="A515" s="181"/>
      <c r="B515" s="79"/>
      <c r="C515" s="79"/>
      <c r="D515" s="79"/>
      <c r="E515" s="79"/>
      <c r="BA515" s="79"/>
    </row>
    <row r="516" spans="1:53" s="33" customFormat="1">
      <c r="A516" s="181"/>
      <c r="B516" s="79"/>
      <c r="C516" s="79"/>
      <c r="D516" s="79"/>
      <c r="E516" s="79"/>
      <c r="BA516" s="79"/>
    </row>
    <row r="517" spans="1:53" s="33" customFormat="1">
      <c r="A517" s="181"/>
      <c r="B517" s="79"/>
      <c r="C517" s="79"/>
      <c r="D517" s="79"/>
      <c r="E517" s="79"/>
      <c r="BA517" s="79"/>
    </row>
    <row r="518" spans="1:53" s="33" customFormat="1">
      <c r="A518" s="181"/>
      <c r="B518" s="79"/>
      <c r="C518" s="79"/>
      <c r="D518" s="79"/>
      <c r="E518" s="79"/>
      <c r="BA518" s="79"/>
    </row>
    <row r="519" spans="1:53" s="33" customFormat="1">
      <c r="A519" s="181"/>
      <c r="B519" s="79"/>
      <c r="C519" s="79"/>
      <c r="D519" s="79"/>
      <c r="E519" s="79"/>
      <c r="BA519" s="79"/>
    </row>
    <row r="520" spans="1:53" s="33" customFormat="1">
      <c r="A520" s="181"/>
      <c r="B520" s="79"/>
      <c r="C520" s="79"/>
      <c r="D520" s="79"/>
      <c r="E520" s="79"/>
      <c r="BA520" s="79"/>
    </row>
    <row r="521" spans="1:53" s="33" customFormat="1">
      <c r="A521" s="181"/>
      <c r="B521" s="79"/>
      <c r="C521" s="79"/>
      <c r="D521" s="79"/>
      <c r="E521" s="79"/>
      <c r="BA521" s="79"/>
    </row>
    <row r="522" spans="1:53" s="33" customFormat="1">
      <c r="A522" s="181"/>
      <c r="B522" s="79"/>
      <c r="C522" s="79"/>
      <c r="D522" s="79"/>
      <c r="E522" s="79"/>
      <c r="BA522" s="79"/>
    </row>
    <row r="523" spans="1:53" s="33" customFormat="1">
      <c r="A523" s="181"/>
      <c r="B523" s="79"/>
      <c r="C523" s="79"/>
      <c r="D523" s="79"/>
      <c r="E523" s="79"/>
      <c r="BA523" s="79"/>
    </row>
    <row r="524" spans="1:53" s="33" customFormat="1">
      <c r="A524" s="181"/>
      <c r="B524" s="79"/>
      <c r="C524" s="79"/>
      <c r="D524" s="79"/>
      <c r="E524" s="79"/>
      <c r="BA524" s="79"/>
    </row>
    <row r="525" spans="1:53" s="33" customFormat="1">
      <c r="A525" s="181"/>
      <c r="B525" s="79"/>
      <c r="C525" s="79"/>
      <c r="D525" s="79"/>
      <c r="E525" s="79"/>
      <c r="BA525" s="79"/>
    </row>
    <row r="526" spans="1:53" s="33" customFormat="1">
      <c r="A526" s="181"/>
      <c r="B526" s="79"/>
      <c r="C526" s="79"/>
      <c r="D526" s="79"/>
      <c r="E526" s="79"/>
      <c r="BA526" s="79"/>
    </row>
    <row r="527" spans="1:53" s="33" customFormat="1">
      <c r="A527" s="181"/>
      <c r="B527" s="79"/>
      <c r="C527" s="79"/>
      <c r="D527" s="79"/>
      <c r="E527" s="79"/>
      <c r="BA527" s="79"/>
    </row>
    <row r="528" spans="1:53" s="33" customFormat="1">
      <c r="A528" s="181"/>
      <c r="B528" s="79"/>
      <c r="C528" s="79"/>
      <c r="D528" s="79"/>
      <c r="E528" s="79"/>
      <c r="BA528" s="79"/>
    </row>
    <row r="529" spans="1:53" s="33" customFormat="1">
      <c r="A529" s="181"/>
      <c r="B529" s="79"/>
      <c r="C529" s="79"/>
      <c r="D529" s="79"/>
      <c r="E529" s="79"/>
      <c r="BA529" s="79"/>
    </row>
    <row r="530" spans="1:53" s="33" customFormat="1">
      <c r="A530" s="181"/>
      <c r="B530" s="79"/>
      <c r="C530" s="79"/>
      <c r="D530" s="79"/>
      <c r="E530" s="79"/>
      <c r="BA530" s="79"/>
    </row>
    <row r="531" spans="1:53" s="33" customFormat="1">
      <c r="A531" s="181"/>
      <c r="B531" s="79"/>
      <c r="C531" s="79"/>
      <c r="D531" s="79"/>
      <c r="E531" s="79"/>
      <c r="BA531" s="79"/>
    </row>
    <row r="532" spans="1:53" s="33" customFormat="1">
      <c r="A532" s="181"/>
      <c r="B532" s="79"/>
      <c r="C532" s="79"/>
      <c r="D532" s="79"/>
      <c r="E532" s="79"/>
      <c r="BA532" s="79"/>
    </row>
    <row r="533" spans="1:53" s="33" customFormat="1">
      <c r="A533" s="181"/>
      <c r="B533" s="79"/>
      <c r="C533" s="79"/>
      <c r="D533" s="79"/>
      <c r="E533" s="79"/>
      <c r="BA533" s="79"/>
    </row>
    <row r="534" spans="1:53" s="33" customFormat="1">
      <c r="A534" s="181"/>
      <c r="B534" s="79"/>
      <c r="C534" s="79"/>
      <c r="D534" s="79"/>
      <c r="E534" s="79"/>
      <c r="BA534" s="79"/>
    </row>
    <row r="535" spans="1:53" s="33" customFormat="1">
      <c r="A535" s="181"/>
      <c r="B535" s="79"/>
      <c r="C535" s="79"/>
      <c r="D535" s="79"/>
      <c r="E535" s="79"/>
      <c r="BA535" s="79"/>
    </row>
    <row r="536" spans="1:53" s="33" customFormat="1">
      <c r="A536" s="181"/>
      <c r="B536" s="79"/>
      <c r="C536" s="79"/>
      <c r="D536" s="79"/>
      <c r="E536" s="79"/>
      <c r="BA536" s="79"/>
    </row>
    <row r="537" spans="1:53" s="33" customFormat="1">
      <c r="A537" s="181"/>
      <c r="B537" s="79"/>
      <c r="C537" s="79"/>
      <c r="D537" s="79"/>
      <c r="E537" s="79"/>
      <c r="BA537" s="79"/>
    </row>
    <row r="538" spans="1:53" s="33" customFormat="1">
      <c r="A538" s="181"/>
      <c r="B538" s="79"/>
      <c r="C538" s="79"/>
      <c r="D538" s="79"/>
      <c r="E538" s="79"/>
      <c r="BA538" s="79"/>
    </row>
    <row r="539" spans="1:53" s="33" customFormat="1">
      <c r="A539" s="181"/>
      <c r="B539" s="79"/>
      <c r="C539" s="79"/>
      <c r="D539" s="79"/>
      <c r="E539" s="79"/>
      <c r="BA539" s="79"/>
    </row>
    <row r="540" spans="1:53" s="33" customFormat="1">
      <c r="A540" s="181"/>
      <c r="B540" s="79"/>
      <c r="C540" s="79"/>
      <c r="D540" s="79"/>
      <c r="E540" s="79"/>
      <c r="BA540" s="79"/>
    </row>
    <row r="541" spans="1:53" s="33" customFormat="1">
      <c r="A541" s="181"/>
      <c r="B541" s="79"/>
      <c r="C541" s="79"/>
      <c r="D541" s="79"/>
      <c r="E541" s="79"/>
      <c r="BA541" s="79"/>
    </row>
    <row r="542" spans="1:53" s="33" customFormat="1">
      <c r="A542" s="181"/>
      <c r="B542" s="79"/>
      <c r="C542" s="79"/>
      <c r="D542" s="79"/>
      <c r="E542" s="79"/>
      <c r="BA542" s="79"/>
    </row>
    <row r="543" spans="1:53" s="33" customFormat="1">
      <c r="A543" s="181"/>
      <c r="B543" s="79"/>
      <c r="C543" s="79"/>
      <c r="D543" s="79"/>
      <c r="E543" s="79"/>
      <c r="BA543" s="79"/>
    </row>
    <row r="544" spans="1:53" s="33" customFormat="1">
      <c r="A544" s="181"/>
      <c r="B544" s="79"/>
      <c r="C544" s="79"/>
      <c r="D544" s="79"/>
      <c r="E544" s="79"/>
      <c r="BA544" s="79"/>
    </row>
    <row r="545" spans="1:53" s="33" customFormat="1">
      <c r="A545" s="181"/>
      <c r="B545" s="79"/>
      <c r="C545" s="79"/>
      <c r="D545" s="79"/>
      <c r="E545" s="79"/>
      <c r="BA545" s="79"/>
    </row>
    <row r="546" spans="1:53" s="33" customFormat="1">
      <c r="A546" s="181"/>
      <c r="B546" s="79"/>
      <c r="C546" s="79"/>
      <c r="D546" s="79"/>
      <c r="E546" s="79"/>
      <c r="BA546" s="79"/>
    </row>
    <row r="547" spans="1:53" s="33" customFormat="1">
      <c r="A547" s="181"/>
      <c r="B547" s="79"/>
      <c r="C547" s="79"/>
      <c r="D547" s="79"/>
      <c r="E547" s="79"/>
      <c r="BA547" s="79"/>
    </row>
    <row r="548" spans="1:53" s="33" customFormat="1">
      <c r="A548" s="181"/>
      <c r="B548" s="79"/>
      <c r="C548" s="79"/>
      <c r="D548" s="79"/>
      <c r="E548" s="79"/>
      <c r="BA548" s="79"/>
    </row>
    <row r="549" spans="1:53" s="33" customFormat="1">
      <c r="A549" s="181"/>
      <c r="B549" s="79"/>
      <c r="C549" s="79"/>
      <c r="D549" s="79"/>
      <c r="E549" s="79"/>
      <c r="BA549" s="79"/>
    </row>
    <row r="550" spans="1:53" s="33" customFormat="1">
      <c r="A550" s="181"/>
      <c r="B550" s="79"/>
      <c r="C550" s="79"/>
      <c r="D550" s="79"/>
      <c r="E550" s="79"/>
      <c r="BA550" s="79"/>
    </row>
    <row r="551" spans="1:53" s="33" customFormat="1">
      <c r="A551" s="181"/>
      <c r="B551" s="79"/>
      <c r="C551" s="79"/>
      <c r="D551" s="79"/>
      <c r="E551" s="79"/>
      <c r="BA551" s="79"/>
    </row>
    <row r="552" spans="1:53" s="33" customFormat="1">
      <c r="A552" s="181"/>
      <c r="B552" s="79"/>
      <c r="C552" s="79"/>
      <c r="D552" s="79"/>
      <c r="E552" s="79"/>
      <c r="BA552" s="79"/>
    </row>
    <row r="553" spans="1:53" s="33" customFormat="1">
      <c r="A553" s="181"/>
      <c r="B553" s="79"/>
      <c r="C553" s="79"/>
      <c r="D553" s="79"/>
      <c r="E553" s="79"/>
      <c r="BA553" s="79"/>
    </row>
    <row r="554" spans="1:53" s="33" customFormat="1">
      <c r="A554" s="181"/>
      <c r="B554" s="79"/>
      <c r="C554" s="79"/>
      <c r="D554" s="79"/>
      <c r="E554" s="79"/>
      <c r="BA554" s="79"/>
    </row>
    <row r="555" spans="1:53" s="33" customFormat="1">
      <c r="A555" s="181"/>
      <c r="B555" s="79"/>
      <c r="C555" s="79"/>
      <c r="D555" s="79"/>
      <c r="E555" s="79"/>
      <c r="BA555" s="79"/>
    </row>
    <row r="556" spans="1:53" s="33" customFormat="1">
      <c r="A556" s="181"/>
      <c r="B556" s="79"/>
      <c r="C556" s="79"/>
      <c r="D556" s="79"/>
      <c r="E556" s="79"/>
      <c r="BA556" s="79"/>
    </row>
    <row r="557" spans="1:53" s="33" customFormat="1">
      <c r="A557" s="181"/>
      <c r="B557" s="79"/>
      <c r="C557" s="79"/>
      <c r="D557" s="79"/>
      <c r="E557" s="79"/>
      <c r="BA557" s="79"/>
    </row>
    <row r="558" spans="1:53" s="33" customFormat="1">
      <c r="A558" s="181"/>
      <c r="B558" s="79"/>
      <c r="C558" s="79"/>
      <c r="D558" s="79"/>
      <c r="E558" s="79"/>
      <c r="BA558" s="79"/>
    </row>
    <row r="559" spans="1:53" s="33" customFormat="1">
      <c r="A559" s="181"/>
      <c r="B559" s="79"/>
      <c r="C559" s="79"/>
      <c r="D559" s="79"/>
      <c r="E559" s="79"/>
      <c r="BA559" s="79"/>
    </row>
    <row r="560" spans="1:53" s="33" customFormat="1">
      <c r="A560" s="181"/>
      <c r="B560" s="79"/>
      <c r="C560" s="79"/>
      <c r="D560" s="79"/>
      <c r="E560" s="79"/>
      <c r="BA560" s="79"/>
    </row>
    <row r="561" spans="1:53" s="33" customFormat="1">
      <c r="A561" s="181"/>
      <c r="B561" s="79"/>
      <c r="C561" s="79"/>
      <c r="D561" s="79"/>
      <c r="E561" s="79"/>
      <c r="BA561" s="79"/>
    </row>
    <row r="562" spans="1:53" s="33" customFormat="1">
      <c r="A562" s="181"/>
      <c r="B562" s="79"/>
      <c r="C562" s="79"/>
      <c r="D562" s="79"/>
      <c r="E562" s="79"/>
      <c r="BA562" s="79"/>
    </row>
    <row r="563" spans="1:53" s="33" customFormat="1">
      <c r="A563" s="181"/>
      <c r="B563" s="79"/>
      <c r="C563" s="79"/>
      <c r="D563" s="79"/>
      <c r="E563" s="79"/>
      <c r="BA563" s="79"/>
    </row>
    <row r="564" spans="1:53" s="33" customFormat="1">
      <c r="A564" s="181"/>
      <c r="B564" s="79"/>
      <c r="C564" s="79"/>
      <c r="D564" s="79"/>
      <c r="E564" s="79"/>
      <c r="BA564" s="79"/>
    </row>
    <row r="565" spans="1:53" s="33" customFormat="1">
      <c r="A565" s="181"/>
      <c r="B565" s="79"/>
      <c r="C565" s="79"/>
      <c r="D565" s="79"/>
      <c r="E565" s="79"/>
      <c r="BA565" s="79"/>
    </row>
    <row r="566" spans="1:53" s="33" customFormat="1">
      <c r="A566" s="181"/>
      <c r="B566" s="79"/>
      <c r="C566" s="79"/>
      <c r="D566" s="79"/>
      <c r="E566" s="79"/>
      <c r="BA566" s="79"/>
    </row>
    <row r="567" spans="1:53" s="33" customFormat="1">
      <c r="A567" s="181"/>
      <c r="B567" s="79"/>
      <c r="C567" s="79"/>
      <c r="D567" s="79"/>
      <c r="E567" s="79"/>
      <c r="BA567" s="79"/>
    </row>
    <row r="568" spans="1:53" s="33" customFormat="1">
      <c r="A568" s="181"/>
      <c r="B568" s="79"/>
      <c r="C568" s="79"/>
      <c r="D568" s="79"/>
      <c r="E568" s="79"/>
      <c r="BA568" s="79"/>
    </row>
    <row r="569" spans="1:53" s="33" customFormat="1">
      <c r="A569" s="181"/>
      <c r="B569" s="79"/>
      <c r="C569" s="79"/>
      <c r="D569" s="79"/>
      <c r="E569" s="79"/>
      <c r="BA569" s="79"/>
    </row>
    <row r="570" spans="1:53" s="33" customFormat="1">
      <c r="A570" s="181"/>
      <c r="B570" s="79"/>
      <c r="C570" s="79"/>
      <c r="D570" s="79"/>
      <c r="E570" s="79"/>
      <c r="BA570" s="79"/>
    </row>
    <row r="571" spans="1:53" s="33" customFormat="1">
      <c r="A571" s="181"/>
      <c r="B571" s="79"/>
      <c r="C571" s="79"/>
      <c r="D571" s="79"/>
      <c r="E571" s="79"/>
      <c r="BA571" s="79"/>
    </row>
    <row r="572" spans="1:53" s="33" customFormat="1">
      <c r="A572" s="181"/>
      <c r="B572" s="79"/>
      <c r="C572" s="79"/>
      <c r="D572" s="79"/>
      <c r="E572" s="79"/>
      <c r="BA572" s="79"/>
    </row>
    <row r="573" spans="1:53" s="33" customFormat="1">
      <c r="A573" s="181"/>
      <c r="B573" s="79"/>
      <c r="C573" s="79"/>
      <c r="D573" s="79"/>
      <c r="E573" s="79"/>
      <c r="BA573" s="79"/>
    </row>
    <row r="574" spans="1:53" s="33" customFormat="1">
      <c r="A574" s="181"/>
      <c r="B574" s="79"/>
      <c r="C574" s="79"/>
      <c r="D574" s="79"/>
      <c r="E574" s="79"/>
      <c r="BA574" s="79"/>
    </row>
    <row r="575" spans="1:53" s="33" customFormat="1">
      <c r="A575" s="181"/>
      <c r="B575" s="79"/>
      <c r="C575" s="79"/>
      <c r="D575" s="79"/>
      <c r="E575" s="79"/>
      <c r="BA575" s="79"/>
    </row>
    <row r="576" spans="1:53" s="33" customFormat="1">
      <c r="A576" s="181"/>
      <c r="B576" s="79"/>
      <c r="C576" s="79"/>
      <c r="D576" s="79"/>
      <c r="E576" s="79"/>
      <c r="BA576" s="79"/>
    </row>
    <row r="577" spans="1:53" s="33" customFormat="1">
      <c r="A577" s="181"/>
      <c r="B577" s="79"/>
      <c r="C577" s="79"/>
      <c r="D577" s="79"/>
      <c r="E577" s="79"/>
      <c r="BA577" s="79"/>
    </row>
    <row r="578" spans="1:53" s="33" customFormat="1">
      <c r="A578" s="181"/>
      <c r="B578" s="79"/>
      <c r="C578" s="79"/>
      <c r="D578" s="79"/>
      <c r="E578" s="79"/>
      <c r="BA578" s="79"/>
    </row>
    <row r="579" spans="1:53" s="33" customFormat="1">
      <c r="A579" s="181"/>
      <c r="B579" s="79"/>
      <c r="C579" s="79"/>
      <c r="D579" s="79"/>
      <c r="E579" s="79"/>
      <c r="BA579" s="79"/>
    </row>
    <row r="580" spans="1:53" s="33" customFormat="1">
      <c r="A580" s="181"/>
      <c r="B580" s="79"/>
      <c r="C580" s="79"/>
      <c r="D580" s="79"/>
      <c r="E580" s="79"/>
      <c r="BA580" s="79"/>
    </row>
    <row r="581" spans="1:53" s="33" customFormat="1">
      <c r="A581" s="181"/>
      <c r="B581" s="79"/>
      <c r="C581" s="79"/>
      <c r="D581" s="79"/>
      <c r="E581" s="79"/>
      <c r="BA581" s="79"/>
    </row>
    <row r="582" spans="1:53" s="33" customFormat="1">
      <c r="A582" s="181"/>
      <c r="B582" s="79"/>
      <c r="C582" s="79"/>
      <c r="D582" s="79"/>
      <c r="E582" s="79"/>
      <c r="BA582" s="79"/>
    </row>
    <row r="583" spans="1:53" s="33" customFormat="1">
      <c r="A583" s="181"/>
      <c r="B583" s="79"/>
      <c r="C583" s="79"/>
      <c r="D583" s="79"/>
      <c r="E583" s="79"/>
      <c r="BA583" s="79"/>
    </row>
    <row r="584" spans="1:53" s="33" customFormat="1">
      <c r="A584" s="181"/>
      <c r="B584" s="79"/>
      <c r="C584" s="79"/>
      <c r="D584" s="79"/>
      <c r="E584" s="79"/>
      <c r="BA584" s="79"/>
    </row>
    <row r="585" spans="1:53" s="33" customFormat="1">
      <c r="A585" s="181"/>
      <c r="B585" s="79"/>
      <c r="C585" s="79"/>
      <c r="D585" s="79"/>
      <c r="E585" s="79"/>
      <c r="BA585" s="79"/>
    </row>
    <row r="586" spans="1:53" s="33" customFormat="1">
      <c r="A586" s="181"/>
      <c r="B586" s="79"/>
      <c r="C586" s="79"/>
      <c r="D586" s="79"/>
      <c r="E586" s="79"/>
      <c r="BA586" s="79"/>
    </row>
    <row r="587" spans="1:53" s="33" customFormat="1">
      <c r="A587" s="181"/>
      <c r="B587" s="79"/>
      <c r="C587" s="79"/>
      <c r="D587" s="79"/>
      <c r="E587" s="79"/>
      <c r="BA587" s="79"/>
    </row>
    <row r="588" spans="1:53" s="33" customFormat="1">
      <c r="A588" s="181"/>
      <c r="B588" s="79"/>
      <c r="C588" s="79"/>
      <c r="D588" s="79"/>
      <c r="E588" s="79"/>
      <c r="BA588" s="79"/>
    </row>
    <row r="589" spans="1:53" s="33" customFormat="1">
      <c r="A589" s="181"/>
      <c r="B589" s="79"/>
      <c r="C589" s="79"/>
      <c r="D589" s="79"/>
      <c r="E589" s="79"/>
      <c r="BA589" s="79"/>
    </row>
    <row r="590" spans="1:53" s="33" customFormat="1">
      <c r="A590" s="181"/>
      <c r="B590" s="79"/>
      <c r="C590" s="79"/>
      <c r="D590" s="79"/>
      <c r="E590" s="79"/>
      <c r="BA590" s="79"/>
    </row>
    <row r="591" spans="1:53" s="33" customFormat="1">
      <c r="A591" s="181"/>
      <c r="B591" s="79"/>
      <c r="C591" s="79"/>
      <c r="D591" s="79"/>
      <c r="E591" s="79"/>
      <c r="BA591" s="79"/>
    </row>
    <row r="592" spans="1:53" s="33" customFormat="1">
      <c r="A592" s="181"/>
      <c r="B592" s="79"/>
      <c r="C592" s="79"/>
      <c r="D592" s="79"/>
      <c r="E592" s="79"/>
      <c r="BA592" s="79"/>
    </row>
    <row r="593" spans="1:53" s="33" customFormat="1">
      <c r="A593" s="181"/>
      <c r="B593" s="79"/>
      <c r="C593" s="79"/>
      <c r="D593" s="79"/>
      <c r="E593" s="79"/>
      <c r="BA593" s="79"/>
    </row>
    <row r="594" spans="1:53" s="33" customFormat="1">
      <c r="A594" s="181"/>
      <c r="B594" s="79"/>
      <c r="C594" s="79"/>
      <c r="D594" s="79"/>
      <c r="E594" s="79"/>
      <c r="BA594" s="79"/>
    </row>
    <row r="595" spans="1:53" s="33" customFormat="1">
      <c r="A595" s="181"/>
      <c r="B595" s="79"/>
      <c r="C595" s="79"/>
      <c r="D595" s="79"/>
      <c r="E595" s="79"/>
      <c r="BA595" s="79"/>
    </row>
    <row r="596" spans="1:53" s="33" customFormat="1">
      <c r="A596" s="181"/>
      <c r="B596" s="79"/>
      <c r="C596" s="79"/>
      <c r="D596" s="79"/>
      <c r="E596" s="79"/>
      <c r="BA596" s="79"/>
    </row>
    <row r="597" spans="1:53" s="33" customFormat="1">
      <c r="A597" s="181"/>
      <c r="B597" s="79"/>
      <c r="C597" s="79"/>
      <c r="D597" s="79"/>
      <c r="E597" s="79"/>
      <c r="BA597" s="79"/>
    </row>
    <row r="598" spans="1:53" s="33" customFormat="1">
      <c r="A598" s="181"/>
      <c r="B598" s="79"/>
      <c r="C598" s="79"/>
      <c r="D598" s="79"/>
      <c r="E598" s="79"/>
      <c r="BA598" s="79"/>
    </row>
    <row r="599" spans="1:53" s="33" customFormat="1">
      <c r="A599" s="181"/>
      <c r="B599" s="79"/>
      <c r="C599" s="79"/>
      <c r="D599" s="79"/>
      <c r="E599" s="79"/>
      <c r="BA599" s="79"/>
    </row>
    <row r="600" spans="1:53" s="33" customFormat="1">
      <c r="A600" s="181"/>
      <c r="B600" s="79"/>
      <c r="C600" s="79"/>
      <c r="D600" s="79"/>
      <c r="E600" s="79"/>
      <c r="BA600" s="79"/>
    </row>
    <row r="601" spans="1:53" s="33" customFormat="1">
      <c r="A601" s="181"/>
      <c r="B601" s="79"/>
      <c r="C601" s="79"/>
      <c r="D601" s="79"/>
      <c r="E601" s="79"/>
      <c r="BA601" s="79"/>
    </row>
    <row r="602" spans="1:53" s="33" customFormat="1">
      <c r="A602" s="181"/>
      <c r="B602" s="79"/>
      <c r="C602" s="79"/>
      <c r="D602" s="79"/>
      <c r="E602" s="79"/>
      <c r="BA602" s="79"/>
    </row>
    <row r="603" spans="1:53" s="33" customFormat="1">
      <c r="A603" s="181"/>
      <c r="B603" s="79"/>
      <c r="C603" s="79"/>
      <c r="D603" s="79"/>
      <c r="E603" s="79"/>
      <c r="BA603" s="79"/>
    </row>
    <row r="604" spans="1:53" s="33" customFormat="1">
      <c r="A604" s="181"/>
      <c r="B604" s="79"/>
      <c r="C604" s="79"/>
      <c r="D604" s="79"/>
      <c r="E604" s="79"/>
      <c r="BA604" s="79"/>
    </row>
    <row r="605" spans="1:53" s="33" customFormat="1">
      <c r="A605" s="181"/>
      <c r="B605" s="79"/>
      <c r="C605" s="79"/>
      <c r="D605" s="79"/>
      <c r="E605" s="79"/>
      <c r="BA605" s="79"/>
    </row>
    <row r="606" spans="1:53" s="33" customFormat="1">
      <c r="A606" s="181"/>
      <c r="B606" s="79"/>
      <c r="C606" s="79"/>
      <c r="D606" s="79"/>
      <c r="E606" s="79"/>
      <c r="BA606" s="79"/>
    </row>
    <row r="607" spans="1:53" s="33" customFormat="1">
      <c r="A607" s="181"/>
      <c r="B607" s="79"/>
      <c r="C607" s="79"/>
      <c r="D607" s="79"/>
      <c r="E607" s="79"/>
      <c r="BA607" s="79"/>
    </row>
    <row r="608" spans="1:53" s="33" customFormat="1">
      <c r="A608" s="181"/>
      <c r="B608" s="79"/>
      <c r="C608" s="79"/>
      <c r="D608" s="79"/>
      <c r="E608" s="79"/>
      <c r="BA608" s="79"/>
    </row>
    <row r="609" spans="1:53" s="33" customFormat="1">
      <c r="A609" s="181"/>
      <c r="B609" s="79"/>
      <c r="C609" s="79"/>
      <c r="D609" s="79"/>
      <c r="E609" s="79"/>
      <c r="BA609" s="79"/>
    </row>
    <row r="610" spans="1:53" s="33" customFormat="1">
      <c r="A610" s="181"/>
      <c r="B610" s="79"/>
      <c r="C610" s="79"/>
      <c r="D610" s="79"/>
      <c r="E610" s="79"/>
      <c r="BA610" s="79"/>
    </row>
    <row r="611" spans="1:53" s="33" customFormat="1">
      <c r="A611" s="181"/>
      <c r="B611" s="79"/>
      <c r="C611" s="79"/>
      <c r="D611" s="79"/>
      <c r="E611" s="79"/>
      <c r="BA611" s="79"/>
    </row>
    <row r="612" spans="1:53" s="33" customFormat="1">
      <c r="A612" s="181"/>
      <c r="B612" s="79"/>
      <c r="C612" s="79"/>
      <c r="D612" s="79"/>
      <c r="E612" s="79"/>
      <c r="BA612" s="79"/>
    </row>
    <row r="613" spans="1:53" s="33" customFormat="1">
      <c r="A613" s="181"/>
      <c r="B613" s="79"/>
      <c r="C613" s="79"/>
      <c r="D613" s="79"/>
      <c r="E613" s="79"/>
      <c r="BA613" s="79"/>
    </row>
    <row r="614" spans="1:53" s="33" customFormat="1">
      <c r="A614" s="181"/>
      <c r="B614" s="79"/>
      <c r="C614" s="79"/>
      <c r="D614" s="79"/>
      <c r="E614" s="79"/>
      <c r="BA614" s="79"/>
    </row>
    <row r="615" spans="1:53" s="33" customFormat="1">
      <c r="A615" s="181"/>
      <c r="B615" s="79"/>
      <c r="C615" s="79"/>
      <c r="D615" s="79"/>
      <c r="E615" s="79"/>
      <c r="BA615" s="79"/>
    </row>
    <row r="616" spans="1:53" s="33" customFormat="1">
      <c r="A616" s="181"/>
      <c r="B616" s="79"/>
      <c r="C616" s="79"/>
      <c r="D616" s="79"/>
      <c r="E616" s="79"/>
      <c r="BA616" s="79"/>
    </row>
    <row r="617" spans="1:53" s="33" customFormat="1">
      <c r="A617" s="181"/>
      <c r="B617" s="79"/>
      <c r="C617" s="79"/>
      <c r="D617" s="79"/>
      <c r="E617" s="79"/>
      <c r="BA617" s="79"/>
    </row>
    <row r="618" spans="1:53" s="33" customFormat="1">
      <c r="A618" s="181"/>
      <c r="B618" s="79"/>
      <c r="C618" s="79"/>
      <c r="D618" s="79"/>
      <c r="E618" s="79"/>
      <c r="BA618" s="79"/>
    </row>
    <row r="619" spans="1:53" s="33" customFormat="1">
      <c r="A619" s="181"/>
      <c r="B619" s="79"/>
      <c r="C619" s="79"/>
      <c r="D619" s="79"/>
      <c r="E619" s="79"/>
      <c r="BA619" s="79"/>
    </row>
    <row r="620" spans="1:53" s="33" customFormat="1">
      <c r="A620" s="181"/>
      <c r="B620" s="79"/>
      <c r="C620" s="79"/>
      <c r="D620" s="79"/>
      <c r="E620" s="79"/>
      <c r="BA620" s="79"/>
    </row>
    <row r="621" spans="1:53" s="33" customFormat="1">
      <c r="A621" s="181"/>
      <c r="B621" s="79"/>
      <c r="C621" s="79"/>
      <c r="D621" s="79"/>
      <c r="E621" s="79"/>
      <c r="BA621" s="79"/>
    </row>
    <row r="622" spans="1:53" s="33" customFormat="1">
      <c r="A622" s="181"/>
      <c r="B622" s="79"/>
      <c r="C622" s="79"/>
      <c r="D622" s="79"/>
      <c r="E622" s="79"/>
      <c r="BA622" s="79"/>
    </row>
    <row r="623" spans="1:53" s="33" customFormat="1">
      <c r="A623" s="181"/>
      <c r="B623" s="79"/>
      <c r="C623" s="79"/>
      <c r="D623" s="79"/>
      <c r="E623" s="79"/>
      <c r="BA623" s="79"/>
    </row>
    <row r="624" spans="1:53" s="33" customFormat="1">
      <c r="A624" s="181"/>
      <c r="B624" s="79"/>
      <c r="C624" s="79"/>
      <c r="D624" s="79"/>
      <c r="E624" s="79"/>
      <c r="BA624" s="79"/>
    </row>
    <row r="625" spans="1:53" s="33" customFormat="1">
      <c r="A625" s="181"/>
      <c r="B625" s="79"/>
      <c r="C625" s="79"/>
      <c r="D625" s="79"/>
      <c r="E625" s="79"/>
      <c r="BA625" s="79"/>
    </row>
    <row r="626" spans="1:53" s="33" customFormat="1">
      <c r="A626" s="181"/>
      <c r="B626" s="79"/>
      <c r="C626" s="79"/>
      <c r="D626" s="79"/>
      <c r="E626" s="79"/>
      <c r="BA626" s="79"/>
    </row>
    <row r="627" spans="1:53" s="33" customFormat="1">
      <c r="A627" s="181"/>
      <c r="B627" s="79"/>
      <c r="C627" s="79"/>
      <c r="D627" s="79"/>
      <c r="E627" s="79"/>
      <c r="BA627" s="79"/>
    </row>
    <row r="628" spans="1:53" s="33" customFormat="1">
      <c r="A628" s="181"/>
      <c r="B628" s="79"/>
      <c r="C628" s="79"/>
      <c r="D628" s="79"/>
      <c r="E628" s="79"/>
      <c r="BA628" s="79"/>
    </row>
    <row r="629" spans="1:53" s="33" customFormat="1">
      <c r="A629" s="181"/>
      <c r="B629" s="79"/>
      <c r="C629" s="79"/>
      <c r="D629" s="79"/>
      <c r="E629" s="79"/>
      <c r="BA629" s="79"/>
    </row>
    <row r="630" spans="1:53" s="33" customFormat="1">
      <c r="A630" s="181"/>
      <c r="B630" s="79"/>
      <c r="C630" s="79"/>
      <c r="D630" s="79"/>
      <c r="E630" s="79"/>
      <c r="BA630" s="79"/>
    </row>
    <row r="631" spans="1:53" s="33" customFormat="1">
      <c r="A631" s="181"/>
      <c r="B631" s="79"/>
      <c r="C631" s="79"/>
      <c r="D631" s="79"/>
      <c r="E631" s="79"/>
      <c r="BA631" s="79"/>
    </row>
    <row r="632" spans="1:53" s="33" customFormat="1">
      <c r="A632" s="181"/>
      <c r="B632" s="79"/>
      <c r="C632" s="79"/>
      <c r="D632" s="79"/>
      <c r="E632" s="79"/>
      <c r="BA632" s="79"/>
    </row>
    <row r="633" spans="1:53" s="33" customFormat="1">
      <c r="A633" s="181"/>
      <c r="B633" s="79"/>
      <c r="C633" s="79"/>
      <c r="D633" s="79"/>
      <c r="E633" s="79"/>
      <c r="BA633" s="79"/>
    </row>
    <row r="634" spans="1:53" s="33" customFormat="1">
      <c r="A634" s="181"/>
      <c r="B634" s="79"/>
      <c r="C634" s="79"/>
      <c r="D634" s="79"/>
      <c r="E634" s="79"/>
      <c r="BA634" s="79"/>
    </row>
    <row r="635" spans="1:53" s="33" customFormat="1">
      <c r="A635" s="181"/>
      <c r="B635" s="79"/>
      <c r="C635" s="79"/>
      <c r="D635" s="79"/>
      <c r="E635" s="79"/>
      <c r="BA635" s="79"/>
    </row>
    <row r="636" spans="1:53" s="33" customFormat="1">
      <c r="A636" s="181"/>
      <c r="B636" s="79"/>
      <c r="C636" s="79"/>
      <c r="D636" s="79"/>
      <c r="E636" s="79"/>
      <c r="BA636" s="79"/>
    </row>
    <row r="637" spans="1:53" s="33" customFormat="1">
      <c r="A637" s="181"/>
      <c r="B637" s="79"/>
      <c r="C637" s="79"/>
      <c r="D637" s="79"/>
      <c r="E637" s="79"/>
      <c r="BA637" s="79"/>
    </row>
    <row r="638" spans="1:53" s="33" customFormat="1">
      <c r="A638" s="181"/>
      <c r="B638" s="79"/>
      <c r="C638" s="79"/>
      <c r="D638" s="79"/>
      <c r="E638" s="79"/>
      <c r="BA638" s="79"/>
    </row>
    <row r="639" spans="1:53" s="33" customFormat="1">
      <c r="A639" s="181"/>
      <c r="B639" s="79"/>
      <c r="C639" s="79"/>
      <c r="D639" s="79"/>
      <c r="E639" s="79"/>
      <c r="BA639" s="79"/>
    </row>
    <row r="640" spans="1:53" s="33" customFormat="1">
      <c r="A640" s="181"/>
      <c r="B640" s="79"/>
      <c r="C640" s="79"/>
      <c r="D640" s="79"/>
      <c r="E640" s="79"/>
      <c r="BA640" s="79"/>
    </row>
    <row r="641" spans="1:53" s="33" customFormat="1">
      <c r="A641" s="181"/>
      <c r="B641" s="79"/>
      <c r="C641" s="79"/>
      <c r="D641" s="79"/>
      <c r="E641" s="79"/>
      <c r="BA641" s="79"/>
    </row>
    <row r="642" spans="1:53" s="33" customFormat="1">
      <c r="A642" s="181"/>
      <c r="B642" s="79"/>
      <c r="C642" s="79"/>
      <c r="D642" s="79"/>
      <c r="E642" s="79"/>
      <c r="BA642" s="79"/>
    </row>
    <row r="643" spans="1:53" s="33" customFormat="1">
      <c r="A643" s="181"/>
      <c r="B643" s="79"/>
      <c r="C643" s="79"/>
      <c r="D643" s="79"/>
      <c r="E643" s="79"/>
      <c r="BA643" s="79"/>
    </row>
    <row r="644" spans="1:53" s="33" customFormat="1">
      <c r="A644" s="181"/>
      <c r="B644" s="79"/>
      <c r="C644" s="79"/>
      <c r="D644" s="79"/>
      <c r="E644" s="79"/>
      <c r="BA644" s="79"/>
    </row>
    <row r="645" spans="1:53" s="33" customFormat="1">
      <c r="A645" s="181"/>
      <c r="B645" s="79"/>
      <c r="C645" s="79"/>
      <c r="D645" s="79"/>
      <c r="E645" s="79"/>
      <c r="BA645" s="79"/>
    </row>
    <row r="646" spans="1:53" s="33" customFormat="1">
      <c r="A646" s="181"/>
      <c r="B646" s="79"/>
      <c r="C646" s="79"/>
      <c r="D646" s="79"/>
      <c r="E646" s="79"/>
      <c r="BA646" s="79"/>
    </row>
    <row r="647" spans="1:53" s="33" customFormat="1">
      <c r="A647" s="181"/>
      <c r="B647" s="79"/>
      <c r="C647" s="79"/>
      <c r="D647" s="79"/>
      <c r="E647" s="79"/>
      <c r="BA647" s="79"/>
    </row>
    <row r="648" spans="1:53" s="33" customFormat="1">
      <c r="A648" s="181"/>
      <c r="B648" s="79"/>
      <c r="C648" s="79"/>
      <c r="D648" s="79"/>
      <c r="E648" s="79"/>
      <c r="BA648" s="79"/>
    </row>
    <row r="649" spans="1:53" s="33" customFormat="1">
      <c r="A649" s="181"/>
      <c r="B649" s="79"/>
      <c r="C649" s="79"/>
      <c r="D649" s="79"/>
      <c r="E649" s="79"/>
      <c r="BA649" s="79"/>
    </row>
    <row r="650" spans="1:53" s="33" customFormat="1">
      <c r="A650" s="181"/>
      <c r="B650" s="79"/>
      <c r="C650" s="79"/>
      <c r="D650" s="79"/>
      <c r="E650" s="79"/>
      <c r="BA650" s="79"/>
    </row>
    <row r="651" spans="1:53" s="33" customFormat="1">
      <c r="A651" s="181"/>
      <c r="B651" s="79"/>
      <c r="C651" s="79"/>
      <c r="D651" s="79"/>
      <c r="E651" s="79"/>
      <c r="BA651" s="79"/>
    </row>
    <row r="652" spans="1:53" s="33" customFormat="1">
      <c r="A652" s="181"/>
      <c r="B652" s="79"/>
      <c r="C652" s="79"/>
      <c r="D652" s="79"/>
      <c r="E652" s="79"/>
      <c r="BA652" s="79"/>
    </row>
    <row r="653" spans="1:53" s="33" customFormat="1">
      <c r="A653" s="181"/>
      <c r="B653" s="79"/>
      <c r="C653" s="79"/>
      <c r="D653" s="79"/>
      <c r="E653" s="79"/>
      <c r="BA653" s="79"/>
    </row>
    <row r="654" spans="1:53" s="33" customFormat="1">
      <c r="A654" s="181"/>
      <c r="B654" s="79"/>
      <c r="C654" s="79"/>
      <c r="D654" s="79"/>
      <c r="E654" s="79"/>
      <c r="BA654" s="79"/>
    </row>
    <row r="655" spans="1:53" s="33" customFormat="1">
      <c r="A655" s="181"/>
      <c r="B655" s="79"/>
      <c r="C655" s="79"/>
      <c r="D655" s="79"/>
      <c r="E655" s="79"/>
      <c r="BA655" s="79"/>
    </row>
    <row r="656" spans="1:53" s="33" customFormat="1">
      <c r="A656" s="181"/>
      <c r="B656" s="79"/>
      <c r="C656" s="79"/>
      <c r="D656" s="79"/>
      <c r="E656" s="79"/>
      <c r="BA656" s="79"/>
    </row>
    <row r="657" spans="1:53" s="33" customFormat="1">
      <c r="A657" s="181"/>
      <c r="B657" s="79"/>
      <c r="C657" s="79"/>
      <c r="D657" s="79"/>
      <c r="E657" s="79"/>
      <c r="BA657" s="79"/>
    </row>
    <row r="658" spans="1:53" s="33" customFormat="1">
      <c r="A658" s="181"/>
      <c r="B658" s="79"/>
      <c r="C658" s="79"/>
      <c r="D658" s="79"/>
      <c r="E658" s="79"/>
      <c r="BA658" s="79"/>
    </row>
    <row r="659" spans="1:53" s="33" customFormat="1">
      <c r="A659" s="181"/>
      <c r="B659" s="79"/>
      <c r="C659" s="79"/>
      <c r="D659" s="79"/>
      <c r="E659" s="79"/>
      <c r="BA659" s="79"/>
    </row>
    <row r="660" spans="1:53" s="33" customFormat="1">
      <c r="A660" s="181"/>
      <c r="B660" s="79"/>
      <c r="C660" s="79"/>
      <c r="D660" s="79"/>
      <c r="E660" s="79"/>
      <c r="BA660" s="79"/>
    </row>
    <row r="661" spans="1:53" s="33" customFormat="1">
      <c r="A661" s="181"/>
      <c r="B661" s="79"/>
      <c r="C661" s="79"/>
      <c r="D661" s="79"/>
      <c r="E661" s="79"/>
      <c r="BA661" s="79"/>
    </row>
    <row r="662" spans="1:53" s="33" customFormat="1">
      <c r="A662" s="181"/>
      <c r="B662" s="79"/>
      <c r="C662" s="79"/>
      <c r="D662" s="79"/>
      <c r="E662" s="79"/>
      <c r="BA662" s="79"/>
    </row>
    <row r="663" spans="1:53" s="33" customFormat="1">
      <c r="A663" s="181"/>
      <c r="B663" s="79"/>
      <c r="C663" s="79"/>
      <c r="D663" s="79"/>
      <c r="E663" s="79"/>
      <c r="BA663" s="79"/>
    </row>
    <row r="664" spans="1:53" s="33" customFormat="1">
      <c r="A664" s="181"/>
      <c r="B664" s="79"/>
      <c r="C664" s="79"/>
      <c r="D664" s="79"/>
      <c r="E664" s="79"/>
      <c r="BA664" s="79"/>
    </row>
    <row r="665" spans="1:53" s="33" customFormat="1">
      <c r="A665" s="181"/>
      <c r="B665" s="79"/>
      <c r="C665" s="79"/>
      <c r="D665" s="79"/>
      <c r="E665" s="79"/>
      <c r="BA665" s="79"/>
    </row>
    <row r="666" spans="1:53" s="33" customFormat="1">
      <c r="A666" s="181"/>
      <c r="B666" s="79"/>
      <c r="C666" s="79"/>
      <c r="D666" s="79"/>
      <c r="E666" s="79"/>
      <c r="BA666" s="79"/>
    </row>
    <row r="667" spans="1:53" s="33" customFormat="1">
      <c r="A667" s="181"/>
      <c r="B667" s="79"/>
      <c r="C667" s="79"/>
      <c r="D667" s="79"/>
      <c r="E667" s="79"/>
      <c r="BA667" s="79"/>
    </row>
    <row r="668" spans="1:53" s="33" customFormat="1">
      <c r="A668" s="181"/>
      <c r="B668" s="79"/>
      <c r="C668" s="79"/>
      <c r="D668" s="79"/>
      <c r="E668" s="79"/>
      <c r="BA668" s="79"/>
    </row>
    <row r="669" spans="1:53" s="33" customFormat="1">
      <c r="A669" s="181"/>
      <c r="B669" s="79"/>
      <c r="C669" s="79"/>
      <c r="D669" s="79"/>
      <c r="E669" s="79"/>
      <c r="BA669" s="79"/>
    </row>
    <row r="670" spans="1:53" s="33" customFormat="1">
      <c r="A670" s="181"/>
      <c r="B670" s="79"/>
      <c r="C670" s="79"/>
      <c r="D670" s="79"/>
      <c r="E670" s="79"/>
      <c r="BA670" s="79"/>
    </row>
    <row r="671" spans="1:53" s="33" customFormat="1">
      <c r="A671" s="181"/>
      <c r="B671" s="79"/>
      <c r="C671" s="79"/>
      <c r="D671" s="79"/>
      <c r="E671" s="79"/>
      <c r="BA671" s="79"/>
    </row>
    <row r="672" spans="1:53" s="33" customFormat="1">
      <c r="A672" s="181"/>
      <c r="B672" s="79"/>
      <c r="C672" s="79"/>
      <c r="D672" s="79"/>
      <c r="E672" s="79"/>
      <c r="BA672" s="79"/>
    </row>
    <row r="673" spans="1:53" s="33" customFormat="1">
      <c r="A673" s="181"/>
      <c r="B673" s="79"/>
      <c r="C673" s="79"/>
      <c r="D673" s="79"/>
      <c r="E673" s="79"/>
      <c r="BA673" s="79"/>
    </row>
    <row r="674" spans="1:53" s="33" customFormat="1">
      <c r="A674" s="181"/>
      <c r="B674" s="79"/>
      <c r="C674" s="79"/>
      <c r="D674" s="79"/>
      <c r="E674" s="79"/>
      <c r="BA674" s="79"/>
    </row>
    <row r="675" spans="1:53" s="33" customFormat="1">
      <c r="A675" s="181"/>
      <c r="B675" s="79"/>
      <c r="C675" s="79"/>
      <c r="D675" s="79"/>
      <c r="E675" s="79"/>
      <c r="BA675" s="79"/>
    </row>
    <row r="676" spans="1:53" s="33" customFormat="1">
      <c r="A676" s="181"/>
      <c r="B676" s="79"/>
      <c r="C676" s="79"/>
      <c r="D676" s="79"/>
      <c r="E676" s="79"/>
      <c r="BA676" s="79"/>
    </row>
    <row r="677" spans="1:53" s="33" customFormat="1">
      <c r="A677" s="181"/>
      <c r="B677" s="79"/>
      <c r="C677" s="79"/>
      <c r="D677" s="79"/>
      <c r="E677" s="79"/>
      <c r="BA677" s="79"/>
    </row>
    <row r="678" spans="1:53" s="33" customFormat="1">
      <c r="A678" s="181"/>
      <c r="B678" s="79"/>
      <c r="C678" s="79"/>
      <c r="D678" s="79"/>
      <c r="E678" s="79"/>
      <c r="BA678" s="79"/>
    </row>
    <row r="679" spans="1:53" s="33" customFormat="1">
      <c r="A679" s="181"/>
      <c r="B679" s="79"/>
      <c r="C679" s="79"/>
      <c r="D679" s="79"/>
      <c r="E679" s="79"/>
      <c r="BA679" s="79"/>
    </row>
    <row r="680" spans="1:53" s="33" customFormat="1">
      <c r="A680" s="181"/>
      <c r="B680" s="79"/>
      <c r="C680" s="79"/>
      <c r="D680" s="79"/>
      <c r="E680" s="79"/>
      <c r="BA680" s="79"/>
    </row>
    <row r="681" spans="1:53" s="33" customFormat="1">
      <c r="A681" s="181"/>
      <c r="B681" s="79"/>
      <c r="C681" s="79"/>
      <c r="D681" s="79"/>
      <c r="E681" s="79"/>
      <c r="BA681" s="79"/>
    </row>
    <row r="682" spans="1:53" s="33" customFormat="1">
      <c r="A682" s="181"/>
      <c r="B682" s="79"/>
      <c r="C682" s="79"/>
      <c r="D682" s="79"/>
      <c r="E682" s="79"/>
      <c r="BA682" s="79"/>
    </row>
    <row r="683" spans="1:53" s="33" customFormat="1">
      <c r="A683" s="181"/>
      <c r="B683" s="79"/>
      <c r="C683" s="79"/>
      <c r="D683" s="79"/>
      <c r="E683" s="79"/>
      <c r="BA683" s="79"/>
    </row>
    <row r="684" spans="1:53" s="33" customFormat="1">
      <c r="A684" s="181"/>
      <c r="B684" s="79"/>
      <c r="C684" s="79"/>
      <c r="D684" s="79"/>
      <c r="E684" s="79"/>
      <c r="BA684" s="79"/>
    </row>
    <row r="685" spans="1:53" s="33" customFormat="1">
      <c r="A685" s="181"/>
      <c r="B685" s="79"/>
      <c r="C685" s="79"/>
      <c r="D685" s="79"/>
      <c r="E685" s="79"/>
      <c r="BA685" s="79"/>
    </row>
    <row r="686" spans="1:53" s="33" customFormat="1">
      <c r="A686" s="181"/>
      <c r="B686" s="79"/>
      <c r="C686" s="79"/>
      <c r="D686" s="79"/>
      <c r="E686" s="79"/>
      <c r="BA686" s="79"/>
    </row>
    <row r="687" spans="1:53" s="33" customFormat="1">
      <c r="A687" s="181"/>
      <c r="B687" s="79"/>
      <c r="C687" s="79"/>
      <c r="D687" s="79"/>
      <c r="E687" s="79"/>
      <c r="BA687" s="79"/>
    </row>
    <row r="688" spans="1:53" s="33" customFormat="1">
      <c r="A688" s="181"/>
      <c r="B688" s="79"/>
      <c r="C688" s="79"/>
      <c r="D688" s="79"/>
      <c r="E688" s="79"/>
      <c r="BA688" s="79"/>
    </row>
    <row r="689" spans="1:53" s="33" customFormat="1">
      <c r="A689" s="181"/>
      <c r="B689" s="79"/>
      <c r="C689" s="79"/>
      <c r="D689" s="79"/>
      <c r="E689" s="79"/>
      <c r="BA689" s="79"/>
    </row>
    <row r="690" spans="1:53" s="33" customFormat="1">
      <c r="A690" s="181"/>
      <c r="B690" s="79"/>
      <c r="C690" s="79"/>
      <c r="D690" s="79"/>
      <c r="E690" s="79"/>
      <c r="BA690" s="79"/>
    </row>
    <row r="691" spans="1:53" s="33" customFormat="1">
      <c r="A691" s="181"/>
      <c r="B691" s="79"/>
      <c r="C691" s="79"/>
      <c r="D691" s="79"/>
      <c r="E691" s="79"/>
      <c r="BA691" s="79"/>
    </row>
    <row r="692" spans="1:53" s="33" customFormat="1">
      <c r="A692" s="181"/>
      <c r="B692" s="79"/>
      <c r="C692" s="79"/>
      <c r="D692" s="79"/>
      <c r="E692" s="79"/>
      <c r="BA692" s="79"/>
    </row>
    <row r="693" spans="1:53" s="33" customFormat="1">
      <c r="A693" s="181"/>
      <c r="B693" s="79"/>
      <c r="C693" s="79"/>
      <c r="D693" s="79"/>
      <c r="E693" s="79"/>
      <c r="BA693" s="79"/>
    </row>
    <row r="694" spans="1:53" s="33" customFormat="1">
      <c r="A694" s="181"/>
      <c r="B694" s="79"/>
      <c r="C694" s="79"/>
      <c r="D694" s="79"/>
      <c r="E694" s="79"/>
      <c r="BA694" s="79"/>
    </row>
    <row r="695" spans="1:53" s="33" customFormat="1">
      <c r="A695" s="181"/>
      <c r="B695" s="79"/>
      <c r="C695" s="79"/>
      <c r="D695" s="79"/>
      <c r="E695" s="79"/>
      <c r="BA695" s="79"/>
    </row>
    <row r="696" spans="1:53" s="33" customFormat="1">
      <c r="A696" s="181"/>
      <c r="B696" s="79"/>
      <c r="C696" s="79"/>
      <c r="D696" s="79"/>
      <c r="E696" s="79"/>
      <c r="BA696" s="79"/>
    </row>
    <row r="697" spans="1:53" s="33" customFormat="1">
      <c r="A697" s="181"/>
      <c r="B697" s="79"/>
      <c r="C697" s="79"/>
      <c r="D697" s="79"/>
      <c r="E697" s="79"/>
      <c r="BA697" s="79"/>
    </row>
    <row r="698" spans="1:53" s="33" customFormat="1">
      <c r="A698" s="181"/>
      <c r="B698" s="79"/>
      <c r="C698" s="79"/>
      <c r="D698" s="79"/>
      <c r="E698" s="79"/>
      <c r="BA698" s="79"/>
    </row>
    <row r="699" spans="1:53" s="33" customFormat="1">
      <c r="A699" s="181"/>
      <c r="B699" s="79"/>
      <c r="C699" s="79"/>
      <c r="D699" s="79"/>
      <c r="E699" s="79"/>
      <c r="BA699" s="79"/>
    </row>
    <row r="700" spans="1:53" s="33" customFormat="1">
      <c r="A700" s="181"/>
      <c r="B700" s="79"/>
      <c r="C700" s="79"/>
      <c r="D700" s="79"/>
      <c r="E700" s="79"/>
      <c r="BA700" s="79"/>
    </row>
    <row r="701" spans="1:53" s="33" customFormat="1">
      <c r="A701" s="181"/>
      <c r="B701" s="79"/>
      <c r="C701" s="79"/>
      <c r="D701" s="79"/>
      <c r="E701" s="79"/>
      <c r="BA701" s="79"/>
    </row>
    <row r="702" spans="1:53" s="33" customFormat="1">
      <c r="A702" s="181"/>
      <c r="B702" s="79"/>
      <c r="C702" s="79"/>
      <c r="D702" s="79"/>
      <c r="E702" s="79"/>
      <c r="BA702" s="79"/>
    </row>
    <row r="703" spans="1:53" s="33" customFormat="1">
      <c r="A703" s="181"/>
      <c r="B703" s="79"/>
      <c r="C703" s="79"/>
      <c r="D703" s="79"/>
      <c r="E703" s="79"/>
      <c r="BA703" s="79"/>
    </row>
    <row r="704" spans="1:53" s="33" customFormat="1">
      <c r="A704" s="181"/>
      <c r="B704" s="79"/>
      <c r="C704" s="79"/>
      <c r="D704" s="79"/>
      <c r="E704" s="79"/>
      <c r="BA704" s="79"/>
    </row>
    <row r="705" spans="1:53" s="33" customFormat="1">
      <c r="A705" s="181"/>
      <c r="B705" s="79"/>
      <c r="C705" s="79"/>
      <c r="D705" s="79"/>
      <c r="E705" s="79"/>
      <c r="BA705" s="79"/>
    </row>
    <row r="706" spans="1:53" s="33" customFormat="1">
      <c r="A706" s="181"/>
      <c r="B706" s="79"/>
      <c r="C706" s="79"/>
      <c r="D706" s="79"/>
      <c r="E706" s="79"/>
      <c r="BA706" s="79"/>
    </row>
    <row r="707" spans="1:53" s="33" customFormat="1">
      <c r="A707" s="181"/>
      <c r="B707" s="79"/>
      <c r="C707" s="79"/>
      <c r="D707" s="79"/>
      <c r="E707" s="79"/>
      <c r="BA707" s="79"/>
    </row>
    <row r="708" spans="1:53" s="33" customFormat="1">
      <c r="A708" s="181"/>
      <c r="B708" s="79"/>
      <c r="C708" s="79"/>
      <c r="D708" s="79"/>
      <c r="E708" s="79"/>
      <c r="BA708" s="79"/>
    </row>
    <row r="709" spans="1:53" s="33" customFormat="1">
      <c r="A709" s="181"/>
      <c r="B709" s="79"/>
      <c r="C709" s="79"/>
      <c r="D709" s="79"/>
      <c r="E709" s="79"/>
      <c r="BA709" s="79"/>
    </row>
    <row r="710" spans="1:53" s="33" customFormat="1">
      <c r="A710" s="181"/>
      <c r="B710" s="79"/>
      <c r="C710" s="79"/>
      <c r="D710" s="79"/>
      <c r="E710" s="79"/>
      <c r="BA710" s="79"/>
    </row>
    <row r="711" spans="1:53" s="33" customFormat="1">
      <c r="A711" s="181"/>
      <c r="B711" s="79"/>
      <c r="C711" s="79"/>
      <c r="D711" s="79"/>
      <c r="E711" s="79"/>
      <c r="BA711" s="79"/>
    </row>
    <row r="712" spans="1:53" s="33" customFormat="1">
      <c r="A712" s="181"/>
      <c r="B712" s="79"/>
      <c r="C712" s="79"/>
      <c r="D712" s="79"/>
      <c r="E712" s="79"/>
      <c r="BA712" s="79"/>
    </row>
    <row r="713" spans="1:53" s="33" customFormat="1">
      <c r="A713" s="181"/>
      <c r="B713" s="79"/>
      <c r="C713" s="79"/>
      <c r="D713" s="79"/>
      <c r="E713" s="79"/>
      <c r="BA713" s="79"/>
    </row>
    <row r="714" spans="1:53" s="33" customFormat="1">
      <c r="A714" s="181"/>
      <c r="B714" s="79"/>
      <c r="C714" s="79"/>
      <c r="D714" s="79"/>
      <c r="E714" s="79"/>
      <c r="BA714" s="79"/>
    </row>
    <row r="715" spans="1:53" s="33" customFormat="1">
      <c r="A715" s="181"/>
      <c r="B715" s="79"/>
      <c r="C715" s="79"/>
      <c r="D715" s="79"/>
      <c r="E715" s="79"/>
      <c r="BA715" s="79"/>
    </row>
    <row r="716" spans="1:53" s="33" customFormat="1">
      <c r="A716" s="181"/>
      <c r="B716" s="79"/>
      <c r="C716" s="79"/>
      <c r="D716" s="79"/>
      <c r="E716" s="79"/>
      <c r="BA716" s="79"/>
    </row>
    <row r="717" spans="1:53" s="33" customFormat="1">
      <c r="A717" s="181"/>
      <c r="B717" s="79"/>
      <c r="C717" s="79"/>
      <c r="D717" s="79"/>
      <c r="E717" s="79"/>
      <c r="BA717" s="79"/>
    </row>
    <row r="718" spans="1:53" s="33" customFormat="1">
      <c r="A718" s="181"/>
      <c r="B718" s="79"/>
      <c r="C718" s="79"/>
      <c r="D718" s="79"/>
      <c r="E718" s="79"/>
      <c r="BA718" s="79"/>
    </row>
    <row r="719" spans="1:53" s="33" customFormat="1">
      <c r="A719" s="181"/>
      <c r="B719" s="79"/>
      <c r="C719" s="79"/>
      <c r="D719" s="79"/>
      <c r="E719" s="79"/>
      <c r="BA719" s="79"/>
    </row>
    <row r="720" spans="1:53" s="33" customFormat="1">
      <c r="A720" s="181"/>
      <c r="B720" s="79"/>
      <c r="C720" s="79"/>
      <c r="D720" s="79"/>
      <c r="E720" s="79"/>
      <c r="BA720" s="79"/>
    </row>
    <row r="721" spans="1:53" s="33" customFormat="1">
      <c r="A721" s="181"/>
      <c r="B721" s="79"/>
      <c r="C721" s="79"/>
      <c r="D721" s="79"/>
      <c r="E721" s="79"/>
      <c r="BA721" s="79"/>
    </row>
    <row r="722" spans="1:53" s="33" customFormat="1">
      <c r="A722" s="181"/>
      <c r="B722" s="79"/>
      <c r="C722" s="79"/>
      <c r="D722" s="79"/>
      <c r="E722" s="79"/>
      <c r="BA722" s="79"/>
    </row>
    <row r="723" spans="1:53" s="33" customFormat="1">
      <c r="A723" s="181"/>
      <c r="B723" s="79"/>
      <c r="C723" s="79"/>
      <c r="D723" s="79"/>
      <c r="E723" s="79"/>
      <c r="BA723" s="79"/>
    </row>
    <row r="724" spans="1:53" s="33" customFormat="1">
      <c r="A724" s="181"/>
      <c r="B724" s="79"/>
      <c r="C724" s="79"/>
      <c r="D724" s="79"/>
      <c r="E724" s="79"/>
      <c r="BA724" s="79"/>
    </row>
    <row r="725" spans="1:53" s="33" customFormat="1">
      <c r="A725" s="181"/>
      <c r="B725" s="79"/>
      <c r="C725" s="79"/>
      <c r="D725" s="79"/>
      <c r="E725" s="79"/>
      <c r="BA725" s="79"/>
    </row>
    <row r="726" spans="1:53" s="33" customFormat="1">
      <c r="A726" s="181"/>
      <c r="B726" s="79"/>
      <c r="C726" s="79"/>
      <c r="D726" s="79"/>
      <c r="E726" s="79"/>
      <c r="BA726" s="79"/>
    </row>
    <row r="727" spans="1:53" s="33" customFormat="1">
      <c r="A727" s="181"/>
      <c r="B727" s="79"/>
      <c r="C727" s="79"/>
      <c r="D727" s="79"/>
      <c r="E727" s="79"/>
      <c r="BA727" s="79"/>
    </row>
    <row r="728" spans="1:53" s="33" customFormat="1">
      <c r="A728" s="181"/>
      <c r="B728" s="79"/>
      <c r="C728" s="79"/>
      <c r="D728" s="79"/>
      <c r="E728" s="79"/>
      <c r="BA728" s="79"/>
    </row>
    <row r="729" spans="1:53" s="33" customFormat="1">
      <c r="A729" s="181"/>
      <c r="B729" s="79"/>
      <c r="C729" s="79"/>
      <c r="D729" s="79"/>
      <c r="E729" s="79"/>
      <c r="BA729" s="79"/>
    </row>
    <row r="730" spans="1:53" s="33" customFormat="1">
      <c r="A730" s="181"/>
      <c r="B730" s="79"/>
      <c r="C730" s="79"/>
      <c r="D730" s="79"/>
      <c r="E730" s="79"/>
      <c r="BA730" s="79"/>
    </row>
    <row r="731" spans="1:53" s="33" customFormat="1">
      <c r="A731" s="181"/>
      <c r="B731" s="79"/>
      <c r="C731" s="79"/>
      <c r="D731" s="79"/>
      <c r="E731" s="79"/>
      <c r="BA731" s="79"/>
    </row>
    <row r="732" spans="1:53" s="33" customFormat="1">
      <c r="A732" s="181"/>
      <c r="B732" s="79"/>
      <c r="C732" s="79"/>
      <c r="D732" s="79"/>
      <c r="E732" s="79"/>
      <c r="BA732" s="79"/>
    </row>
    <row r="733" spans="1:53" s="33" customFormat="1">
      <c r="A733" s="181"/>
      <c r="B733" s="79"/>
      <c r="C733" s="79"/>
      <c r="D733" s="79"/>
      <c r="E733" s="79"/>
      <c r="BA733" s="79"/>
    </row>
    <row r="734" spans="1:53" s="33" customFormat="1">
      <c r="A734" s="181"/>
      <c r="B734" s="79"/>
      <c r="C734" s="79"/>
      <c r="D734" s="79"/>
      <c r="E734" s="79"/>
      <c r="BA734" s="79"/>
    </row>
    <row r="735" spans="1:53" s="33" customFormat="1">
      <c r="A735" s="181"/>
      <c r="B735" s="79"/>
      <c r="C735" s="79"/>
      <c r="D735" s="79"/>
      <c r="E735" s="79"/>
      <c r="BA735" s="79"/>
    </row>
    <row r="736" spans="1:53" s="33" customFormat="1">
      <c r="A736" s="181"/>
      <c r="B736" s="79"/>
      <c r="C736" s="79"/>
      <c r="D736" s="79"/>
      <c r="E736" s="79"/>
      <c r="BA736" s="79"/>
    </row>
    <row r="737" spans="1:53" s="33" customFormat="1">
      <c r="A737" s="181"/>
      <c r="B737" s="79"/>
      <c r="C737" s="79"/>
      <c r="D737" s="79"/>
      <c r="E737" s="79"/>
      <c r="BA737" s="79"/>
    </row>
    <row r="738" spans="1:53" s="33" customFormat="1">
      <c r="A738" s="181"/>
      <c r="B738" s="79"/>
      <c r="C738" s="79"/>
      <c r="D738" s="79"/>
      <c r="E738" s="79"/>
      <c r="BA738" s="79"/>
    </row>
    <row r="739" spans="1:53" s="33" customFormat="1">
      <c r="A739" s="181"/>
      <c r="B739" s="79"/>
      <c r="C739" s="79"/>
      <c r="D739" s="79"/>
      <c r="E739" s="79"/>
      <c r="BA739" s="79"/>
    </row>
    <row r="740" spans="1:53" s="33" customFormat="1">
      <c r="A740" s="181"/>
      <c r="B740" s="79"/>
      <c r="C740" s="79"/>
      <c r="D740" s="79"/>
      <c r="E740" s="79"/>
      <c r="BA740" s="79"/>
    </row>
    <row r="741" spans="1:53" s="33" customFormat="1">
      <c r="A741" s="181"/>
      <c r="B741" s="79"/>
      <c r="C741" s="79"/>
      <c r="D741" s="79"/>
      <c r="E741" s="79"/>
      <c r="BA741" s="79"/>
    </row>
    <row r="742" spans="1:53" s="33" customFormat="1">
      <c r="A742" s="181"/>
      <c r="B742" s="79"/>
      <c r="C742" s="79"/>
      <c r="D742" s="79"/>
      <c r="E742" s="79"/>
      <c r="BA742" s="79"/>
    </row>
    <row r="743" spans="1:53" s="33" customFormat="1">
      <c r="A743" s="181"/>
      <c r="B743" s="79"/>
      <c r="C743" s="79"/>
      <c r="D743" s="79"/>
      <c r="E743" s="79"/>
      <c r="BA743" s="79"/>
    </row>
    <row r="744" spans="1:53" s="33" customFormat="1">
      <c r="A744" s="181"/>
      <c r="B744" s="79"/>
      <c r="C744" s="79"/>
      <c r="D744" s="79"/>
      <c r="E744" s="79"/>
      <c r="BA744" s="79"/>
    </row>
    <row r="745" spans="1:53" s="33" customFormat="1">
      <c r="A745" s="181"/>
      <c r="B745" s="79"/>
      <c r="C745" s="79"/>
      <c r="D745" s="79"/>
      <c r="E745" s="79"/>
      <c r="BA745" s="79"/>
    </row>
    <row r="746" spans="1:53" s="33" customFormat="1">
      <c r="A746" s="181"/>
      <c r="B746" s="79"/>
      <c r="C746" s="79"/>
      <c r="D746" s="79"/>
      <c r="E746" s="79"/>
      <c r="BA746" s="79"/>
    </row>
    <row r="747" spans="1:53" s="33" customFormat="1">
      <c r="A747" s="181"/>
      <c r="B747" s="79"/>
      <c r="C747" s="79"/>
      <c r="D747" s="79"/>
      <c r="E747" s="79"/>
      <c r="BA747" s="79"/>
    </row>
    <row r="748" spans="1:53" s="33" customFormat="1">
      <c r="A748" s="181"/>
      <c r="B748" s="79"/>
      <c r="C748" s="79"/>
      <c r="D748" s="79"/>
      <c r="E748" s="79"/>
      <c r="BA748" s="79"/>
    </row>
    <row r="749" spans="1:53" s="33" customFormat="1">
      <c r="A749" s="181"/>
      <c r="B749" s="79"/>
      <c r="C749" s="79"/>
      <c r="D749" s="79"/>
      <c r="E749" s="79"/>
      <c r="BA749" s="79"/>
    </row>
    <row r="750" spans="1:53" s="33" customFormat="1">
      <c r="A750" s="181"/>
      <c r="B750" s="79"/>
      <c r="C750" s="79"/>
      <c r="D750" s="79"/>
      <c r="E750" s="79"/>
      <c r="BA750" s="79"/>
    </row>
    <row r="751" spans="1:53" s="33" customFormat="1">
      <c r="A751" s="181"/>
      <c r="B751" s="79"/>
      <c r="C751" s="79"/>
      <c r="D751" s="79"/>
      <c r="E751" s="79"/>
      <c r="BA751" s="79"/>
    </row>
    <row r="752" spans="1:53" s="33" customFormat="1">
      <c r="A752" s="181"/>
      <c r="B752" s="79"/>
      <c r="C752" s="79"/>
      <c r="D752" s="79"/>
      <c r="E752" s="79"/>
      <c r="BA752" s="79"/>
    </row>
    <row r="753" spans="1:53" s="33" customFormat="1">
      <c r="A753" s="181"/>
      <c r="B753" s="79"/>
      <c r="C753" s="79"/>
      <c r="D753" s="79"/>
      <c r="E753" s="79"/>
      <c r="BA753" s="79"/>
    </row>
    <row r="754" spans="1:53" s="33" customFormat="1">
      <c r="A754" s="181"/>
      <c r="B754" s="79"/>
      <c r="C754" s="79"/>
      <c r="D754" s="79"/>
      <c r="E754" s="79"/>
      <c r="BA754" s="79"/>
    </row>
    <row r="755" spans="1:53" s="33" customFormat="1">
      <c r="A755" s="181"/>
      <c r="B755" s="79"/>
      <c r="C755" s="79"/>
      <c r="D755" s="79"/>
      <c r="E755" s="79"/>
      <c r="BA755" s="79"/>
    </row>
    <row r="756" spans="1:53" s="33" customFormat="1">
      <c r="A756" s="181"/>
      <c r="B756" s="79"/>
      <c r="C756" s="79"/>
      <c r="D756" s="79"/>
      <c r="E756" s="79"/>
      <c r="BA756" s="79"/>
    </row>
    <row r="757" spans="1:53" s="33" customFormat="1">
      <c r="A757" s="181"/>
      <c r="B757" s="79"/>
      <c r="C757" s="79"/>
      <c r="D757" s="79"/>
      <c r="E757" s="79"/>
      <c r="BA757" s="79"/>
    </row>
    <row r="758" spans="1:53" s="33" customFormat="1">
      <c r="A758" s="181"/>
      <c r="B758" s="79"/>
      <c r="C758" s="79"/>
      <c r="D758" s="79"/>
      <c r="E758" s="79"/>
      <c r="BA758" s="79"/>
    </row>
    <row r="759" spans="1:53" s="33" customFormat="1">
      <c r="A759" s="181"/>
      <c r="B759" s="79"/>
      <c r="C759" s="79"/>
      <c r="D759" s="79"/>
      <c r="E759" s="79"/>
      <c r="BA759" s="79"/>
    </row>
    <row r="760" spans="1:53" s="33" customFormat="1">
      <c r="A760" s="181"/>
      <c r="B760" s="79"/>
      <c r="C760" s="79"/>
      <c r="D760" s="79"/>
      <c r="E760" s="79"/>
      <c r="BA760" s="79"/>
    </row>
    <row r="761" spans="1:53" s="33" customFormat="1">
      <c r="A761" s="181"/>
      <c r="B761" s="79"/>
      <c r="C761" s="79"/>
      <c r="D761" s="79"/>
      <c r="E761" s="79"/>
      <c r="BA761" s="79"/>
    </row>
    <row r="762" spans="1:53" s="33" customFormat="1">
      <c r="A762" s="181"/>
      <c r="B762" s="79"/>
      <c r="C762" s="79"/>
      <c r="D762" s="79"/>
      <c r="E762" s="79"/>
      <c r="BA762" s="79"/>
    </row>
    <row r="763" spans="1:53" s="33" customFormat="1">
      <c r="A763" s="181"/>
      <c r="B763" s="79"/>
      <c r="C763" s="79"/>
      <c r="D763" s="79"/>
      <c r="E763" s="79"/>
      <c r="BA763" s="79"/>
    </row>
    <row r="764" spans="1:53" s="33" customFormat="1">
      <c r="A764" s="181"/>
      <c r="B764" s="79"/>
      <c r="C764" s="79"/>
      <c r="D764" s="79"/>
      <c r="E764" s="79"/>
      <c r="BA764" s="79"/>
    </row>
    <row r="765" spans="1:53" s="33" customFormat="1">
      <c r="A765" s="181"/>
      <c r="B765" s="79"/>
      <c r="C765" s="79"/>
      <c r="D765" s="79"/>
      <c r="E765" s="79"/>
      <c r="BA765" s="79"/>
    </row>
    <row r="766" spans="1:53" s="33" customFormat="1">
      <c r="A766" s="181"/>
      <c r="B766" s="79"/>
      <c r="C766" s="79"/>
      <c r="D766" s="79"/>
      <c r="E766" s="79"/>
      <c r="BA766" s="79"/>
    </row>
    <row r="767" spans="1:53" s="33" customFormat="1">
      <c r="A767" s="181"/>
      <c r="B767" s="79"/>
      <c r="C767" s="79"/>
      <c r="D767" s="79"/>
      <c r="E767" s="79"/>
      <c r="BA767" s="79"/>
    </row>
    <row r="768" spans="1:53" s="33" customFormat="1">
      <c r="A768" s="181"/>
      <c r="B768" s="79"/>
      <c r="C768" s="79"/>
      <c r="D768" s="79"/>
      <c r="E768" s="79"/>
      <c r="BA768" s="79"/>
    </row>
    <row r="769" spans="1:53" s="33" customFormat="1">
      <c r="A769" s="181"/>
      <c r="B769" s="79"/>
      <c r="C769" s="79"/>
      <c r="D769" s="79"/>
      <c r="E769" s="79"/>
      <c r="BA769" s="79"/>
    </row>
    <row r="770" spans="1:53" s="33" customFormat="1">
      <c r="A770" s="181"/>
      <c r="B770" s="79"/>
      <c r="C770" s="79"/>
      <c r="D770" s="79"/>
      <c r="E770" s="79"/>
      <c r="BA770" s="79"/>
    </row>
    <row r="771" spans="1:53" s="33" customFormat="1">
      <c r="A771" s="181"/>
      <c r="B771" s="79"/>
      <c r="C771" s="79"/>
      <c r="D771" s="79"/>
      <c r="E771" s="79"/>
      <c r="BA771" s="79"/>
    </row>
    <row r="772" spans="1:53" s="33" customFormat="1">
      <c r="A772" s="181"/>
      <c r="B772" s="79"/>
      <c r="C772" s="79"/>
      <c r="D772" s="79"/>
      <c r="E772" s="79"/>
      <c r="BA772" s="79"/>
    </row>
    <row r="773" spans="1:53" s="33" customFormat="1">
      <c r="A773" s="181"/>
      <c r="B773" s="79"/>
      <c r="C773" s="79"/>
      <c r="D773" s="79"/>
      <c r="E773" s="79"/>
      <c r="BA773" s="79"/>
    </row>
    <row r="774" spans="1:53" s="33" customFormat="1">
      <c r="A774" s="181"/>
      <c r="B774" s="79"/>
      <c r="C774" s="79"/>
      <c r="D774" s="79"/>
      <c r="E774" s="79"/>
      <c r="BA774" s="79"/>
    </row>
    <row r="775" spans="1:53" s="33" customFormat="1">
      <c r="A775" s="181"/>
      <c r="B775" s="79"/>
      <c r="C775" s="79"/>
      <c r="D775" s="79"/>
      <c r="E775" s="79"/>
      <c r="BA775" s="79"/>
    </row>
    <row r="776" spans="1:53" s="33" customFormat="1">
      <c r="A776" s="181"/>
      <c r="B776" s="79"/>
      <c r="C776" s="79"/>
      <c r="D776" s="79"/>
      <c r="E776" s="79"/>
      <c r="BA776" s="79"/>
    </row>
    <row r="777" spans="1:53" s="33" customFormat="1">
      <c r="A777" s="181"/>
      <c r="B777" s="79"/>
      <c r="C777" s="79"/>
      <c r="D777" s="79"/>
      <c r="E777" s="79"/>
      <c r="BA777" s="79"/>
    </row>
    <row r="778" spans="1:53" s="33" customFormat="1">
      <c r="A778" s="181"/>
      <c r="B778" s="79"/>
      <c r="C778" s="79"/>
      <c r="D778" s="79"/>
      <c r="E778" s="79"/>
      <c r="BA778" s="79"/>
    </row>
    <row r="779" spans="1:53" s="33" customFormat="1">
      <c r="A779" s="181"/>
      <c r="B779" s="79"/>
      <c r="C779" s="79"/>
      <c r="D779" s="79"/>
      <c r="E779" s="79"/>
      <c r="BA779" s="79"/>
    </row>
    <row r="780" spans="1:53" s="33" customFormat="1">
      <c r="A780" s="181"/>
      <c r="B780" s="79"/>
      <c r="C780" s="79"/>
      <c r="D780" s="79"/>
      <c r="E780" s="79"/>
      <c r="BA780" s="79"/>
    </row>
    <row r="781" spans="1:53" s="33" customFormat="1">
      <c r="A781" s="181"/>
      <c r="B781" s="79"/>
      <c r="C781" s="79"/>
      <c r="D781" s="79"/>
      <c r="E781" s="79"/>
      <c r="BA781" s="79"/>
    </row>
    <row r="782" spans="1:53" s="33" customFormat="1">
      <c r="A782" s="181"/>
      <c r="B782" s="79"/>
      <c r="C782" s="79"/>
      <c r="D782" s="79"/>
      <c r="E782" s="79"/>
      <c r="BA782" s="79"/>
    </row>
    <row r="783" spans="1:53" s="33" customFormat="1">
      <c r="A783" s="181"/>
      <c r="B783" s="79"/>
      <c r="C783" s="79"/>
      <c r="D783" s="79"/>
      <c r="E783" s="79"/>
      <c r="BA783" s="79"/>
    </row>
    <row r="784" spans="1:53" s="33" customFormat="1">
      <c r="A784" s="181"/>
      <c r="B784" s="79"/>
      <c r="C784" s="79"/>
      <c r="D784" s="79"/>
      <c r="E784" s="79"/>
      <c r="BA784" s="79"/>
    </row>
    <row r="785" spans="1:53" s="33" customFormat="1">
      <c r="A785" s="181"/>
      <c r="B785" s="79"/>
      <c r="C785" s="79"/>
      <c r="D785" s="79"/>
      <c r="E785" s="79"/>
      <c r="BA785" s="79"/>
    </row>
    <row r="786" spans="1:53" s="33" customFormat="1">
      <c r="A786" s="181"/>
      <c r="B786" s="79"/>
      <c r="C786" s="79"/>
      <c r="D786" s="79"/>
      <c r="E786" s="79"/>
      <c r="BA786" s="79"/>
    </row>
    <row r="787" spans="1:53" s="33" customFormat="1">
      <c r="A787" s="181"/>
      <c r="B787" s="79"/>
      <c r="C787" s="79"/>
      <c r="D787" s="79"/>
      <c r="E787" s="79"/>
      <c r="BA787" s="79"/>
    </row>
    <row r="788" spans="1:53" s="33" customFormat="1">
      <c r="A788" s="181"/>
      <c r="B788" s="79"/>
      <c r="C788" s="79"/>
      <c r="D788" s="79"/>
      <c r="E788" s="79"/>
      <c r="BA788" s="79"/>
    </row>
    <row r="789" spans="1:53" s="33" customFormat="1">
      <c r="A789" s="181"/>
      <c r="B789" s="79"/>
      <c r="C789" s="79"/>
      <c r="D789" s="79"/>
      <c r="E789" s="79"/>
      <c r="BA789" s="79"/>
    </row>
    <row r="790" spans="1:53" s="33" customFormat="1">
      <c r="A790" s="181"/>
      <c r="B790" s="79"/>
      <c r="C790" s="79"/>
      <c r="D790" s="79"/>
      <c r="E790" s="79"/>
      <c r="BA790" s="79"/>
    </row>
    <row r="791" spans="1:53" s="33" customFormat="1">
      <c r="A791" s="181"/>
      <c r="B791" s="79"/>
      <c r="C791" s="79"/>
      <c r="D791" s="79"/>
      <c r="E791" s="79"/>
      <c r="BA791" s="79"/>
    </row>
    <row r="792" spans="1:53" s="33" customFormat="1">
      <c r="A792" s="181"/>
      <c r="B792" s="79"/>
      <c r="C792" s="79"/>
      <c r="D792" s="79"/>
      <c r="E792" s="79"/>
      <c r="BA792" s="79"/>
    </row>
    <row r="793" spans="1:53" s="33" customFormat="1">
      <c r="A793" s="181"/>
      <c r="B793" s="79"/>
      <c r="C793" s="79"/>
      <c r="D793" s="79"/>
      <c r="E793" s="79"/>
      <c r="BA793" s="79"/>
    </row>
    <row r="794" spans="1:53" s="33" customFormat="1">
      <c r="A794" s="181"/>
      <c r="B794" s="79"/>
      <c r="C794" s="79"/>
      <c r="D794" s="79"/>
      <c r="E794" s="79"/>
      <c r="BA794" s="79"/>
    </row>
    <row r="795" spans="1:53" s="33" customFormat="1">
      <c r="A795" s="181"/>
      <c r="B795" s="79"/>
      <c r="C795" s="79"/>
      <c r="D795" s="79"/>
      <c r="E795" s="79"/>
      <c r="BA795" s="79"/>
    </row>
    <row r="796" spans="1:53" s="33" customFormat="1">
      <c r="A796" s="181"/>
      <c r="B796" s="79"/>
      <c r="C796" s="79"/>
      <c r="D796" s="79"/>
      <c r="E796" s="79"/>
      <c r="BA796" s="79"/>
    </row>
    <row r="797" spans="1:53" s="33" customFormat="1">
      <c r="A797" s="181"/>
      <c r="B797" s="79"/>
      <c r="C797" s="79"/>
      <c r="D797" s="79"/>
      <c r="E797" s="79"/>
      <c r="BA797" s="79"/>
    </row>
    <row r="798" spans="1:53" s="33" customFormat="1">
      <c r="A798" s="181"/>
      <c r="B798" s="79"/>
      <c r="C798" s="79"/>
      <c r="D798" s="79"/>
      <c r="E798" s="79"/>
      <c r="BA798" s="79"/>
    </row>
    <row r="799" spans="1:53" s="33" customFormat="1">
      <c r="A799" s="181"/>
      <c r="B799" s="79"/>
      <c r="C799" s="79"/>
      <c r="D799" s="79"/>
      <c r="E799" s="79"/>
      <c r="BA799" s="79"/>
    </row>
    <row r="800" spans="1:53" s="33" customFormat="1">
      <c r="A800" s="181"/>
      <c r="B800" s="79"/>
      <c r="C800" s="79"/>
      <c r="D800" s="79"/>
      <c r="E800" s="79"/>
      <c r="BA800" s="79"/>
    </row>
    <row r="801" spans="1:53" s="33" customFormat="1">
      <c r="A801" s="181"/>
      <c r="B801" s="79"/>
      <c r="C801" s="79"/>
      <c r="D801" s="79"/>
      <c r="E801" s="79"/>
      <c r="BA801" s="79"/>
    </row>
    <row r="802" spans="1:53" s="33" customFormat="1">
      <c r="A802" s="181"/>
      <c r="B802" s="79"/>
      <c r="C802" s="79"/>
      <c r="D802" s="79"/>
      <c r="E802" s="79"/>
      <c r="BA802" s="79"/>
    </row>
    <row r="803" spans="1:53" s="33" customFormat="1">
      <c r="A803" s="181"/>
      <c r="B803" s="79"/>
      <c r="C803" s="79"/>
      <c r="D803" s="79"/>
      <c r="E803" s="79"/>
      <c r="BA803" s="79"/>
    </row>
    <row r="804" spans="1:53" s="33" customFormat="1">
      <c r="A804" s="181"/>
      <c r="B804" s="79"/>
      <c r="C804" s="79"/>
      <c r="D804" s="79"/>
      <c r="E804" s="79"/>
      <c r="BA804" s="79"/>
    </row>
    <row r="805" spans="1:53" s="33" customFormat="1">
      <c r="A805" s="181"/>
      <c r="B805" s="79"/>
      <c r="C805" s="79"/>
      <c r="D805" s="79"/>
      <c r="E805" s="79"/>
      <c r="BA805" s="79"/>
    </row>
    <row r="806" spans="1:53" s="33" customFormat="1">
      <c r="A806" s="181"/>
      <c r="B806" s="79"/>
      <c r="C806" s="79"/>
      <c r="D806" s="79"/>
      <c r="E806" s="79"/>
      <c r="BA806" s="79"/>
    </row>
    <row r="807" spans="1:53" s="33" customFormat="1">
      <c r="A807" s="181"/>
      <c r="B807" s="79"/>
      <c r="C807" s="79"/>
      <c r="D807" s="79"/>
      <c r="E807" s="79"/>
      <c r="BA807" s="79"/>
    </row>
    <row r="808" spans="1:53" s="33" customFormat="1">
      <c r="A808" s="181"/>
      <c r="B808" s="79"/>
      <c r="C808" s="79"/>
      <c r="D808" s="79"/>
      <c r="E808" s="79"/>
      <c r="BA808" s="79"/>
    </row>
    <row r="809" spans="1:53" s="33" customFormat="1">
      <c r="A809" s="181"/>
      <c r="B809" s="79"/>
      <c r="C809" s="79"/>
      <c r="D809" s="79"/>
      <c r="E809" s="79"/>
      <c r="BA809" s="79"/>
    </row>
    <row r="810" spans="1:53" s="33" customFormat="1">
      <c r="A810" s="181"/>
      <c r="B810" s="79"/>
      <c r="C810" s="79"/>
      <c r="D810" s="79"/>
      <c r="E810" s="79"/>
      <c r="BA810" s="79"/>
    </row>
    <row r="811" spans="1:53" s="33" customFormat="1">
      <c r="A811" s="181"/>
      <c r="B811" s="79"/>
      <c r="C811" s="79"/>
      <c r="D811" s="79"/>
      <c r="E811" s="79"/>
      <c r="BA811" s="79"/>
    </row>
    <row r="812" spans="1:53" s="33" customFormat="1">
      <c r="A812" s="181"/>
      <c r="B812" s="79"/>
      <c r="C812" s="79"/>
      <c r="D812" s="79"/>
      <c r="E812" s="79"/>
      <c r="BA812" s="79"/>
    </row>
    <row r="813" spans="1:53" s="33" customFormat="1">
      <c r="A813" s="181"/>
      <c r="B813" s="79"/>
      <c r="C813" s="79"/>
      <c r="D813" s="79"/>
      <c r="E813" s="79"/>
      <c r="BA813" s="79"/>
    </row>
    <row r="814" spans="1:53" s="33" customFormat="1">
      <c r="A814" s="181"/>
      <c r="B814" s="79"/>
      <c r="C814" s="79"/>
      <c r="D814" s="79"/>
      <c r="E814" s="79"/>
      <c r="BA814" s="79"/>
    </row>
    <row r="815" spans="1:53" s="33" customFormat="1">
      <c r="A815" s="181"/>
      <c r="B815" s="79"/>
      <c r="C815" s="79"/>
      <c r="D815" s="79"/>
      <c r="E815" s="79"/>
      <c r="BA815" s="79"/>
    </row>
    <row r="816" spans="1:53" s="33" customFormat="1">
      <c r="A816" s="181"/>
      <c r="B816" s="79"/>
      <c r="C816" s="79"/>
      <c r="D816" s="79"/>
      <c r="E816" s="79"/>
      <c r="BA816" s="79"/>
    </row>
    <row r="817" spans="1:53" s="33" customFormat="1">
      <c r="A817" s="181"/>
      <c r="B817" s="79"/>
      <c r="C817" s="79"/>
      <c r="D817" s="79"/>
      <c r="E817" s="79"/>
      <c r="BA817" s="79"/>
    </row>
    <row r="818" spans="1:53" s="33" customFormat="1">
      <c r="A818" s="181"/>
      <c r="B818" s="79"/>
      <c r="C818" s="79"/>
      <c r="D818" s="79"/>
      <c r="E818" s="79"/>
      <c r="BA818" s="79"/>
    </row>
    <row r="819" spans="1:53" s="33" customFormat="1">
      <c r="A819" s="181"/>
      <c r="B819" s="79"/>
      <c r="C819" s="79"/>
      <c r="D819" s="79"/>
      <c r="E819" s="79"/>
      <c r="BA819" s="79"/>
    </row>
    <row r="820" spans="1:53" s="33" customFormat="1">
      <c r="A820" s="181"/>
      <c r="B820" s="79"/>
      <c r="C820" s="79"/>
      <c r="D820" s="79"/>
      <c r="E820" s="79"/>
      <c r="BA820" s="79"/>
    </row>
    <row r="821" spans="1:53" s="33" customFormat="1">
      <c r="A821" s="181"/>
      <c r="B821" s="79"/>
      <c r="C821" s="79"/>
      <c r="D821" s="79"/>
      <c r="E821" s="79"/>
      <c r="BA821" s="79"/>
    </row>
    <row r="822" spans="1:53" s="33" customFormat="1">
      <c r="A822" s="181"/>
      <c r="B822" s="79"/>
      <c r="C822" s="79"/>
      <c r="D822" s="79"/>
      <c r="E822" s="79"/>
      <c r="BA822" s="79"/>
    </row>
    <row r="823" spans="1:53" s="33" customFormat="1">
      <c r="A823" s="181"/>
      <c r="B823" s="79"/>
      <c r="C823" s="79"/>
      <c r="D823" s="79"/>
      <c r="E823" s="79"/>
      <c r="BA823" s="79"/>
    </row>
    <row r="824" spans="1:53" s="33" customFormat="1">
      <c r="A824" s="181"/>
      <c r="B824" s="79"/>
      <c r="C824" s="79"/>
      <c r="D824" s="79"/>
      <c r="E824" s="79"/>
      <c r="BA824" s="79"/>
    </row>
    <row r="825" spans="1:53" s="33" customFormat="1">
      <c r="A825" s="181"/>
      <c r="B825" s="79"/>
      <c r="C825" s="79"/>
      <c r="D825" s="79"/>
      <c r="E825" s="79"/>
      <c r="BA825" s="79"/>
    </row>
    <row r="826" spans="1:53" s="33" customFormat="1">
      <c r="A826" s="181"/>
      <c r="B826" s="79"/>
      <c r="C826" s="79"/>
      <c r="D826" s="79"/>
      <c r="E826" s="79"/>
      <c r="BA826" s="79"/>
    </row>
    <row r="827" spans="1:53" s="33" customFormat="1">
      <c r="A827" s="181"/>
      <c r="B827" s="79"/>
      <c r="C827" s="79"/>
      <c r="D827" s="79"/>
      <c r="E827" s="79"/>
      <c r="BA827" s="79"/>
    </row>
    <row r="828" spans="1:53" s="33" customFormat="1">
      <c r="A828" s="181"/>
      <c r="B828" s="79"/>
      <c r="C828" s="79"/>
      <c r="D828" s="79"/>
      <c r="E828" s="79"/>
      <c r="BA828" s="79"/>
    </row>
    <row r="829" spans="1:53" s="33" customFormat="1">
      <c r="A829" s="181"/>
      <c r="B829" s="79"/>
      <c r="C829" s="79"/>
      <c r="D829" s="79"/>
      <c r="E829" s="79"/>
      <c r="BA829" s="79"/>
    </row>
    <row r="830" spans="1:53" s="33" customFormat="1">
      <c r="A830" s="181"/>
      <c r="B830" s="79"/>
      <c r="C830" s="79"/>
      <c r="D830" s="79"/>
      <c r="E830" s="79"/>
      <c r="BA830" s="79"/>
    </row>
    <row r="831" spans="1:53" s="33" customFormat="1">
      <c r="A831" s="181"/>
      <c r="B831" s="79"/>
      <c r="C831" s="79"/>
      <c r="D831" s="79"/>
      <c r="E831" s="79"/>
      <c r="BA831" s="79"/>
    </row>
    <row r="832" spans="1:53" s="33" customFormat="1">
      <c r="A832" s="181"/>
      <c r="B832" s="79"/>
      <c r="C832" s="79"/>
      <c r="D832" s="79"/>
      <c r="E832" s="79"/>
      <c r="BA832" s="79"/>
    </row>
    <row r="833" spans="1:53" s="33" customFormat="1">
      <c r="A833" s="181"/>
      <c r="B833" s="79"/>
      <c r="C833" s="79"/>
      <c r="D833" s="79"/>
      <c r="E833" s="79"/>
      <c r="BA833" s="79"/>
    </row>
    <row r="834" spans="1:53" s="33" customFormat="1">
      <c r="A834" s="181"/>
      <c r="B834" s="79"/>
      <c r="C834" s="79"/>
      <c r="D834" s="79"/>
      <c r="E834" s="79"/>
      <c r="BA834" s="79"/>
    </row>
    <row r="835" spans="1:53" s="33" customFormat="1">
      <c r="A835" s="181"/>
      <c r="B835" s="79"/>
      <c r="C835" s="79"/>
      <c r="D835" s="79"/>
      <c r="E835" s="79"/>
      <c r="BA835" s="79"/>
    </row>
    <row r="836" spans="1:53" s="33" customFormat="1">
      <c r="A836" s="181"/>
      <c r="B836" s="79"/>
      <c r="C836" s="79"/>
      <c r="D836" s="79"/>
      <c r="E836" s="79"/>
      <c r="BA836" s="79"/>
    </row>
    <row r="837" spans="1:53" s="33" customFormat="1">
      <c r="A837" s="181"/>
      <c r="B837" s="79"/>
      <c r="C837" s="79"/>
      <c r="D837" s="79"/>
      <c r="E837" s="79"/>
      <c r="BA837" s="79"/>
    </row>
    <row r="838" spans="1:53" s="33" customFormat="1">
      <c r="A838" s="181"/>
      <c r="B838" s="79"/>
      <c r="C838" s="79"/>
      <c r="D838" s="79"/>
      <c r="E838" s="79"/>
      <c r="BA838" s="79"/>
    </row>
    <row r="839" spans="1:53" s="33" customFormat="1">
      <c r="A839" s="181"/>
      <c r="B839" s="79"/>
      <c r="C839" s="79"/>
      <c r="D839" s="79"/>
      <c r="E839" s="79"/>
      <c r="BA839" s="79"/>
    </row>
    <row r="840" spans="1:53" s="33" customFormat="1">
      <c r="A840" s="181"/>
      <c r="B840" s="79"/>
      <c r="C840" s="79"/>
      <c r="D840" s="79"/>
      <c r="E840" s="79"/>
      <c r="BA840" s="79"/>
    </row>
    <row r="841" spans="1:53" s="33" customFormat="1">
      <c r="A841" s="181"/>
      <c r="B841" s="79"/>
      <c r="C841" s="79"/>
      <c r="D841" s="79"/>
      <c r="E841" s="79"/>
      <c r="BA841" s="79"/>
    </row>
    <row r="842" spans="1:53" s="33" customFormat="1">
      <c r="A842" s="181"/>
      <c r="B842" s="79"/>
      <c r="C842" s="79"/>
      <c r="D842" s="79"/>
      <c r="E842" s="79"/>
      <c r="BA842" s="79"/>
    </row>
    <row r="843" spans="1:53" s="33" customFormat="1">
      <c r="A843" s="181"/>
      <c r="B843" s="79"/>
      <c r="C843" s="79"/>
      <c r="D843" s="79"/>
      <c r="E843" s="79"/>
      <c r="BA843" s="79"/>
    </row>
    <row r="844" spans="1:53" s="33" customFormat="1">
      <c r="A844" s="181"/>
      <c r="B844" s="79"/>
      <c r="C844" s="79"/>
      <c r="D844" s="79"/>
      <c r="E844" s="79"/>
      <c r="BA844" s="79"/>
    </row>
    <row r="845" spans="1:53" s="33" customFormat="1">
      <c r="A845" s="181"/>
      <c r="B845" s="79"/>
      <c r="C845" s="79"/>
      <c r="D845" s="79"/>
      <c r="E845" s="79"/>
      <c r="BA845" s="79"/>
    </row>
    <row r="846" spans="1:53" s="33" customFormat="1">
      <c r="A846" s="181"/>
      <c r="B846" s="79"/>
      <c r="C846" s="79"/>
      <c r="D846" s="79"/>
      <c r="E846" s="79"/>
      <c r="BA846" s="79"/>
    </row>
    <row r="847" spans="1:53" s="33" customFormat="1">
      <c r="A847" s="181"/>
      <c r="B847" s="79"/>
      <c r="C847" s="79"/>
      <c r="D847" s="79"/>
      <c r="E847" s="79"/>
      <c r="BA847" s="79"/>
    </row>
    <row r="848" spans="1:53" s="33" customFormat="1">
      <c r="A848" s="181"/>
      <c r="B848" s="79"/>
      <c r="C848" s="79"/>
      <c r="D848" s="79"/>
      <c r="E848" s="79"/>
      <c r="BA848" s="79"/>
    </row>
    <row r="849" spans="1:53" s="33" customFormat="1">
      <c r="A849" s="181"/>
      <c r="B849" s="79"/>
      <c r="C849" s="79"/>
      <c r="D849" s="79"/>
      <c r="E849" s="79"/>
      <c r="BA849" s="79"/>
    </row>
    <row r="850" spans="1:53" s="33" customFormat="1">
      <c r="A850" s="181"/>
      <c r="B850" s="79"/>
      <c r="C850" s="79"/>
      <c r="D850" s="79"/>
      <c r="E850" s="79"/>
      <c r="BA850" s="79"/>
    </row>
    <row r="851" spans="1:53" s="33" customFormat="1">
      <c r="A851" s="181"/>
      <c r="B851" s="79"/>
      <c r="C851" s="79"/>
      <c r="D851" s="79"/>
      <c r="E851" s="79"/>
      <c r="BA851" s="79"/>
    </row>
    <row r="852" spans="1:53" s="33" customFormat="1">
      <c r="A852" s="181"/>
      <c r="B852" s="79"/>
      <c r="C852" s="79"/>
      <c r="D852" s="79"/>
      <c r="E852" s="79"/>
      <c r="BA852" s="79"/>
    </row>
    <row r="853" spans="1:53" s="33" customFormat="1">
      <c r="A853" s="181"/>
      <c r="B853" s="79"/>
      <c r="C853" s="79"/>
      <c r="D853" s="79"/>
      <c r="E853" s="79"/>
      <c r="BA853" s="79"/>
    </row>
    <row r="854" spans="1:53" s="33" customFormat="1">
      <c r="A854" s="181"/>
      <c r="B854" s="79"/>
      <c r="C854" s="79"/>
      <c r="D854" s="79"/>
      <c r="E854" s="79"/>
      <c r="BA854" s="79"/>
    </row>
    <row r="855" spans="1:53" s="33" customFormat="1">
      <c r="A855" s="181"/>
      <c r="B855" s="79"/>
      <c r="C855" s="79"/>
      <c r="D855" s="79"/>
      <c r="E855" s="79"/>
      <c r="BA855" s="79"/>
    </row>
    <row r="856" spans="1:53" s="33" customFormat="1">
      <c r="A856" s="181"/>
      <c r="B856" s="79"/>
      <c r="C856" s="79"/>
      <c r="D856" s="79"/>
      <c r="E856" s="79"/>
      <c r="BA856" s="79"/>
    </row>
    <row r="857" spans="1:53" s="33" customFormat="1">
      <c r="A857" s="181"/>
      <c r="B857" s="79"/>
      <c r="C857" s="79"/>
      <c r="D857" s="79"/>
      <c r="E857" s="79"/>
      <c r="BA857" s="79"/>
    </row>
    <row r="858" spans="1:53" s="33" customFormat="1">
      <c r="A858" s="181"/>
      <c r="B858" s="79"/>
      <c r="C858" s="79"/>
      <c r="D858" s="79"/>
      <c r="E858" s="79"/>
      <c r="BA858" s="79"/>
    </row>
    <row r="859" spans="1:53" s="33" customFormat="1">
      <c r="A859" s="181"/>
      <c r="B859" s="79"/>
      <c r="C859" s="79"/>
      <c r="D859" s="79"/>
      <c r="E859" s="79"/>
      <c r="BA859" s="79"/>
    </row>
    <row r="860" spans="1:53" s="33" customFormat="1">
      <c r="A860" s="181"/>
      <c r="B860" s="79"/>
      <c r="C860" s="79"/>
      <c r="D860" s="79"/>
      <c r="E860" s="79"/>
      <c r="BA860" s="79"/>
    </row>
    <row r="861" spans="1:53" s="33" customFormat="1">
      <c r="A861" s="181"/>
      <c r="B861" s="79"/>
      <c r="C861" s="79"/>
      <c r="D861" s="79"/>
      <c r="E861" s="79"/>
      <c r="BA861" s="79"/>
    </row>
    <row r="862" spans="1:53" s="33" customFormat="1">
      <c r="A862" s="181"/>
      <c r="B862" s="79"/>
      <c r="C862" s="79"/>
      <c r="D862" s="79"/>
      <c r="E862" s="79"/>
      <c r="BA862" s="79"/>
    </row>
    <row r="863" spans="1:53" s="33" customFormat="1">
      <c r="A863" s="181"/>
      <c r="B863" s="79"/>
      <c r="C863" s="79"/>
      <c r="D863" s="79"/>
      <c r="E863" s="79"/>
      <c r="BA863" s="79"/>
    </row>
    <row r="864" spans="1:53" s="33" customFormat="1">
      <c r="A864" s="181"/>
      <c r="B864" s="79"/>
      <c r="C864" s="79"/>
      <c r="D864" s="79"/>
      <c r="E864" s="79"/>
      <c r="BA864" s="79"/>
    </row>
    <row r="865" spans="1:53" s="33" customFormat="1">
      <c r="A865" s="181"/>
      <c r="B865" s="79"/>
      <c r="C865" s="79"/>
      <c r="D865" s="79"/>
      <c r="E865" s="79"/>
      <c r="BA865" s="79"/>
    </row>
    <row r="866" spans="1:53" s="33" customFormat="1">
      <c r="A866" s="181"/>
      <c r="B866" s="79"/>
      <c r="C866" s="79"/>
      <c r="D866" s="79"/>
      <c r="E866" s="79"/>
      <c r="BA866" s="79"/>
    </row>
    <row r="867" spans="1:53" s="33" customFormat="1">
      <c r="A867" s="181"/>
      <c r="B867" s="79"/>
      <c r="C867" s="79"/>
      <c r="D867" s="79"/>
      <c r="E867" s="79"/>
      <c r="BA867" s="79"/>
    </row>
    <row r="868" spans="1:53" s="33" customFormat="1">
      <c r="A868" s="181"/>
      <c r="B868" s="79"/>
      <c r="C868" s="79"/>
      <c r="D868" s="79"/>
      <c r="E868" s="79"/>
      <c r="BA868" s="79"/>
    </row>
    <row r="869" spans="1:53" s="33" customFormat="1">
      <c r="A869" s="181"/>
      <c r="B869" s="79"/>
      <c r="C869" s="79"/>
      <c r="D869" s="79"/>
      <c r="E869" s="79"/>
      <c r="BA869" s="79"/>
    </row>
    <row r="870" spans="1:53" s="33" customFormat="1">
      <c r="A870" s="181"/>
      <c r="B870" s="79"/>
      <c r="C870" s="79"/>
      <c r="D870" s="79"/>
      <c r="E870" s="79"/>
      <c r="BA870" s="79"/>
    </row>
    <row r="871" spans="1:53" s="33" customFormat="1">
      <c r="A871" s="181"/>
      <c r="B871" s="79"/>
      <c r="C871" s="79"/>
      <c r="D871" s="79"/>
      <c r="E871" s="79"/>
      <c r="BA871" s="79"/>
    </row>
    <row r="872" spans="1:53" s="33" customFormat="1">
      <c r="A872" s="181"/>
      <c r="B872" s="79"/>
      <c r="C872" s="79"/>
      <c r="D872" s="79"/>
      <c r="E872" s="79"/>
      <c r="BA872" s="79"/>
    </row>
    <row r="873" spans="1:53" s="33" customFormat="1">
      <c r="A873" s="181"/>
      <c r="B873" s="79"/>
      <c r="C873" s="79"/>
      <c r="D873" s="79"/>
      <c r="E873" s="79"/>
      <c r="BA873" s="79"/>
    </row>
    <row r="874" spans="1:53" s="33" customFormat="1">
      <c r="A874" s="181"/>
      <c r="B874" s="79"/>
      <c r="C874" s="79"/>
      <c r="D874" s="79"/>
      <c r="E874" s="79"/>
      <c r="BA874" s="79"/>
    </row>
    <row r="875" spans="1:53" s="33" customFormat="1">
      <c r="A875" s="181"/>
      <c r="B875" s="79"/>
      <c r="C875" s="79"/>
      <c r="D875" s="79"/>
      <c r="E875" s="79"/>
      <c r="BA875" s="79"/>
    </row>
    <row r="876" spans="1:53" s="33" customFormat="1">
      <c r="A876" s="181"/>
      <c r="B876" s="79"/>
      <c r="C876" s="79"/>
      <c r="D876" s="79"/>
      <c r="E876" s="79"/>
      <c r="BA876" s="79"/>
    </row>
    <row r="877" spans="1:53" s="33" customFormat="1">
      <c r="A877" s="181"/>
      <c r="B877" s="79"/>
      <c r="C877" s="79"/>
      <c r="D877" s="79"/>
      <c r="E877" s="79"/>
      <c r="BA877" s="79"/>
    </row>
    <row r="878" spans="1:53" s="33" customFormat="1">
      <c r="A878" s="181"/>
      <c r="B878" s="79"/>
      <c r="C878" s="79"/>
      <c r="D878" s="79"/>
      <c r="E878" s="79"/>
      <c r="BA878" s="79"/>
    </row>
    <row r="879" spans="1:53" s="33" customFormat="1">
      <c r="A879" s="181"/>
      <c r="B879" s="79"/>
      <c r="C879" s="79"/>
      <c r="D879" s="79"/>
      <c r="E879" s="79"/>
      <c r="BA879" s="79"/>
    </row>
    <row r="880" spans="1:53" s="33" customFormat="1">
      <c r="A880" s="181"/>
      <c r="B880" s="79"/>
      <c r="C880" s="79"/>
      <c r="D880" s="79"/>
      <c r="E880" s="79"/>
      <c r="BA880" s="79"/>
    </row>
    <row r="881" spans="1:53" s="33" customFormat="1">
      <c r="A881" s="181"/>
      <c r="B881" s="79"/>
      <c r="C881" s="79"/>
      <c r="D881" s="79"/>
      <c r="E881" s="79"/>
      <c r="BA881" s="79"/>
    </row>
    <row r="882" spans="1:53" s="33" customFormat="1">
      <c r="A882" s="181"/>
      <c r="B882" s="79"/>
      <c r="C882" s="79"/>
      <c r="D882" s="79"/>
      <c r="E882" s="79"/>
      <c r="BA882" s="79"/>
    </row>
    <row r="883" spans="1:53" s="33" customFormat="1">
      <c r="A883" s="181"/>
      <c r="B883" s="79"/>
      <c r="C883" s="79"/>
      <c r="D883" s="79"/>
      <c r="E883" s="79"/>
      <c r="BA883" s="79"/>
    </row>
    <row r="884" spans="1:53" s="33" customFormat="1">
      <c r="A884" s="181"/>
      <c r="B884" s="79"/>
      <c r="C884" s="79"/>
      <c r="D884" s="79"/>
      <c r="E884" s="79"/>
      <c r="BA884" s="79"/>
    </row>
    <row r="885" spans="1:53" s="33" customFormat="1">
      <c r="A885" s="181"/>
      <c r="B885" s="79"/>
      <c r="C885" s="79"/>
      <c r="D885" s="79"/>
      <c r="E885" s="79"/>
      <c r="BA885" s="79"/>
    </row>
    <row r="886" spans="1:53" s="33" customFormat="1">
      <c r="A886" s="181"/>
      <c r="B886" s="79"/>
      <c r="C886" s="79"/>
      <c r="D886" s="79"/>
      <c r="E886" s="79"/>
      <c r="BA886" s="79"/>
    </row>
    <row r="887" spans="1:53" s="33" customFormat="1">
      <c r="A887" s="181"/>
      <c r="B887" s="79"/>
      <c r="C887" s="79"/>
      <c r="D887" s="79"/>
      <c r="E887" s="79"/>
      <c r="BA887" s="79"/>
    </row>
    <row r="888" spans="1:53" s="33" customFormat="1">
      <c r="A888" s="181"/>
      <c r="B888" s="79"/>
      <c r="C888" s="79"/>
      <c r="D888" s="79"/>
      <c r="E888" s="79"/>
      <c r="BA888" s="79"/>
    </row>
    <row r="889" spans="1:53" s="33" customFormat="1">
      <c r="A889" s="181"/>
      <c r="B889" s="79"/>
      <c r="C889" s="79"/>
      <c r="D889" s="79"/>
      <c r="E889" s="79"/>
      <c r="BA889" s="79"/>
    </row>
    <row r="890" spans="1:53" s="33" customFormat="1">
      <c r="A890" s="181"/>
      <c r="B890" s="79"/>
      <c r="C890" s="79"/>
      <c r="D890" s="79"/>
      <c r="E890" s="79"/>
      <c r="BA890" s="79"/>
    </row>
    <row r="891" spans="1:53" s="33" customFormat="1">
      <c r="A891" s="181"/>
      <c r="B891" s="79"/>
      <c r="C891" s="79"/>
      <c r="D891" s="79"/>
      <c r="E891" s="79"/>
      <c r="BA891" s="79"/>
    </row>
    <row r="892" spans="1:53" s="33" customFormat="1">
      <c r="A892" s="181"/>
      <c r="B892" s="79"/>
      <c r="C892" s="79"/>
      <c r="D892" s="79"/>
      <c r="E892" s="79"/>
      <c r="BA892" s="79"/>
    </row>
    <row r="893" spans="1:53" s="33" customFormat="1">
      <c r="A893" s="181"/>
      <c r="B893" s="79"/>
      <c r="C893" s="79"/>
      <c r="D893" s="79"/>
      <c r="E893" s="79"/>
      <c r="BA893" s="79"/>
    </row>
    <row r="894" spans="1:53" s="33" customFormat="1">
      <c r="A894" s="181"/>
      <c r="B894" s="79"/>
      <c r="C894" s="79"/>
      <c r="D894" s="79"/>
      <c r="E894" s="79"/>
      <c r="BA894" s="79"/>
    </row>
    <row r="895" spans="1:53" s="33" customFormat="1">
      <c r="A895" s="181"/>
      <c r="B895" s="79"/>
      <c r="C895" s="79"/>
      <c r="D895" s="79"/>
      <c r="E895" s="79"/>
      <c r="BA895" s="79"/>
    </row>
    <row r="896" spans="1:53" s="33" customFormat="1">
      <c r="A896" s="181"/>
      <c r="B896" s="79"/>
      <c r="C896" s="79"/>
      <c r="D896" s="79"/>
      <c r="E896" s="79"/>
      <c r="BA896" s="79"/>
    </row>
    <row r="897" spans="1:53" s="33" customFormat="1">
      <c r="A897" s="181"/>
      <c r="B897" s="79"/>
      <c r="C897" s="79"/>
      <c r="D897" s="79"/>
      <c r="E897" s="79"/>
      <c r="BA897" s="79"/>
    </row>
    <row r="898" spans="1:53" s="33" customFormat="1">
      <c r="A898" s="181"/>
      <c r="B898" s="79"/>
      <c r="C898" s="79"/>
      <c r="D898" s="79"/>
      <c r="E898" s="79"/>
      <c r="BA898" s="79"/>
    </row>
    <row r="899" spans="1:53" s="33" customFormat="1">
      <c r="A899" s="181"/>
      <c r="B899" s="79"/>
      <c r="C899" s="79"/>
      <c r="D899" s="79"/>
      <c r="E899" s="79"/>
      <c r="BA899" s="79"/>
    </row>
    <row r="900" spans="1:53" s="33" customFormat="1">
      <c r="A900" s="181"/>
      <c r="B900" s="79"/>
      <c r="C900" s="79"/>
      <c r="D900" s="79"/>
      <c r="E900" s="79"/>
      <c r="BA900" s="79"/>
    </row>
    <row r="901" spans="1:53" s="33" customFormat="1">
      <c r="A901" s="181"/>
      <c r="B901" s="79"/>
      <c r="C901" s="79"/>
      <c r="D901" s="79"/>
      <c r="E901" s="79"/>
      <c r="BA901" s="79"/>
    </row>
    <row r="902" spans="1:53" s="33" customFormat="1">
      <c r="A902" s="181"/>
      <c r="B902" s="79"/>
      <c r="C902" s="79"/>
      <c r="D902" s="79"/>
      <c r="E902" s="79"/>
      <c r="BA902" s="79"/>
    </row>
    <row r="903" spans="1:53" s="33" customFormat="1">
      <c r="A903" s="181"/>
      <c r="B903" s="79"/>
      <c r="C903" s="79"/>
      <c r="D903" s="79"/>
      <c r="E903" s="79"/>
      <c r="BA903" s="79"/>
    </row>
    <row r="904" spans="1:53" s="33" customFormat="1">
      <c r="A904" s="181"/>
      <c r="B904" s="79"/>
      <c r="C904" s="79"/>
      <c r="D904" s="79"/>
      <c r="E904" s="79"/>
      <c r="BA904" s="79"/>
    </row>
    <row r="905" spans="1:53" s="33" customFormat="1">
      <c r="A905" s="181"/>
      <c r="B905" s="79"/>
      <c r="C905" s="79"/>
      <c r="D905" s="79"/>
      <c r="E905" s="79"/>
      <c r="BA905" s="79"/>
    </row>
    <row r="906" spans="1:53" s="33" customFormat="1">
      <c r="A906" s="181"/>
      <c r="B906" s="79"/>
      <c r="C906" s="79"/>
      <c r="D906" s="79"/>
      <c r="E906" s="79"/>
      <c r="BA906" s="79"/>
    </row>
    <row r="907" spans="1:53" s="33" customFormat="1">
      <c r="A907" s="181"/>
      <c r="B907" s="79"/>
      <c r="C907" s="79"/>
      <c r="D907" s="79"/>
      <c r="E907" s="79"/>
      <c r="BA907" s="79"/>
    </row>
    <row r="908" spans="1:53" s="33" customFormat="1">
      <c r="A908" s="181"/>
      <c r="B908" s="79"/>
      <c r="C908" s="79"/>
      <c r="D908" s="79"/>
      <c r="E908" s="79"/>
      <c r="BA908" s="79"/>
    </row>
    <row r="909" spans="1:53" s="33" customFormat="1">
      <c r="A909" s="181"/>
      <c r="B909" s="79"/>
      <c r="C909" s="79"/>
      <c r="D909" s="79"/>
      <c r="E909" s="79"/>
      <c r="BA909" s="79"/>
    </row>
    <row r="910" spans="1:53" s="33" customFormat="1">
      <c r="A910" s="181"/>
      <c r="B910" s="79"/>
      <c r="C910" s="79"/>
      <c r="D910" s="79"/>
      <c r="E910" s="79"/>
      <c r="BA910" s="79"/>
    </row>
    <row r="911" spans="1:53" s="33" customFormat="1">
      <c r="A911" s="181"/>
      <c r="B911" s="79"/>
      <c r="C911" s="79"/>
      <c r="D911" s="79"/>
      <c r="E911" s="79"/>
      <c r="BA911" s="79"/>
    </row>
    <row r="912" spans="1:53" s="33" customFormat="1">
      <c r="A912" s="181"/>
      <c r="B912" s="79"/>
      <c r="C912" s="79"/>
      <c r="D912" s="79"/>
      <c r="E912" s="79"/>
      <c r="BA912" s="79"/>
    </row>
    <row r="913" spans="1:53" s="33" customFormat="1">
      <c r="A913" s="181"/>
      <c r="B913" s="79"/>
      <c r="C913" s="79"/>
      <c r="D913" s="79"/>
      <c r="E913" s="79"/>
      <c r="BA913" s="79"/>
    </row>
    <row r="914" spans="1:53" s="33" customFormat="1">
      <c r="A914" s="181"/>
      <c r="B914" s="79"/>
      <c r="C914" s="79"/>
      <c r="D914" s="79"/>
      <c r="E914" s="79"/>
      <c r="BA914" s="79"/>
    </row>
    <row r="915" spans="1:53" s="33" customFormat="1">
      <c r="A915" s="181"/>
      <c r="B915" s="79"/>
      <c r="C915" s="79"/>
      <c r="D915" s="79"/>
      <c r="E915" s="79"/>
      <c r="BA915" s="79"/>
    </row>
    <row r="916" spans="1:53" s="33" customFormat="1">
      <c r="A916" s="181"/>
      <c r="B916" s="79"/>
      <c r="C916" s="79"/>
      <c r="D916" s="79"/>
      <c r="E916" s="79"/>
      <c r="BA916" s="79"/>
    </row>
    <row r="917" spans="1:53" s="33" customFormat="1">
      <c r="A917" s="181"/>
      <c r="B917" s="79"/>
      <c r="C917" s="79"/>
      <c r="D917" s="79"/>
      <c r="E917" s="79"/>
      <c r="BA917" s="79"/>
    </row>
    <row r="918" spans="1:53" s="33" customFormat="1">
      <c r="A918" s="181"/>
      <c r="B918" s="79"/>
      <c r="C918" s="79"/>
      <c r="D918" s="79"/>
      <c r="E918" s="79"/>
      <c r="BA918" s="79"/>
    </row>
    <row r="919" spans="1:53" s="33" customFormat="1">
      <c r="A919" s="181"/>
      <c r="B919" s="79"/>
      <c r="C919" s="79"/>
      <c r="D919" s="79"/>
      <c r="E919" s="79"/>
      <c r="BA919" s="79"/>
    </row>
    <row r="920" spans="1:53" s="33" customFormat="1">
      <c r="A920" s="181"/>
      <c r="B920" s="79"/>
      <c r="C920" s="79"/>
      <c r="D920" s="79"/>
      <c r="E920" s="79"/>
      <c r="BA920" s="79"/>
    </row>
    <row r="921" spans="1:53" s="33" customFormat="1">
      <c r="A921" s="181"/>
      <c r="B921" s="79"/>
      <c r="C921" s="79"/>
      <c r="D921" s="79"/>
      <c r="E921" s="79"/>
      <c r="BA921" s="79"/>
    </row>
    <row r="922" spans="1:53" s="33" customFormat="1">
      <c r="A922" s="181"/>
      <c r="B922" s="79"/>
      <c r="C922" s="79"/>
      <c r="D922" s="79"/>
      <c r="E922" s="79"/>
      <c r="BA922" s="79"/>
    </row>
    <row r="923" spans="1:53" s="33" customFormat="1">
      <c r="A923" s="181"/>
      <c r="B923" s="79"/>
      <c r="C923" s="79"/>
      <c r="D923" s="79"/>
      <c r="E923" s="79"/>
      <c r="BA923" s="79"/>
    </row>
    <row r="924" spans="1:53" s="33" customFormat="1">
      <c r="A924" s="181"/>
      <c r="B924" s="79"/>
      <c r="C924" s="79"/>
      <c r="D924" s="79"/>
      <c r="E924" s="79"/>
      <c r="BA924" s="79"/>
    </row>
    <row r="925" spans="1:53" s="33" customFormat="1">
      <c r="A925" s="181"/>
      <c r="B925" s="79"/>
      <c r="C925" s="79"/>
      <c r="D925" s="79"/>
      <c r="E925" s="79"/>
      <c r="BA925" s="79"/>
    </row>
    <row r="926" spans="1:53" s="33" customFormat="1">
      <c r="A926" s="181"/>
      <c r="B926" s="79"/>
      <c r="C926" s="79"/>
      <c r="D926" s="79"/>
      <c r="E926" s="79"/>
      <c r="BA926" s="79"/>
    </row>
    <row r="927" spans="1:53" s="33" customFormat="1">
      <c r="A927" s="181"/>
      <c r="B927" s="79"/>
      <c r="C927" s="79"/>
      <c r="D927" s="79"/>
      <c r="E927" s="79"/>
      <c r="BA927" s="79"/>
    </row>
    <row r="928" spans="1:53" s="33" customFormat="1">
      <c r="A928" s="181"/>
      <c r="B928" s="79"/>
      <c r="C928" s="79"/>
      <c r="D928" s="79"/>
      <c r="E928" s="79"/>
      <c r="BA928" s="79"/>
    </row>
    <row r="929" spans="1:53" s="33" customFormat="1">
      <c r="A929" s="181"/>
      <c r="B929" s="79"/>
      <c r="C929" s="79"/>
      <c r="D929" s="79"/>
      <c r="E929" s="79"/>
      <c r="BA929" s="79"/>
    </row>
    <row r="930" spans="1:53" s="33" customFormat="1">
      <c r="A930" s="181"/>
      <c r="B930" s="79"/>
      <c r="C930" s="79"/>
      <c r="D930" s="79"/>
      <c r="E930" s="79"/>
      <c r="BA930" s="79"/>
    </row>
    <row r="931" spans="1:53" s="33" customFormat="1">
      <c r="A931" s="181"/>
      <c r="B931" s="79"/>
      <c r="C931" s="79"/>
      <c r="D931" s="79"/>
      <c r="E931" s="79"/>
      <c r="BA931" s="79"/>
    </row>
    <row r="932" spans="1:53" s="33" customFormat="1">
      <c r="A932" s="181"/>
      <c r="B932" s="79"/>
      <c r="C932" s="79"/>
      <c r="D932" s="79"/>
      <c r="E932" s="79"/>
      <c r="BA932" s="79"/>
    </row>
    <row r="933" spans="1:53" s="33" customFormat="1">
      <c r="A933" s="181"/>
      <c r="B933" s="79"/>
      <c r="C933" s="79"/>
      <c r="D933" s="79"/>
      <c r="E933" s="79"/>
      <c r="BA933" s="79"/>
    </row>
    <row r="934" spans="1:53" s="33" customFormat="1">
      <c r="A934" s="181"/>
      <c r="B934" s="79"/>
      <c r="C934" s="79"/>
      <c r="D934" s="79"/>
      <c r="E934" s="79"/>
      <c r="BA934" s="79"/>
    </row>
    <row r="935" spans="1:53" s="33" customFormat="1">
      <c r="A935" s="181"/>
      <c r="B935" s="79"/>
      <c r="C935" s="79"/>
      <c r="D935" s="79"/>
      <c r="E935" s="79"/>
      <c r="BA935" s="79"/>
    </row>
    <row r="936" spans="1:53" s="33" customFormat="1">
      <c r="A936" s="181"/>
      <c r="B936" s="79"/>
      <c r="C936" s="79"/>
      <c r="D936" s="79"/>
      <c r="E936" s="79"/>
      <c r="BA936" s="79"/>
    </row>
    <row r="937" spans="1:53" s="33" customFormat="1">
      <c r="A937" s="181"/>
      <c r="B937" s="79"/>
      <c r="C937" s="79"/>
      <c r="D937" s="79"/>
      <c r="E937" s="79"/>
      <c r="BA937" s="79"/>
    </row>
    <row r="938" spans="1:53" s="33" customFormat="1">
      <c r="A938" s="181"/>
      <c r="B938" s="79"/>
      <c r="C938" s="79"/>
      <c r="D938" s="79"/>
      <c r="E938" s="79"/>
      <c r="BA938" s="79"/>
    </row>
    <row r="939" spans="1:53" s="33" customFormat="1">
      <c r="A939" s="181"/>
      <c r="B939" s="79"/>
      <c r="C939" s="79"/>
      <c r="D939" s="79"/>
      <c r="E939" s="79"/>
      <c r="BA939" s="79"/>
    </row>
    <row r="940" spans="1:53" s="33" customFormat="1">
      <c r="A940" s="181"/>
      <c r="B940" s="79"/>
      <c r="C940" s="79"/>
      <c r="D940" s="79"/>
      <c r="E940" s="79"/>
      <c r="BA940" s="79"/>
    </row>
    <row r="941" spans="1:53" s="33" customFormat="1">
      <c r="A941" s="181"/>
      <c r="B941" s="79"/>
      <c r="C941" s="79"/>
      <c r="D941" s="79"/>
      <c r="E941" s="79"/>
      <c r="BA941" s="79"/>
    </row>
    <row r="942" spans="1:53" s="33" customFormat="1">
      <c r="A942" s="181"/>
      <c r="B942" s="79"/>
      <c r="C942" s="79"/>
      <c r="D942" s="79"/>
      <c r="E942" s="79"/>
      <c r="BA942" s="79"/>
    </row>
    <row r="943" spans="1:53" s="33" customFormat="1">
      <c r="A943" s="181"/>
      <c r="B943" s="79"/>
      <c r="C943" s="79"/>
      <c r="D943" s="79"/>
      <c r="E943" s="79"/>
      <c r="BA943" s="79"/>
    </row>
    <row r="944" spans="1:53" s="33" customFormat="1">
      <c r="A944" s="181"/>
      <c r="B944" s="79"/>
      <c r="C944" s="79"/>
      <c r="D944" s="79"/>
      <c r="E944" s="79"/>
      <c r="BA944" s="79"/>
    </row>
    <row r="945" spans="1:53" s="33" customFormat="1">
      <c r="A945" s="181"/>
      <c r="B945" s="79"/>
      <c r="C945" s="79"/>
      <c r="D945" s="79"/>
      <c r="E945" s="79"/>
      <c r="BA945" s="79"/>
    </row>
    <row r="946" spans="1:53" s="33" customFormat="1">
      <c r="A946" s="181"/>
      <c r="B946" s="79"/>
      <c r="C946" s="79"/>
      <c r="D946" s="79"/>
      <c r="E946" s="79"/>
      <c r="BA946" s="79"/>
    </row>
    <row r="947" spans="1:53" s="33" customFormat="1">
      <c r="A947" s="181"/>
      <c r="B947" s="79"/>
      <c r="C947" s="79"/>
      <c r="D947" s="79"/>
      <c r="E947" s="79"/>
      <c r="BA947" s="79"/>
    </row>
    <row r="948" spans="1:53" s="33" customFormat="1">
      <c r="A948" s="181"/>
      <c r="B948" s="79"/>
      <c r="C948" s="79"/>
      <c r="D948" s="79"/>
      <c r="E948" s="79"/>
      <c r="BA948" s="79"/>
    </row>
    <row r="949" spans="1:53" s="33" customFormat="1">
      <c r="A949" s="181"/>
      <c r="B949" s="79"/>
      <c r="C949" s="79"/>
      <c r="D949" s="79"/>
      <c r="E949" s="79"/>
      <c r="BA949" s="79"/>
    </row>
    <row r="950" spans="1:53" s="33" customFormat="1">
      <c r="A950" s="181"/>
      <c r="B950" s="79"/>
      <c r="C950" s="79"/>
      <c r="D950" s="79"/>
      <c r="E950" s="79"/>
      <c r="BA950" s="79"/>
    </row>
    <row r="951" spans="1:53" s="33" customFormat="1">
      <c r="A951" s="181"/>
      <c r="B951" s="79"/>
      <c r="C951" s="79"/>
      <c r="D951" s="79"/>
      <c r="E951" s="79"/>
      <c r="BA951" s="79"/>
    </row>
    <row r="952" spans="1:53" s="33" customFormat="1">
      <c r="A952" s="181"/>
      <c r="B952" s="79"/>
      <c r="C952" s="79"/>
      <c r="D952" s="79"/>
      <c r="E952" s="79"/>
      <c r="BA952" s="79"/>
    </row>
    <row r="953" spans="1:53" s="33" customFormat="1">
      <c r="A953" s="181"/>
      <c r="B953" s="79"/>
      <c r="C953" s="79"/>
      <c r="D953" s="79"/>
      <c r="E953" s="79"/>
      <c r="BA953" s="79"/>
    </row>
    <row r="954" spans="1:53" s="33" customFormat="1">
      <c r="A954" s="181"/>
      <c r="B954" s="79"/>
      <c r="C954" s="79"/>
      <c r="D954" s="79"/>
      <c r="E954" s="79"/>
      <c r="BA954" s="79"/>
    </row>
    <row r="955" spans="1:53" s="33" customFormat="1">
      <c r="A955" s="181"/>
      <c r="B955" s="79"/>
      <c r="C955" s="79"/>
      <c r="D955" s="79"/>
      <c r="E955" s="79"/>
      <c r="BA955" s="79"/>
    </row>
    <row r="956" spans="1:53" s="33" customFormat="1">
      <c r="A956" s="181"/>
      <c r="B956" s="79"/>
      <c r="C956" s="79"/>
      <c r="D956" s="79"/>
      <c r="E956" s="79"/>
      <c r="BA956" s="79"/>
    </row>
    <row r="957" spans="1:53" s="33" customFormat="1">
      <c r="A957" s="181"/>
      <c r="B957" s="79"/>
      <c r="C957" s="79"/>
      <c r="D957" s="79"/>
      <c r="E957" s="79"/>
      <c r="BA957" s="79"/>
    </row>
    <row r="958" spans="1:53" s="33" customFormat="1">
      <c r="A958" s="181"/>
      <c r="B958" s="79"/>
      <c r="C958" s="79"/>
      <c r="D958" s="79"/>
      <c r="E958" s="79"/>
      <c r="BA958" s="79"/>
    </row>
    <row r="959" spans="1:53" s="33" customFormat="1">
      <c r="A959" s="181"/>
      <c r="B959" s="79"/>
      <c r="C959" s="79"/>
      <c r="D959" s="79"/>
      <c r="E959" s="79"/>
      <c r="BA959" s="79"/>
    </row>
    <row r="960" spans="1:53" s="33" customFormat="1">
      <c r="A960" s="181"/>
      <c r="B960" s="79"/>
      <c r="C960" s="79"/>
      <c r="D960" s="79"/>
      <c r="E960" s="79"/>
      <c r="BA960" s="79"/>
    </row>
    <row r="961" spans="1:53" s="33" customFormat="1">
      <c r="A961" s="181"/>
      <c r="B961" s="79"/>
      <c r="C961" s="79"/>
      <c r="D961" s="79"/>
      <c r="E961" s="79"/>
      <c r="BA961" s="79"/>
    </row>
    <row r="962" spans="1:53" s="33" customFormat="1">
      <c r="A962" s="181"/>
      <c r="B962" s="79"/>
      <c r="C962" s="79"/>
      <c r="D962" s="79"/>
      <c r="E962" s="79"/>
      <c r="BA962" s="79"/>
    </row>
    <row r="963" spans="1:53" s="33" customFormat="1">
      <c r="A963" s="181"/>
      <c r="B963" s="79"/>
      <c r="C963" s="79"/>
      <c r="D963" s="79"/>
      <c r="E963" s="79"/>
      <c r="BA963" s="79"/>
    </row>
    <row r="964" spans="1:53" s="33" customFormat="1">
      <c r="A964" s="181"/>
      <c r="B964" s="79"/>
      <c r="C964" s="79"/>
      <c r="D964" s="79"/>
      <c r="E964" s="79"/>
      <c r="BA964" s="79"/>
    </row>
    <row r="965" spans="1:53" s="33" customFormat="1">
      <c r="A965" s="181"/>
      <c r="B965" s="79"/>
      <c r="C965" s="79"/>
      <c r="D965" s="79"/>
      <c r="E965" s="79"/>
      <c r="BA965" s="79"/>
    </row>
    <row r="966" spans="1:53" s="33" customFormat="1">
      <c r="A966" s="181"/>
      <c r="B966" s="79"/>
      <c r="C966" s="79"/>
      <c r="D966" s="79"/>
      <c r="E966" s="79"/>
      <c r="BA966" s="79"/>
    </row>
    <row r="967" spans="1:53" s="33" customFormat="1">
      <c r="A967" s="181"/>
      <c r="B967" s="79"/>
      <c r="C967" s="79"/>
      <c r="D967" s="79"/>
      <c r="E967" s="79"/>
      <c r="BA967" s="79"/>
    </row>
    <row r="968" spans="1:53" s="33" customFormat="1">
      <c r="A968" s="181"/>
      <c r="B968" s="79"/>
      <c r="C968" s="79"/>
      <c r="D968" s="79"/>
      <c r="E968" s="79"/>
      <c r="BA968" s="79"/>
    </row>
    <row r="969" spans="1:53" s="33" customFormat="1">
      <c r="A969" s="181"/>
      <c r="B969" s="79"/>
      <c r="C969" s="79"/>
      <c r="D969" s="79"/>
      <c r="E969" s="79"/>
      <c r="BA969" s="79"/>
    </row>
    <row r="970" spans="1:53" s="33" customFormat="1">
      <c r="A970" s="181"/>
      <c r="B970" s="79"/>
      <c r="C970" s="79"/>
      <c r="D970" s="79"/>
      <c r="E970" s="79"/>
      <c r="BA970" s="79"/>
    </row>
    <row r="971" spans="1:53" s="33" customFormat="1">
      <c r="A971" s="181"/>
      <c r="B971" s="79"/>
      <c r="C971" s="79"/>
      <c r="D971" s="79"/>
      <c r="E971" s="79"/>
      <c r="BA971" s="79"/>
    </row>
    <row r="972" spans="1:53" s="33" customFormat="1">
      <c r="A972" s="181"/>
      <c r="B972" s="79"/>
      <c r="C972" s="79"/>
      <c r="D972" s="79"/>
      <c r="E972" s="79"/>
      <c r="BA972" s="79"/>
    </row>
    <row r="973" spans="1:53" s="33" customFormat="1">
      <c r="A973" s="181"/>
      <c r="B973" s="79"/>
      <c r="C973" s="79"/>
      <c r="D973" s="79"/>
      <c r="E973" s="79"/>
      <c r="BA973" s="79"/>
    </row>
    <row r="974" spans="1:53" s="33" customFormat="1">
      <c r="A974" s="181"/>
      <c r="B974" s="79"/>
      <c r="C974" s="79"/>
      <c r="D974" s="79"/>
      <c r="E974" s="79"/>
      <c r="BA974" s="79"/>
    </row>
    <row r="975" spans="1:53" s="33" customFormat="1">
      <c r="A975" s="181"/>
      <c r="B975" s="79"/>
      <c r="C975" s="79"/>
      <c r="D975" s="79"/>
      <c r="E975" s="79"/>
      <c r="BA975" s="79"/>
    </row>
    <row r="976" spans="1:53" s="33" customFormat="1">
      <c r="A976" s="181"/>
      <c r="B976" s="79"/>
      <c r="C976" s="79"/>
      <c r="D976" s="79"/>
      <c r="E976" s="79"/>
      <c r="BA976" s="79"/>
    </row>
    <row r="977" spans="1:53" s="33" customFormat="1">
      <c r="A977" s="181"/>
      <c r="B977" s="79"/>
      <c r="C977" s="79"/>
      <c r="D977" s="79"/>
      <c r="E977" s="79"/>
      <c r="BA977" s="79"/>
    </row>
    <row r="978" spans="1:53" s="33" customFormat="1">
      <c r="A978" s="181"/>
      <c r="B978" s="79"/>
      <c r="C978" s="79"/>
      <c r="D978" s="79"/>
      <c r="E978" s="79"/>
      <c r="BA978" s="79"/>
    </row>
    <row r="979" spans="1:53" s="33" customFormat="1">
      <c r="A979" s="181"/>
      <c r="B979" s="79"/>
      <c r="C979" s="79"/>
      <c r="D979" s="79"/>
      <c r="E979" s="79"/>
      <c r="BA979" s="79"/>
    </row>
    <row r="980" spans="1:53" s="33" customFormat="1">
      <c r="A980" s="181"/>
      <c r="B980" s="79"/>
      <c r="C980" s="79"/>
      <c r="D980" s="79"/>
      <c r="E980" s="79"/>
      <c r="BA980" s="79"/>
    </row>
    <row r="981" spans="1:53" s="33" customFormat="1">
      <c r="A981" s="181"/>
      <c r="B981" s="79"/>
      <c r="C981" s="79"/>
      <c r="D981" s="79"/>
      <c r="E981" s="79"/>
      <c r="BA981" s="79"/>
    </row>
    <row r="982" spans="1:53" s="33" customFormat="1">
      <c r="A982" s="181"/>
      <c r="B982" s="79"/>
      <c r="C982" s="79"/>
      <c r="D982" s="79"/>
      <c r="E982" s="79"/>
      <c r="BA982" s="79"/>
    </row>
    <row r="983" spans="1:53" s="33" customFormat="1">
      <c r="A983" s="181"/>
      <c r="B983" s="79"/>
      <c r="C983" s="79"/>
      <c r="D983" s="79"/>
      <c r="E983" s="79"/>
      <c r="BA983" s="79"/>
    </row>
    <row r="984" spans="1:53" s="33" customFormat="1">
      <c r="A984" s="181"/>
      <c r="B984" s="79"/>
      <c r="C984" s="79"/>
      <c r="D984" s="79"/>
      <c r="E984" s="79"/>
      <c r="BA984" s="79"/>
    </row>
    <row r="985" spans="1:53" s="33" customFormat="1">
      <c r="A985" s="181"/>
      <c r="B985" s="79"/>
      <c r="C985" s="79"/>
      <c r="D985" s="79"/>
      <c r="E985" s="79"/>
      <c r="BA985" s="79"/>
    </row>
    <row r="986" spans="1:53" s="33" customFormat="1">
      <c r="A986" s="181"/>
      <c r="B986" s="79"/>
      <c r="C986" s="79"/>
      <c r="D986" s="79"/>
      <c r="E986" s="79"/>
      <c r="BA986" s="79"/>
    </row>
    <row r="987" spans="1:53" s="33" customFormat="1">
      <c r="A987" s="181"/>
      <c r="B987" s="79"/>
      <c r="C987" s="79"/>
      <c r="D987" s="79"/>
      <c r="E987" s="79"/>
      <c r="BA987" s="79"/>
    </row>
    <row r="988" spans="1:53" s="33" customFormat="1">
      <c r="A988" s="181"/>
      <c r="B988" s="79"/>
      <c r="C988" s="79"/>
      <c r="D988" s="79"/>
      <c r="E988" s="79"/>
      <c r="BA988" s="79"/>
    </row>
    <row r="989" spans="1:53" s="33" customFormat="1">
      <c r="A989" s="181"/>
      <c r="B989" s="79"/>
      <c r="C989" s="79"/>
      <c r="D989" s="79"/>
      <c r="E989" s="79"/>
      <c r="BA989" s="79"/>
    </row>
    <row r="990" spans="1:53" s="33" customFormat="1">
      <c r="A990" s="181"/>
      <c r="B990" s="79"/>
      <c r="C990" s="79"/>
      <c r="D990" s="79"/>
      <c r="E990" s="79"/>
      <c r="BA990" s="79"/>
    </row>
    <row r="991" spans="1:53" s="33" customFormat="1">
      <c r="A991" s="181"/>
      <c r="B991" s="79"/>
      <c r="C991" s="79"/>
      <c r="D991" s="79"/>
      <c r="E991" s="79"/>
      <c r="BA991" s="79"/>
    </row>
    <row r="992" spans="1:53" s="33" customFormat="1">
      <c r="A992" s="181"/>
      <c r="B992" s="79"/>
      <c r="C992" s="79"/>
      <c r="D992" s="79"/>
      <c r="E992" s="79"/>
      <c r="BA992" s="79"/>
    </row>
    <row r="993" spans="1:53" s="33" customFormat="1">
      <c r="A993" s="181"/>
      <c r="B993" s="79"/>
      <c r="C993" s="79"/>
      <c r="D993" s="79"/>
      <c r="E993" s="79"/>
      <c r="BA993" s="79"/>
    </row>
    <row r="994" spans="1:53" s="33" customFormat="1">
      <c r="A994" s="181"/>
      <c r="B994" s="79"/>
      <c r="C994" s="79"/>
      <c r="D994" s="79"/>
      <c r="E994" s="79"/>
      <c r="BA994" s="79"/>
    </row>
    <row r="995" spans="1:53" s="33" customFormat="1">
      <c r="A995" s="181"/>
      <c r="B995" s="79"/>
      <c r="C995" s="79"/>
      <c r="D995" s="79"/>
      <c r="E995" s="79"/>
      <c r="BA995" s="79"/>
    </row>
    <row r="996" spans="1:53" s="33" customFormat="1">
      <c r="A996" s="181"/>
      <c r="B996" s="79"/>
      <c r="C996" s="79"/>
      <c r="D996" s="79"/>
      <c r="E996" s="79"/>
      <c r="BA996" s="79"/>
    </row>
    <row r="997" spans="1:53" s="33" customFormat="1">
      <c r="A997" s="181"/>
      <c r="B997" s="79"/>
      <c r="C997" s="79"/>
      <c r="D997" s="79"/>
      <c r="E997" s="79"/>
      <c r="BA997" s="79"/>
    </row>
    <row r="998" spans="1:53" s="33" customFormat="1">
      <c r="A998" s="181"/>
      <c r="B998" s="79"/>
      <c r="C998" s="79"/>
      <c r="D998" s="79"/>
      <c r="E998" s="79"/>
      <c r="BA998" s="79"/>
    </row>
    <row r="999" spans="1:53" s="33" customFormat="1">
      <c r="A999" s="181"/>
      <c r="B999" s="79"/>
      <c r="C999" s="79"/>
      <c r="D999" s="79"/>
      <c r="E999" s="79"/>
      <c r="BA999" s="79"/>
    </row>
    <row r="1000" spans="1:53" s="33" customFormat="1">
      <c r="A1000" s="181"/>
      <c r="B1000" s="79"/>
      <c r="C1000" s="79"/>
      <c r="D1000" s="79"/>
      <c r="E1000" s="79"/>
      <c r="BA1000" s="79"/>
    </row>
    <row r="1001" spans="1:53" s="33" customFormat="1">
      <c r="A1001" s="181"/>
      <c r="B1001" s="79"/>
      <c r="C1001" s="79"/>
      <c r="D1001" s="79"/>
      <c r="E1001" s="79"/>
      <c r="BA1001" s="79"/>
    </row>
    <row r="1002" spans="1:53" s="33" customFormat="1">
      <c r="A1002" s="181"/>
      <c r="B1002" s="79"/>
      <c r="C1002" s="79"/>
      <c r="D1002" s="79"/>
      <c r="E1002" s="79"/>
      <c r="BA1002" s="79"/>
    </row>
    <row r="1003" spans="1:53" s="33" customFormat="1">
      <c r="A1003" s="181"/>
      <c r="B1003" s="79"/>
      <c r="C1003" s="79"/>
      <c r="D1003" s="79"/>
      <c r="E1003" s="79"/>
      <c r="BA1003" s="79"/>
    </row>
    <row r="1004" spans="1:53" s="33" customFormat="1">
      <c r="A1004" s="181"/>
      <c r="B1004" s="79"/>
      <c r="C1004" s="79"/>
      <c r="D1004" s="79"/>
      <c r="E1004" s="79"/>
      <c r="BA1004" s="79"/>
    </row>
    <row r="1005" spans="1:53" s="33" customFormat="1">
      <c r="A1005" s="181"/>
      <c r="B1005" s="79"/>
      <c r="C1005" s="79"/>
      <c r="D1005" s="79"/>
      <c r="E1005" s="79"/>
      <c r="BA1005" s="79"/>
    </row>
    <row r="1006" spans="1:53" s="33" customFormat="1">
      <c r="A1006" s="181"/>
      <c r="B1006" s="79"/>
      <c r="C1006" s="79"/>
      <c r="D1006" s="79"/>
      <c r="E1006" s="79"/>
      <c r="BA1006" s="79"/>
    </row>
    <row r="1007" spans="1:53" s="33" customFormat="1">
      <c r="A1007" s="181"/>
      <c r="B1007" s="79"/>
      <c r="C1007" s="79"/>
      <c r="D1007" s="79"/>
      <c r="E1007" s="79"/>
      <c r="BA1007" s="79"/>
    </row>
    <row r="1008" spans="1:53" s="33" customFormat="1">
      <c r="A1008" s="181"/>
      <c r="B1008" s="79"/>
      <c r="C1008" s="79"/>
      <c r="D1008" s="79"/>
      <c r="E1008" s="79"/>
      <c r="BA1008" s="79"/>
    </row>
    <row r="1009" spans="1:53" s="33" customFormat="1">
      <c r="A1009" s="181"/>
      <c r="B1009" s="79"/>
      <c r="C1009" s="79"/>
      <c r="D1009" s="79"/>
      <c r="E1009" s="79"/>
      <c r="BA1009" s="79"/>
    </row>
    <row r="1010" spans="1:53" s="33" customFormat="1">
      <c r="A1010" s="181"/>
      <c r="B1010" s="79"/>
      <c r="C1010" s="79"/>
      <c r="D1010" s="79"/>
      <c r="E1010" s="79"/>
      <c r="BA1010" s="79"/>
    </row>
    <row r="1011" spans="1:53" s="33" customFormat="1">
      <c r="A1011" s="181"/>
      <c r="B1011" s="79"/>
      <c r="C1011" s="79"/>
      <c r="D1011" s="79"/>
      <c r="E1011" s="79"/>
      <c r="BA1011" s="79"/>
    </row>
    <row r="1012" spans="1:53" s="33" customFormat="1">
      <c r="A1012" s="181"/>
      <c r="B1012" s="79"/>
      <c r="C1012" s="79"/>
      <c r="D1012" s="79"/>
      <c r="E1012" s="79"/>
      <c r="BA1012" s="79"/>
    </row>
    <row r="1013" spans="1:53" s="33" customFormat="1">
      <c r="A1013" s="181"/>
      <c r="B1013" s="79"/>
      <c r="C1013" s="79"/>
      <c r="D1013" s="79"/>
      <c r="E1013" s="79"/>
      <c r="BA1013" s="79"/>
    </row>
    <row r="1014" spans="1:53" s="33" customFormat="1">
      <c r="A1014" s="181"/>
      <c r="B1014" s="79"/>
      <c r="C1014" s="79"/>
      <c r="D1014" s="79"/>
      <c r="E1014" s="79"/>
      <c r="BA1014" s="79"/>
    </row>
    <row r="1015" spans="1:53" s="33" customFormat="1">
      <c r="A1015" s="181"/>
      <c r="B1015" s="79"/>
      <c r="C1015" s="79"/>
      <c r="D1015" s="79"/>
      <c r="E1015" s="79"/>
      <c r="BA1015" s="79"/>
    </row>
    <row r="1016" spans="1:53" s="33" customFormat="1">
      <c r="A1016" s="181"/>
      <c r="B1016" s="79"/>
      <c r="C1016" s="79"/>
      <c r="D1016" s="79"/>
      <c r="E1016" s="79"/>
      <c r="BA1016" s="79"/>
    </row>
    <row r="1017" spans="1:53" s="33" customFormat="1">
      <c r="A1017" s="181"/>
      <c r="B1017" s="79"/>
      <c r="C1017" s="79"/>
      <c r="D1017" s="79"/>
      <c r="E1017" s="79"/>
      <c r="BA1017" s="79"/>
    </row>
    <row r="1018" spans="1:53" s="33" customFormat="1">
      <c r="A1018" s="181"/>
      <c r="B1018" s="79"/>
      <c r="C1018" s="79"/>
      <c r="D1018" s="79"/>
      <c r="E1018" s="79"/>
      <c r="BA1018" s="79"/>
    </row>
    <row r="1019" spans="1:53" s="33" customFormat="1">
      <c r="A1019" s="181"/>
      <c r="B1019" s="79"/>
      <c r="C1019" s="79"/>
      <c r="D1019" s="79"/>
      <c r="E1019" s="79"/>
      <c r="BA1019" s="79"/>
    </row>
    <row r="1020" spans="1:53" s="33" customFormat="1">
      <c r="A1020" s="181"/>
      <c r="B1020" s="79"/>
      <c r="C1020" s="79"/>
      <c r="D1020" s="79"/>
      <c r="E1020" s="79"/>
      <c r="BA1020" s="79"/>
    </row>
    <row r="1021" spans="1:53" s="33" customFormat="1">
      <c r="A1021" s="181"/>
      <c r="B1021" s="79"/>
      <c r="C1021" s="79"/>
      <c r="D1021" s="79"/>
      <c r="E1021" s="79"/>
      <c r="BA1021" s="79"/>
    </row>
    <row r="1022" spans="1:53" s="33" customFormat="1">
      <c r="A1022" s="181"/>
      <c r="B1022" s="79"/>
      <c r="C1022" s="79"/>
      <c r="D1022" s="79"/>
      <c r="E1022" s="79"/>
      <c r="BA1022" s="79"/>
    </row>
    <row r="1023" spans="1:53" s="33" customFormat="1">
      <c r="A1023" s="181"/>
      <c r="B1023" s="79"/>
      <c r="C1023" s="79"/>
      <c r="D1023" s="79"/>
      <c r="E1023" s="79"/>
      <c r="BA1023" s="79"/>
    </row>
    <row r="1024" spans="1:53" s="33" customFormat="1">
      <c r="A1024" s="181"/>
      <c r="B1024" s="79"/>
      <c r="C1024" s="79"/>
      <c r="D1024" s="79"/>
      <c r="E1024" s="79"/>
      <c r="BA1024" s="79"/>
    </row>
    <row r="1025" spans="1:53" s="33" customFormat="1">
      <c r="A1025" s="181"/>
      <c r="B1025" s="79"/>
      <c r="C1025" s="79"/>
      <c r="D1025" s="79"/>
      <c r="E1025" s="79"/>
      <c r="BA1025" s="79"/>
    </row>
    <row r="1026" spans="1:53" s="33" customFormat="1">
      <c r="A1026" s="181"/>
      <c r="B1026" s="79"/>
      <c r="C1026" s="79"/>
      <c r="D1026" s="79"/>
      <c r="E1026" s="79"/>
      <c r="BA1026" s="79"/>
    </row>
    <row r="1027" spans="1:53" s="33" customFormat="1">
      <c r="A1027" s="181"/>
      <c r="B1027" s="79"/>
      <c r="C1027" s="79"/>
      <c r="D1027" s="79"/>
      <c r="E1027" s="79"/>
      <c r="BA1027" s="79"/>
    </row>
    <row r="1028" spans="1:53" s="33" customFormat="1">
      <c r="A1028" s="181"/>
      <c r="B1028" s="79"/>
      <c r="C1028" s="79"/>
      <c r="D1028" s="79"/>
      <c r="E1028" s="79"/>
      <c r="BA1028" s="79"/>
    </row>
    <row r="1029" spans="1:53" s="33" customFormat="1">
      <c r="A1029" s="181"/>
      <c r="B1029" s="79"/>
      <c r="C1029" s="79"/>
      <c r="D1029" s="79"/>
      <c r="E1029" s="79"/>
      <c r="BA1029" s="79"/>
    </row>
    <row r="1030" spans="1:53" s="33" customFormat="1">
      <c r="A1030" s="181"/>
      <c r="B1030" s="79"/>
      <c r="C1030" s="79"/>
      <c r="D1030" s="79"/>
      <c r="E1030" s="79"/>
      <c r="BA1030" s="79"/>
    </row>
    <row r="1031" spans="1:53" s="33" customFormat="1">
      <c r="A1031" s="181"/>
      <c r="B1031" s="79"/>
      <c r="C1031" s="79"/>
      <c r="D1031" s="79"/>
      <c r="E1031" s="79"/>
      <c r="BA1031" s="79"/>
    </row>
    <row r="1032" spans="1:53" s="33" customFormat="1">
      <c r="A1032" s="181"/>
      <c r="B1032" s="79"/>
      <c r="C1032" s="79"/>
      <c r="D1032" s="79"/>
      <c r="E1032" s="79"/>
      <c r="BA1032" s="79"/>
    </row>
    <row r="1033" spans="1:53" s="33" customFormat="1">
      <c r="A1033" s="181"/>
      <c r="B1033" s="79"/>
      <c r="C1033" s="79"/>
      <c r="D1033" s="79"/>
      <c r="E1033" s="79"/>
      <c r="BA1033" s="79"/>
    </row>
    <row r="1034" spans="1:53" s="33" customFormat="1">
      <c r="A1034" s="181"/>
      <c r="B1034" s="79"/>
      <c r="C1034" s="79"/>
      <c r="D1034" s="79"/>
      <c r="E1034" s="79"/>
      <c r="BA1034" s="79"/>
    </row>
    <row r="1035" spans="1:53" s="33" customFormat="1">
      <c r="A1035" s="181"/>
      <c r="B1035" s="79"/>
      <c r="C1035" s="79"/>
      <c r="D1035" s="79"/>
      <c r="E1035" s="79"/>
      <c r="BA1035" s="79"/>
    </row>
    <row r="1036" spans="1:53" s="33" customFormat="1">
      <c r="A1036" s="181"/>
      <c r="B1036" s="79"/>
      <c r="C1036" s="79"/>
      <c r="D1036" s="79"/>
      <c r="E1036" s="79"/>
      <c r="BA1036" s="79"/>
    </row>
    <row r="1037" spans="1:53" s="33" customFormat="1">
      <c r="A1037" s="181"/>
      <c r="B1037" s="79"/>
      <c r="C1037" s="79"/>
      <c r="D1037" s="79"/>
      <c r="E1037" s="79"/>
      <c r="BA1037" s="79"/>
    </row>
    <row r="1038" spans="1:53" s="33" customFormat="1">
      <c r="A1038" s="181"/>
      <c r="B1038" s="79"/>
      <c r="C1038" s="79"/>
      <c r="D1038" s="79"/>
      <c r="E1038" s="79"/>
      <c r="BA1038" s="79"/>
    </row>
    <row r="1039" spans="1:53" s="33" customFormat="1">
      <c r="A1039" s="181"/>
      <c r="B1039" s="79"/>
      <c r="C1039" s="79"/>
      <c r="D1039" s="79"/>
      <c r="E1039" s="79"/>
      <c r="BA1039" s="79"/>
    </row>
    <row r="1040" spans="1:53" s="33" customFormat="1">
      <c r="A1040" s="181"/>
      <c r="B1040" s="79"/>
      <c r="C1040" s="79"/>
      <c r="D1040" s="79"/>
      <c r="E1040" s="79"/>
      <c r="BA1040" s="79"/>
    </row>
    <row r="1041" spans="1:53" s="33" customFormat="1">
      <c r="A1041" s="181"/>
      <c r="B1041" s="79"/>
      <c r="C1041" s="79"/>
      <c r="D1041" s="79"/>
      <c r="E1041" s="79"/>
      <c r="BA1041" s="79"/>
    </row>
    <row r="1042" spans="1:53" s="33" customFormat="1">
      <c r="A1042" s="181"/>
      <c r="B1042" s="79"/>
      <c r="C1042" s="79"/>
      <c r="D1042" s="79"/>
      <c r="E1042" s="79"/>
      <c r="BA1042" s="79"/>
    </row>
    <row r="1043" spans="1:53" s="33" customFormat="1">
      <c r="A1043" s="181"/>
      <c r="B1043" s="79"/>
      <c r="C1043" s="79"/>
      <c r="D1043" s="79"/>
      <c r="E1043" s="79"/>
      <c r="BA1043" s="79"/>
    </row>
    <row r="1044" spans="1:53" s="33" customFormat="1">
      <c r="A1044" s="181"/>
      <c r="B1044" s="79"/>
      <c r="C1044" s="79"/>
      <c r="D1044" s="79"/>
      <c r="E1044" s="79"/>
      <c r="BA1044" s="79"/>
    </row>
    <row r="1045" spans="1:53" s="33" customFormat="1">
      <c r="A1045" s="181"/>
      <c r="B1045" s="79"/>
      <c r="C1045" s="79"/>
      <c r="D1045" s="79"/>
      <c r="E1045" s="79"/>
      <c r="BA1045" s="79"/>
    </row>
    <row r="1046" spans="1:53" s="33" customFormat="1">
      <c r="A1046" s="181"/>
      <c r="B1046" s="79"/>
      <c r="C1046" s="79"/>
      <c r="D1046" s="79"/>
      <c r="E1046" s="79"/>
      <c r="BA1046" s="79"/>
    </row>
    <row r="1047" spans="1:53" s="33" customFormat="1">
      <c r="A1047" s="181"/>
      <c r="B1047" s="79"/>
      <c r="C1047" s="79"/>
      <c r="D1047" s="79"/>
      <c r="E1047" s="79"/>
      <c r="BA1047" s="79"/>
    </row>
    <row r="1048" spans="1:53" s="33" customFormat="1">
      <c r="A1048" s="181"/>
      <c r="B1048" s="79"/>
      <c r="C1048" s="79"/>
      <c r="D1048" s="79"/>
      <c r="E1048" s="79"/>
      <c r="BA1048" s="79"/>
    </row>
    <row r="1049" spans="1:53" s="33" customFormat="1">
      <c r="A1049" s="181"/>
      <c r="B1049" s="79"/>
      <c r="C1049" s="79"/>
      <c r="D1049" s="79"/>
      <c r="E1049" s="79"/>
      <c r="BA1049" s="79"/>
    </row>
    <row r="1050" spans="1:53" s="33" customFormat="1">
      <c r="A1050" s="181"/>
      <c r="B1050" s="79"/>
      <c r="C1050" s="79"/>
      <c r="D1050" s="79"/>
      <c r="E1050" s="79"/>
      <c r="BA1050" s="79"/>
    </row>
    <row r="1051" spans="1:53" s="33" customFormat="1">
      <c r="A1051" s="181"/>
      <c r="B1051" s="79"/>
      <c r="C1051" s="79"/>
      <c r="D1051" s="79"/>
      <c r="E1051" s="79"/>
      <c r="BA1051" s="79"/>
    </row>
    <row r="1052" spans="1:53" s="33" customFormat="1">
      <c r="A1052" s="181"/>
      <c r="B1052" s="79"/>
      <c r="C1052" s="79"/>
      <c r="D1052" s="79"/>
      <c r="E1052" s="79"/>
      <c r="BA1052" s="79"/>
    </row>
    <row r="1053" spans="1:53" s="33" customFormat="1">
      <c r="A1053" s="181"/>
      <c r="B1053" s="79"/>
      <c r="C1053" s="79"/>
      <c r="D1053" s="79"/>
      <c r="E1053" s="79"/>
      <c r="BA1053" s="79"/>
    </row>
    <row r="1054" spans="1:53" s="33" customFormat="1">
      <c r="A1054" s="181"/>
      <c r="B1054" s="79"/>
      <c r="C1054" s="79"/>
      <c r="D1054" s="79"/>
      <c r="E1054" s="79"/>
      <c r="F1054" s="172"/>
      <c r="BA1054" s="79"/>
    </row>
    <row r="1055" spans="1:53" s="33" customFormat="1">
      <c r="A1055" s="181"/>
      <c r="B1055" s="123"/>
      <c r="C1055" s="171"/>
      <c r="D1055" s="79"/>
      <c r="E1055" s="79"/>
      <c r="F1055" s="172"/>
      <c r="BA1055" s="79"/>
    </row>
    <row r="1056" spans="1:53" s="33" customFormat="1">
      <c r="A1056" s="181"/>
      <c r="B1056" s="123"/>
      <c r="C1056" s="171"/>
      <c r="D1056" s="79"/>
      <c r="E1056" s="79"/>
      <c r="F1056" s="172"/>
      <c r="BA1056" s="79"/>
    </row>
    <row r="1057" spans="1:53" s="33" customFormat="1">
      <c r="A1057" s="181"/>
      <c r="B1057" s="123"/>
      <c r="C1057" s="171"/>
      <c r="D1057" s="79"/>
      <c r="E1057" s="79"/>
      <c r="F1057" s="172"/>
      <c r="BA1057" s="79"/>
    </row>
    <row r="1058" spans="1:53" s="33" customFormat="1">
      <c r="A1058" s="181"/>
      <c r="B1058" s="123"/>
      <c r="C1058" s="171"/>
      <c r="D1058" s="79"/>
      <c r="E1058" s="79"/>
      <c r="F1058" s="172"/>
      <c r="BA1058" s="79"/>
    </row>
    <row r="1059" spans="1:53" s="33" customFormat="1">
      <c r="A1059" s="181"/>
      <c r="B1059" s="123"/>
      <c r="C1059" s="171"/>
      <c r="D1059" s="79"/>
      <c r="E1059" s="79"/>
      <c r="F1059" s="172"/>
      <c r="BA1059" s="79"/>
    </row>
    <row r="1060" spans="1:53" s="33" customFormat="1">
      <c r="A1060" s="181"/>
      <c r="B1060" s="123"/>
      <c r="C1060" s="171"/>
      <c r="D1060" s="79"/>
      <c r="E1060" s="79"/>
      <c r="F1060" s="172"/>
      <c r="BA1060" s="79"/>
    </row>
    <row r="1061" spans="1:53" s="33" customFormat="1">
      <c r="A1061" s="181"/>
      <c r="B1061" s="123"/>
      <c r="C1061" s="171"/>
      <c r="D1061" s="79"/>
      <c r="E1061" s="79"/>
      <c r="F1061" s="172"/>
      <c r="BA1061" s="79"/>
    </row>
    <row r="1062" spans="1:53" s="33" customFormat="1">
      <c r="A1062" s="181"/>
      <c r="B1062" s="123"/>
      <c r="C1062" s="171"/>
      <c r="D1062" s="79"/>
      <c r="E1062" s="79"/>
      <c r="F1062" s="172"/>
      <c r="G1062" s="172"/>
      <c r="BA1062" s="79"/>
    </row>
    <row r="1063" spans="1:53" s="33" customFormat="1">
      <c r="A1063" s="181"/>
      <c r="B1063" s="123"/>
      <c r="C1063" s="171"/>
      <c r="D1063" s="79"/>
      <c r="E1063" s="79"/>
      <c r="F1063" s="172"/>
      <c r="G1063" s="172"/>
      <c r="BA1063" s="79"/>
    </row>
  </sheetData>
  <sortState ref="A9:AY74">
    <sortCondition ref="G9:G74"/>
    <sortCondition ref="D9:D74"/>
    <sortCondition ref="F9:F74"/>
  </sortState>
  <mergeCells count="25"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</mergeCells>
  <pageMargins left="0.38593749999999999" right="0.7" top="0.75" bottom="0.75" header="0.3" footer="0.3"/>
  <pageSetup paperSize="5" scale="60" fitToHeight="0" orientation="landscape" r:id="rId1"/>
  <headerFooter>
    <oddFooter>&amp;R&amp;P</oddFooter>
  </headerFooter>
  <rowBreaks count="2" manualBreakCount="2">
    <brk id="61" max="15" man="1"/>
    <brk id="115" max="1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29"/>
  <sheetViews>
    <sheetView tabSelected="1" zoomScaleNormal="100" workbookViewId="0">
      <pane xSplit="1" ySplit="7" topLeftCell="B26" activePane="bottomRight" state="frozen"/>
      <selection activeCell="A40" sqref="A40"/>
      <selection pane="topRight" activeCell="A40" sqref="A40"/>
      <selection pane="bottomLeft" activeCell="A40" sqref="A40"/>
      <selection pane="bottomRight" activeCell="F4" sqref="F4"/>
    </sheetView>
  </sheetViews>
  <sheetFormatPr defaultColWidth="9.140625" defaultRowHeight="12.75"/>
  <cols>
    <col min="1" max="1" width="10.42578125" style="173" customWidth="1"/>
    <col min="2" max="2" width="8.42578125" style="173" customWidth="1"/>
    <col min="3" max="3" width="12" style="173" customWidth="1"/>
    <col min="4" max="4" width="12.42578125" style="173" customWidth="1"/>
    <col min="5" max="5" width="46.5703125" style="173" customWidth="1"/>
    <col min="6" max="6" width="78.42578125" style="217" bestFit="1" customWidth="1"/>
    <col min="7" max="7" width="30.5703125" style="173" customWidth="1"/>
    <col min="8" max="15" width="9.85546875" style="173" customWidth="1"/>
    <col min="16" max="16" width="1.5703125" style="173" customWidth="1"/>
    <col min="17" max="24" width="9.85546875" style="173" customWidth="1"/>
    <col min="25" max="25" width="2" style="173" customWidth="1"/>
    <col min="26" max="33" width="9.85546875" style="173" customWidth="1"/>
    <col min="34" max="34" width="1.42578125" style="173" customWidth="1"/>
    <col min="35" max="42" width="9.85546875" style="173" customWidth="1"/>
    <col min="43" max="43" width="1.5703125" style="173" customWidth="1"/>
    <col min="44" max="51" width="9.85546875" style="173" customWidth="1"/>
    <col min="52" max="16384" width="9.140625" style="173"/>
  </cols>
  <sheetData>
    <row r="1" spans="1:52">
      <c r="A1" s="200"/>
      <c r="B1" s="200"/>
      <c r="C1" s="200"/>
      <c r="D1" s="200"/>
      <c r="E1" s="200"/>
      <c r="F1" s="121" t="str">
        <f>+b!F1</f>
        <v>Measures Affecting Revenue and Tax Administration - 2022 Regular Session, Special Sessions C &amp; D</v>
      </c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1"/>
      <c r="Z1" s="200"/>
      <c r="AA1" s="200"/>
      <c r="AB1" s="200"/>
      <c r="AC1" s="200"/>
      <c r="AD1" s="200"/>
      <c r="AE1" s="200"/>
      <c r="AF1" s="200"/>
      <c r="AG1" s="200"/>
      <c r="AI1" s="200"/>
      <c r="AJ1" s="200"/>
      <c r="AK1" s="200"/>
      <c r="AL1" s="200"/>
      <c r="AM1" s="200"/>
      <c r="AN1" s="200"/>
      <c r="AO1" s="200"/>
      <c r="AP1" s="200"/>
      <c r="AR1" s="200"/>
      <c r="AS1" s="200"/>
      <c r="AT1" s="200"/>
      <c r="AU1" s="200"/>
      <c r="AV1" s="200"/>
      <c r="AW1" s="200"/>
      <c r="AX1" s="200"/>
      <c r="AY1" s="200"/>
    </row>
    <row r="2" spans="1:52">
      <c r="A2" s="200"/>
      <c r="B2" s="200"/>
      <c r="C2" s="200"/>
      <c r="D2" s="200"/>
      <c r="E2" s="200"/>
      <c r="F2" s="202" t="s">
        <v>9</v>
      </c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1"/>
      <c r="Z2" s="200"/>
      <c r="AA2" s="200"/>
      <c r="AB2" s="200"/>
      <c r="AC2" s="200"/>
      <c r="AD2" s="200"/>
      <c r="AE2" s="200"/>
      <c r="AF2" s="200"/>
      <c r="AG2" s="200"/>
      <c r="AI2" s="200"/>
      <c r="AJ2" s="200"/>
      <c r="AK2" s="200"/>
      <c r="AL2" s="200"/>
      <c r="AM2" s="200"/>
      <c r="AN2" s="200"/>
      <c r="AO2" s="200"/>
      <c r="AP2" s="200"/>
      <c r="AR2" s="200"/>
      <c r="AS2" s="200"/>
      <c r="AT2" s="200"/>
      <c r="AU2" s="200"/>
      <c r="AV2" s="200"/>
      <c r="AW2" s="200"/>
      <c r="AX2" s="200"/>
      <c r="AY2" s="200"/>
    </row>
    <row r="3" spans="1:52">
      <c r="A3" s="200"/>
      <c r="B3" s="200"/>
      <c r="C3" s="200"/>
      <c r="D3" s="200"/>
      <c r="E3" s="200"/>
      <c r="F3" s="202" t="s">
        <v>202</v>
      </c>
      <c r="G3" s="200"/>
      <c r="H3" s="200"/>
      <c r="I3" s="200"/>
      <c r="J3" s="200"/>
      <c r="K3" s="200"/>
      <c r="L3" s="200"/>
      <c r="M3" s="200"/>
      <c r="N3" s="200"/>
      <c r="O3" s="200"/>
      <c r="Q3" s="200"/>
      <c r="R3" s="200"/>
      <c r="S3" s="200"/>
      <c r="T3" s="200"/>
      <c r="U3" s="200"/>
      <c r="V3" s="200"/>
      <c r="W3" s="200"/>
      <c r="X3" s="200"/>
      <c r="Z3" s="200"/>
      <c r="AA3" s="200"/>
      <c r="AB3" s="200"/>
      <c r="AC3" s="200"/>
      <c r="AD3" s="200"/>
      <c r="AE3" s="200"/>
      <c r="AF3" s="200"/>
      <c r="AG3" s="200"/>
      <c r="AI3" s="200"/>
      <c r="AJ3" s="200"/>
      <c r="AK3" s="200"/>
      <c r="AL3" s="200"/>
      <c r="AM3" s="200"/>
      <c r="AN3" s="200"/>
      <c r="AO3" s="200"/>
      <c r="AP3" s="200"/>
      <c r="AR3" s="200"/>
      <c r="AS3" s="200"/>
      <c r="AT3" s="200"/>
      <c r="AU3" s="200"/>
      <c r="AV3" s="200"/>
      <c r="AW3" s="200"/>
      <c r="AX3" s="200"/>
      <c r="AY3" s="200"/>
    </row>
    <row r="4" spans="1:52">
      <c r="A4" s="203">
        <v>44740</v>
      </c>
      <c r="F4" s="121" t="str">
        <f>+'Measures '!F4</f>
        <v>Revised July 12, 2022</v>
      </c>
      <c r="AH4" s="204"/>
      <c r="AQ4" s="204"/>
    </row>
    <row r="5" spans="1:52" s="139" customFormat="1">
      <c r="A5" s="205"/>
      <c r="B5" s="206"/>
      <c r="C5" s="205"/>
      <c r="D5" s="205"/>
      <c r="E5" s="205"/>
      <c r="F5" s="207"/>
      <c r="G5" s="205"/>
      <c r="H5" s="249" t="str">
        <f>+'Measures '!H5:O5</f>
        <v>FY 22-23</v>
      </c>
      <c r="I5" s="250"/>
      <c r="J5" s="250"/>
      <c r="K5" s="250"/>
      <c r="L5" s="250"/>
      <c r="M5" s="250"/>
      <c r="N5" s="250"/>
      <c r="O5" s="251"/>
      <c r="P5" s="208"/>
      <c r="Q5" s="249" t="str">
        <f>+'Measures '!Q5:X5</f>
        <v>FY 23-24</v>
      </c>
      <c r="R5" s="250"/>
      <c r="S5" s="250"/>
      <c r="T5" s="250"/>
      <c r="U5" s="250"/>
      <c r="V5" s="250"/>
      <c r="W5" s="250"/>
      <c r="X5" s="251"/>
      <c r="Y5" s="209"/>
      <c r="Z5" s="249" t="str">
        <f>+'Measures '!Z5:AG5</f>
        <v>FY 24-25</v>
      </c>
      <c r="AA5" s="250"/>
      <c r="AB5" s="250"/>
      <c r="AC5" s="250"/>
      <c r="AD5" s="250"/>
      <c r="AE5" s="250"/>
      <c r="AF5" s="250"/>
      <c r="AG5" s="251"/>
      <c r="AH5" s="209"/>
      <c r="AI5" s="249" t="str">
        <f>+'Measures '!AI5:AP5</f>
        <v>FY 25-26</v>
      </c>
      <c r="AJ5" s="250"/>
      <c r="AK5" s="250"/>
      <c r="AL5" s="250"/>
      <c r="AM5" s="250"/>
      <c r="AN5" s="250"/>
      <c r="AO5" s="250"/>
      <c r="AP5" s="251"/>
      <c r="AQ5" s="172"/>
      <c r="AR5" s="249" t="str">
        <f>+'Measures '!AR5:AY5</f>
        <v>FY 26-27</v>
      </c>
      <c r="AS5" s="250"/>
      <c r="AT5" s="250"/>
      <c r="AU5" s="250"/>
      <c r="AV5" s="250"/>
      <c r="AW5" s="250"/>
      <c r="AX5" s="250"/>
      <c r="AY5" s="251"/>
    </row>
    <row r="6" spans="1:52" s="214" customFormat="1">
      <c r="A6" s="210" t="s">
        <v>12</v>
      </c>
      <c r="B6" s="211" t="s">
        <v>10</v>
      </c>
      <c r="C6" s="210"/>
      <c r="D6" s="210"/>
      <c r="E6" s="210"/>
      <c r="F6" s="210"/>
      <c r="G6" s="210"/>
      <c r="H6" s="246" t="s">
        <v>3</v>
      </c>
      <c r="I6" s="247"/>
      <c r="J6" s="248" t="s">
        <v>4</v>
      </c>
      <c r="K6" s="247"/>
      <c r="L6" s="248" t="s">
        <v>15</v>
      </c>
      <c r="M6" s="247"/>
      <c r="N6" s="248" t="s">
        <v>5</v>
      </c>
      <c r="O6" s="247"/>
      <c r="P6" s="29"/>
      <c r="Q6" s="246" t="s">
        <v>3</v>
      </c>
      <c r="R6" s="247"/>
      <c r="S6" s="248" t="s">
        <v>4</v>
      </c>
      <c r="T6" s="247"/>
      <c r="U6" s="248" t="s">
        <v>15</v>
      </c>
      <c r="V6" s="247"/>
      <c r="W6" s="248" t="s">
        <v>5</v>
      </c>
      <c r="X6" s="247"/>
      <c r="Y6" s="212"/>
      <c r="Z6" s="246" t="s">
        <v>3</v>
      </c>
      <c r="AA6" s="247"/>
      <c r="AB6" s="248" t="s">
        <v>4</v>
      </c>
      <c r="AC6" s="247"/>
      <c r="AD6" s="248" t="s">
        <v>15</v>
      </c>
      <c r="AE6" s="247"/>
      <c r="AF6" s="248" t="s">
        <v>5</v>
      </c>
      <c r="AG6" s="247"/>
      <c r="AH6" s="212"/>
      <c r="AI6" s="246" t="s">
        <v>3</v>
      </c>
      <c r="AJ6" s="247"/>
      <c r="AK6" s="248" t="s">
        <v>4</v>
      </c>
      <c r="AL6" s="247"/>
      <c r="AM6" s="248" t="s">
        <v>15</v>
      </c>
      <c r="AN6" s="247"/>
      <c r="AO6" s="248" t="s">
        <v>5</v>
      </c>
      <c r="AP6" s="247"/>
      <c r="AQ6" s="213"/>
      <c r="AR6" s="246" t="s">
        <v>3</v>
      </c>
      <c r="AS6" s="247"/>
      <c r="AT6" s="248" t="s">
        <v>4</v>
      </c>
      <c r="AU6" s="247"/>
      <c r="AV6" s="248" t="s">
        <v>15</v>
      </c>
      <c r="AW6" s="247"/>
      <c r="AX6" s="248" t="s">
        <v>16</v>
      </c>
      <c r="AY6" s="247"/>
    </row>
    <row r="7" spans="1:52" s="8" customFormat="1">
      <c r="A7" s="19" t="s">
        <v>13</v>
      </c>
      <c r="B7" s="18" t="s">
        <v>11</v>
      </c>
      <c r="C7" s="19" t="s">
        <v>0</v>
      </c>
      <c r="D7" s="19" t="s">
        <v>6</v>
      </c>
      <c r="E7" s="19" t="s">
        <v>14</v>
      </c>
      <c r="F7" s="19" t="s">
        <v>1</v>
      </c>
      <c r="G7" s="19" t="s">
        <v>7</v>
      </c>
      <c r="H7" s="11" t="s">
        <v>2</v>
      </c>
      <c r="I7" s="29" t="s">
        <v>8</v>
      </c>
      <c r="J7" s="29" t="s">
        <v>2</v>
      </c>
      <c r="K7" s="29" t="s">
        <v>8</v>
      </c>
      <c r="L7" s="29" t="s">
        <v>2</v>
      </c>
      <c r="M7" s="29" t="s">
        <v>8</v>
      </c>
      <c r="N7" s="29" t="s">
        <v>2</v>
      </c>
      <c r="O7" s="29" t="s">
        <v>8</v>
      </c>
      <c r="P7" s="29"/>
      <c r="Q7" s="11" t="s">
        <v>2</v>
      </c>
      <c r="R7" s="29" t="s">
        <v>8</v>
      </c>
      <c r="S7" s="29" t="s">
        <v>2</v>
      </c>
      <c r="T7" s="29" t="s">
        <v>8</v>
      </c>
      <c r="U7" s="29" t="s">
        <v>2</v>
      </c>
      <c r="V7" s="29" t="s">
        <v>8</v>
      </c>
      <c r="W7" s="29" t="s">
        <v>2</v>
      </c>
      <c r="X7" s="29" t="s">
        <v>8</v>
      </c>
      <c r="Y7" s="29"/>
      <c r="Z7" s="11" t="s">
        <v>2</v>
      </c>
      <c r="AA7" s="29" t="s">
        <v>8</v>
      </c>
      <c r="AB7" s="29" t="s">
        <v>2</v>
      </c>
      <c r="AC7" s="29" t="s">
        <v>8</v>
      </c>
      <c r="AD7" s="29" t="s">
        <v>2</v>
      </c>
      <c r="AE7" s="29" t="s">
        <v>8</v>
      </c>
      <c r="AF7" s="29" t="s">
        <v>2</v>
      </c>
      <c r="AG7" s="29" t="s">
        <v>8</v>
      </c>
      <c r="AH7" s="11"/>
      <c r="AI7" s="11" t="s">
        <v>2</v>
      </c>
      <c r="AJ7" s="29" t="s">
        <v>8</v>
      </c>
      <c r="AK7" s="29" t="s">
        <v>2</v>
      </c>
      <c r="AL7" s="29" t="s">
        <v>8</v>
      </c>
      <c r="AM7" s="29" t="s">
        <v>2</v>
      </c>
      <c r="AN7" s="29" t="s">
        <v>8</v>
      </c>
      <c r="AO7" s="29" t="s">
        <v>2</v>
      </c>
      <c r="AP7" s="29" t="s">
        <v>8</v>
      </c>
      <c r="AQ7" s="10"/>
      <c r="AR7" s="11" t="s">
        <v>2</v>
      </c>
      <c r="AS7" s="29" t="s">
        <v>17</v>
      </c>
      <c r="AT7" s="29" t="s">
        <v>2</v>
      </c>
      <c r="AU7" s="29" t="s">
        <v>17</v>
      </c>
      <c r="AV7" s="29" t="s">
        <v>2</v>
      </c>
      <c r="AW7" s="29" t="s">
        <v>17</v>
      </c>
      <c r="AX7" s="29" t="s">
        <v>2</v>
      </c>
      <c r="AY7" s="29" t="s">
        <v>17</v>
      </c>
    </row>
    <row r="8" spans="1:52">
      <c r="A8" s="129"/>
      <c r="B8" s="129"/>
      <c r="C8" s="130"/>
      <c r="D8" s="131"/>
      <c r="E8" s="132"/>
      <c r="F8" s="133"/>
      <c r="G8" s="139"/>
      <c r="H8" s="135"/>
      <c r="I8" s="136"/>
      <c r="J8" s="135"/>
      <c r="K8" s="136"/>
      <c r="L8" s="135"/>
      <c r="M8" s="136"/>
      <c r="N8" s="135"/>
      <c r="O8" s="136"/>
      <c r="P8" s="50"/>
      <c r="Q8" s="135"/>
      <c r="R8" s="136"/>
      <c r="S8" s="135"/>
      <c r="T8" s="136"/>
      <c r="U8" s="135"/>
      <c r="V8" s="136"/>
      <c r="W8" s="135"/>
      <c r="X8" s="136"/>
      <c r="Y8" s="50"/>
      <c r="Z8" s="135"/>
      <c r="AA8" s="136"/>
      <c r="AB8" s="135"/>
      <c r="AC8" s="136"/>
      <c r="AD8" s="135"/>
      <c r="AE8" s="136"/>
      <c r="AF8" s="135"/>
      <c r="AG8" s="136"/>
      <c r="AH8" s="50"/>
      <c r="AI8" s="135"/>
      <c r="AJ8" s="136"/>
      <c r="AK8" s="135"/>
      <c r="AL8" s="136"/>
      <c r="AM8" s="135"/>
      <c r="AN8" s="136"/>
      <c r="AO8" s="135"/>
      <c r="AP8" s="136"/>
      <c r="AQ8" s="50"/>
      <c r="AR8" s="135"/>
      <c r="AS8" s="136"/>
      <c r="AT8" s="135"/>
      <c r="AU8" s="136"/>
      <c r="AV8" s="135"/>
      <c r="AW8" s="136"/>
      <c r="AX8" s="135"/>
      <c r="AY8" s="136"/>
    </row>
    <row r="9" spans="1:52" s="139" customFormat="1">
      <c r="A9" s="129"/>
      <c r="B9" s="129"/>
      <c r="C9" s="141"/>
      <c r="D9" s="142"/>
      <c r="E9" s="143"/>
      <c r="F9" s="144"/>
      <c r="G9" s="173"/>
      <c r="H9" s="135"/>
      <c r="I9" s="136"/>
      <c r="J9" s="135"/>
      <c r="K9" s="136"/>
      <c r="L9" s="135"/>
      <c r="M9" s="136"/>
      <c r="N9" s="135"/>
      <c r="O9" s="136"/>
      <c r="P9" s="50"/>
      <c r="Q9" s="135"/>
      <c r="R9" s="50"/>
      <c r="S9" s="135"/>
      <c r="T9" s="136"/>
      <c r="U9" s="135"/>
      <c r="V9" s="136"/>
      <c r="W9" s="135"/>
      <c r="X9" s="136"/>
      <c r="Y9" s="50"/>
      <c r="Z9" s="135"/>
      <c r="AA9" s="136"/>
      <c r="AB9" s="135"/>
      <c r="AC9" s="136"/>
      <c r="AD9" s="135"/>
      <c r="AE9" s="136"/>
      <c r="AF9" s="135"/>
      <c r="AG9" s="136"/>
      <c r="AH9" s="50"/>
      <c r="AI9" s="135"/>
      <c r="AJ9" s="136"/>
      <c r="AK9" s="135"/>
      <c r="AL9" s="136"/>
      <c r="AM9" s="135"/>
      <c r="AN9" s="136"/>
      <c r="AO9" s="135"/>
      <c r="AP9" s="136"/>
      <c r="AQ9" s="151"/>
      <c r="AR9" s="135"/>
      <c r="AS9" s="136"/>
      <c r="AT9" s="135"/>
      <c r="AU9" s="50"/>
      <c r="AV9" s="135"/>
      <c r="AW9" s="136"/>
      <c r="AX9" s="135"/>
      <c r="AY9" s="136"/>
      <c r="AZ9" s="89"/>
    </row>
    <row r="10" spans="1:52" s="51" customFormat="1">
      <c r="A10" s="129" t="s">
        <v>95</v>
      </c>
      <c r="B10" s="129">
        <v>756</v>
      </c>
      <c r="C10" s="130">
        <v>44715</v>
      </c>
      <c r="D10" s="131">
        <v>7071</v>
      </c>
      <c r="E10" s="132" t="s">
        <v>51</v>
      </c>
      <c r="F10" s="133" t="s">
        <v>160</v>
      </c>
      <c r="G10" s="79" t="s">
        <v>183</v>
      </c>
      <c r="H10" s="135">
        <v>0</v>
      </c>
      <c r="I10" s="136">
        <v>-1.6</v>
      </c>
      <c r="J10" s="135">
        <v>0</v>
      </c>
      <c r="K10" s="136">
        <v>0</v>
      </c>
      <c r="L10" s="135">
        <v>0</v>
      </c>
      <c r="M10" s="136">
        <v>0</v>
      </c>
      <c r="N10" s="135">
        <v>0</v>
      </c>
      <c r="O10" s="136">
        <v>-1.6</v>
      </c>
      <c r="P10" s="50"/>
      <c r="Q10" s="135">
        <v>-1.6</v>
      </c>
      <c r="R10" s="50">
        <v>-1.6</v>
      </c>
      <c r="S10" s="135">
        <v>0</v>
      </c>
      <c r="T10" s="136">
        <v>0</v>
      </c>
      <c r="U10" s="135">
        <v>0</v>
      </c>
      <c r="V10" s="136">
        <v>0</v>
      </c>
      <c r="W10" s="135">
        <v>-1.6</v>
      </c>
      <c r="X10" s="136">
        <v>-1.6</v>
      </c>
      <c r="Y10" s="50"/>
      <c r="Z10" s="135">
        <v>-1.6</v>
      </c>
      <c r="AA10" s="136">
        <v>-1.6</v>
      </c>
      <c r="AB10" s="135">
        <v>0</v>
      </c>
      <c r="AC10" s="136">
        <v>0</v>
      </c>
      <c r="AD10" s="135">
        <v>0</v>
      </c>
      <c r="AE10" s="136">
        <v>0</v>
      </c>
      <c r="AF10" s="135">
        <v>-1.6</v>
      </c>
      <c r="AG10" s="136">
        <v>-1.6</v>
      </c>
      <c r="AH10" s="50"/>
      <c r="AI10" s="135">
        <v>-1.6</v>
      </c>
      <c r="AJ10" s="136">
        <v>-1.6</v>
      </c>
      <c r="AK10" s="135">
        <v>0</v>
      </c>
      <c r="AL10" s="136">
        <v>0</v>
      </c>
      <c r="AM10" s="135">
        <v>0</v>
      </c>
      <c r="AN10" s="136">
        <v>0</v>
      </c>
      <c r="AO10" s="135">
        <v>-1.6</v>
      </c>
      <c r="AP10" s="136">
        <v>-1.6</v>
      </c>
      <c r="AQ10" s="50"/>
      <c r="AR10" s="135">
        <v>-1.6</v>
      </c>
      <c r="AS10" s="136">
        <v>-1.6</v>
      </c>
      <c r="AT10" s="135">
        <v>0</v>
      </c>
      <c r="AU10" s="50">
        <v>0</v>
      </c>
      <c r="AV10" s="135">
        <v>0</v>
      </c>
      <c r="AW10" s="136">
        <v>0</v>
      </c>
      <c r="AX10" s="135">
        <v>-1.6</v>
      </c>
      <c r="AY10" s="136">
        <v>-1.6</v>
      </c>
      <c r="AZ10" s="52"/>
    </row>
    <row r="11" spans="1:52" s="139" customFormat="1">
      <c r="A11" s="129" t="s">
        <v>95</v>
      </c>
      <c r="B11" s="129">
        <v>501</v>
      </c>
      <c r="C11" s="130">
        <v>44610</v>
      </c>
      <c r="D11" s="131">
        <v>7071</v>
      </c>
      <c r="E11" s="132" t="s">
        <v>51</v>
      </c>
      <c r="F11" s="133" t="s">
        <v>145</v>
      </c>
      <c r="G11" s="79" t="s">
        <v>183</v>
      </c>
      <c r="H11" s="135">
        <v>0</v>
      </c>
      <c r="I11" s="136">
        <v>-5</v>
      </c>
      <c r="J11" s="135">
        <v>0</v>
      </c>
      <c r="K11" s="136">
        <v>0</v>
      </c>
      <c r="L11" s="135">
        <v>0</v>
      </c>
      <c r="M11" s="136">
        <v>0</v>
      </c>
      <c r="N11" s="135">
        <v>0</v>
      </c>
      <c r="O11" s="136">
        <v>-5</v>
      </c>
      <c r="P11" s="50"/>
      <c r="Q11" s="135">
        <v>-5</v>
      </c>
      <c r="R11" s="50">
        <v>-5</v>
      </c>
      <c r="S11" s="135">
        <v>0</v>
      </c>
      <c r="T11" s="136">
        <v>0</v>
      </c>
      <c r="U11" s="135">
        <v>0</v>
      </c>
      <c r="V11" s="136">
        <v>0</v>
      </c>
      <c r="W11" s="135">
        <v>-5</v>
      </c>
      <c r="X11" s="136">
        <v>-5</v>
      </c>
      <c r="Y11" s="50"/>
      <c r="Z11" s="135">
        <v>-5</v>
      </c>
      <c r="AA11" s="136">
        <v>-5</v>
      </c>
      <c r="AB11" s="135">
        <v>0</v>
      </c>
      <c r="AC11" s="136">
        <v>0</v>
      </c>
      <c r="AD11" s="135">
        <v>0</v>
      </c>
      <c r="AE11" s="136">
        <v>0</v>
      </c>
      <c r="AF11" s="135">
        <v>-5</v>
      </c>
      <c r="AG11" s="136">
        <v>-5</v>
      </c>
      <c r="AH11" s="50"/>
      <c r="AI11" s="135">
        <v>-5</v>
      </c>
      <c r="AJ11" s="136">
        <v>-5</v>
      </c>
      <c r="AK11" s="135">
        <v>0</v>
      </c>
      <c r="AL11" s="136">
        <v>0</v>
      </c>
      <c r="AM11" s="135">
        <v>0</v>
      </c>
      <c r="AN11" s="136">
        <v>0</v>
      </c>
      <c r="AO11" s="135">
        <v>-5</v>
      </c>
      <c r="AP11" s="136">
        <v>-5</v>
      </c>
      <c r="AQ11" s="50"/>
      <c r="AR11" s="135">
        <v>-5</v>
      </c>
      <c r="AS11" s="136">
        <v>-5</v>
      </c>
      <c r="AT11" s="135">
        <v>0</v>
      </c>
      <c r="AU11" s="50">
        <v>0</v>
      </c>
      <c r="AV11" s="135">
        <v>0</v>
      </c>
      <c r="AW11" s="136">
        <v>0</v>
      </c>
      <c r="AX11" s="135">
        <v>-5</v>
      </c>
      <c r="AY11" s="136">
        <v>-5</v>
      </c>
      <c r="AZ11" s="89"/>
    </row>
    <row r="12" spans="1:52" s="51" customFormat="1">
      <c r="A12" s="129"/>
      <c r="B12" s="129"/>
      <c r="C12" s="141"/>
      <c r="D12" s="142"/>
      <c r="E12" s="143"/>
      <c r="F12" s="144"/>
      <c r="G12" s="215" t="s">
        <v>18</v>
      </c>
      <c r="H12" s="146">
        <f>+SUM(H10:H11)</f>
        <v>0</v>
      </c>
      <c r="I12" s="147">
        <f t="shared" ref="I12:O12" si="0">+SUM(I10:I11)</f>
        <v>-6.6</v>
      </c>
      <c r="J12" s="146">
        <f t="shared" si="0"/>
        <v>0</v>
      </c>
      <c r="K12" s="147">
        <f t="shared" si="0"/>
        <v>0</v>
      </c>
      <c r="L12" s="146">
        <f t="shared" si="0"/>
        <v>0</v>
      </c>
      <c r="M12" s="147">
        <f t="shared" si="0"/>
        <v>0</v>
      </c>
      <c r="N12" s="146">
        <f t="shared" si="0"/>
        <v>0</v>
      </c>
      <c r="O12" s="147">
        <f t="shared" si="0"/>
        <v>-6.6</v>
      </c>
      <c r="P12" s="148"/>
      <c r="Q12" s="146">
        <f>+SUM(Q10:Q11)</f>
        <v>-6.6</v>
      </c>
      <c r="R12" s="147">
        <f t="shared" ref="R12:X12" si="1">+SUM(R10:R11)</f>
        <v>-6.6</v>
      </c>
      <c r="S12" s="146">
        <f t="shared" si="1"/>
        <v>0</v>
      </c>
      <c r="T12" s="147">
        <f t="shared" si="1"/>
        <v>0</v>
      </c>
      <c r="U12" s="146">
        <f t="shared" si="1"/>
        <v>0</v>
      </c>
      <c r="V12" s="147">
        <f t="shared" si="1"/>
        <v>0</v>
      </c>
      <c r="W12" s="146">
        <f t="shared" si="1"/>
        <v>-6.6</v>
      </c>
      <c r="X12" s="147">
        <f t="shared" si="1"/>
        <v>-6.6</v>
      </c>
      <c r="Y12" s="148"/>
      <c r="Z12" s="146">
        <f>+SUM(Z10:Z11)</f>
        <v>-6.6</v>
      </c>
      <c r="AA12" s="147">
        <f t="shared" ref="AA12:AG12" si="2">+SUM(AA10:AA11)</f>
        <v>-6.6</v>
      </c>
      <c r="AB12" s="146">
        <f t="shared" si="2"/>
        <v>0</v>
      </c>
      <c r="AC12" s="147">
        <f t="shared" si="2"/>
        <v>0</v>
      </c>
      <c r="AD12" s="146">
        <f t="shared" si="2"/>
        <v>0</v>
      </c>
      <c r="AE12" s="147">
        <f t="shared" si="2"/>
        <v>0</v>
      </c>
      <c r="AF12" s="146">
        <f t="shared" si="2"/>
        <v>-6.6</v>
      </c>
      <c r="AG12" s="147">
        <f t="shared" si="2"/>
        <v>-6.6</v>
      </c>
      <c r="AH12" s="148"/>
      <c r="AI12" s="146">
        <f>+SUM(AI10:AI11)</f>
        <v>-6.6</v>
      </c>
      <c r="AJ12" s="147">
        <f t="shared" ref="AJ12:AP12" si="3">+SUM(AJ10:AJ11)</f>
        <v>-6.6</v>
      </c>
      <c r="AK12" s="146">
        <f t="shared" si="3"/>
        <v>0</v>
      </c>
      <c r="AL12" s="147">
        <f t="shared" si="3"/>
        <v>0</v>
      </c>
      <c r="AM12" s="146">
        <f t="shared" si="3"/>
        <v>0</v>
      </c>
      <c r="AN12" s="147">
        <f t="shared" si="3"/>
        <v>0</v>
      </c>
      <c r="AO12" s="146">
        <f t="shared" si="3"/>
        <v>-6.6</v>
      </c>
      <c r="AP12" s="147">
        <f t="shared" si="3"/>
        <v>-6.6</v>
      </c>
      <c r="AQ12" s="149"/>
      <c r="AR12" s="146">
        <f>+SUM(AR10:AR11)</f>
        <v>-6.6</v>
      </c>
      <c r="AS12" s="147">
        <f t="shared" ref="AS12:AY12" si="4">+SUM(AS10:AS11)</f>
        <v>-6.6</v>
      </c>
      <c r="AT12" s="146">
        <f t="shared" si="4"/>
        <v>0</v>
      </c>
      <c r="AU12" s="147">
        <f t="shared" si="4"/>
        <v>0</v>
      </c>
      <c r="AV12" s="146">
        <f t="shared" si="4"/>
        <v>0</v>
      </c>
      <c r="AW12" s="147">
        <f t="shared" si="4"/>
        <v>0</v>
      </c>
      <c r="AX12" s="146">
        <f t="shared" si="4"/>
        <v>-6.6</v>
      </c>
      <c r="AY12" s="147">
        <f t="shared" si="4"/>
        <v>-6.6</v>
      </c>
      <c r="AZ12" s="52"/>
    </row>
    <row r="13" spans="1:52" s="139" customFormat="1">
      <c r="A13" s="129"/>
      <c r="B13" s="129"/>
      <c r="C13" s="141"/>
      <c r="D13" s="142"/>
      <c r="E13" s="143"/>
      <c r="F13" s="144"/>
      <c r="G13" s="215"/>
      <c r="H13" s="146"/>
      <c r="I13" s="147"/>
      <c r="J13" s="146"/>
      <c r="K13" s="147"/>
      <c r="L13" s="146"/>
      <c r="M13" s="147"/>
      <c r="N13" s="146"/>
      <c r="O13" s="147"/>
      <c r="P13" s="148"/>
      <c r="Q13" s="146"/>
      <c r="R13" s="148"/>
      <c r="S13" s="146"/>
      <c r="T13" s="147"/>
      <c r="U13" s="146"/>
      <c r="V13" s="147"/>
      <c r="W13" s="146"/>
      <c r="X13" s="147"/>
      <c r="Y13" s="148"/>
      <c r="Z13" s="146"/>
      <c r="AA13" s="147"/>
      <c r="AB13" s="146"/>
      <c r="AC13" s="147"/>
      <c r="AD13" s="146"/>
      <c r="AE13" s="147"/>
      <c r="AF13" s="146"/>
      <c r="AG13" s="147"/>
      <c r="AH13" s="148"/>
      <c r="AI13" s="146"/>
      <c r="AJ13" s="147"/>
      <c r="AK13" s="146"/>
      <c r="AL13" s="147"/>
      <c r="AM13" s="146"/>
      <c r="AN13" s="147"/>
      <c r="AO13" s="146"/>
      <c r="AP13" s="147"/>
      <c r="AQ13" s="149"/>
      <c r="AR13" s="146"/>
      <c r="AS13" s="147"/>
      <c r="AT13" s="146"/>
      <c r="AU13" s="148"/>
      <c r="AV13" s="146"/>
      <c r="AW13" s="147"/>
      <c r="AX13" s="146"/>
      <c r="AY13" s="147"/>
      <c r="AZ13" s="89"/>
    </row>
    <row r="14" spans="1:52" s="139" customFormat="1">
      <c r="A14" s="129" t="s">
        <v>190</v>
      </c>
      <c r="B14" s="129">
        <v>702</v>
      </c>
      <c r="C14" s="130">
        <v>44715</v>
      </c>
      <c r="D14" s="131">
        <v>1062</v>
      </c>
      <c r="E14" s="132" t="s">
        <v>169</v>
      </c>
      <c r="F14" s="133" t="s">
        <v>163</v>
      </c>
      <c r="G14" s="79" t="s">
        <v>128</v>
      </c>
      <c r="H14" s="135" t="s">
        <v>20</v>
      </c>
      <c r="I14" s="136">
        <v>-0.1</v>
      </c>
      <c r="J14" s="135">
        <v>0</v>
      </c>
      <c r="K14" s="136">
        <v>0</v>
      </c>
      <c r="L14" s="135">
        <v>0</v>
      </c>
      <c r="M14" s="136">
        <v>0</v>
      </c>
      <c r="N14" s="135" t="s">
        <v>20</v>
      </c>
      <c r="O14" s="136">
        <v>-0.1</v>
      </c>
      <c r="P14" s="50"/>
      <c r="Q14" s="135">
        <v>-0.1</v>
      </c>
      <c r="R14" s="50">
        <v>-0.1</v>
      </c>
      <c r="S14" s="135">
        <v>0</v>
      </c>
      <c r="T14" s="136">
        <v>0</v>
      </c>
      <c r="U14" s="135">
        <v>0</v>
      </c>
      <c r="V14" s="136">
        <v>0</v>
      </c>
      <c r="W14" s="135">
        <v>-0.1</v>
      </c>
      <c r="X14" s="136">
        <v>-0.1</v>
      </c>
      <c r="Y14" s="50"/>
      <c r="Z14" s="135">
        <v>-0.1</v>
      </c>
      <c r="AA14" s="136">
        <v>-0.1</v>
      </c>
      <c r="AB14" s="135">
        <v>0</v>
      </c>
      <c r="AC14" s="136">
        <v>0</v>
      </c>
      <c r="AD14" s="135">
        <v>0</v>
      </c>
      <c r="AE14" s="136">
        <v>0</v>
      </c>
      <c r="AF14" s="135">
        <v>-0.1</v>
      </c>
      <c r="AG14" s="136">
        <v>-0.1</v>
      </c>
      <c r="AH14" s="50"/>
      <c r="AI14" s="135">
        <v>-0.1</v>
      </c>
      <c r="AJ14" s="136">
        <v>-0.1</v>
      </c>
      <c r="AK14" s="135">
        <v>0</v>
      </c>
      <c r="AL14" s="136">
        <v>0</v>
      </c>
      <c r="AM14" s="135">
        <v>0</v>
      </c>
      <c r="AN14" s="136">
        <v>0</v>
      </c>
      <c r="AO14" s="135">
        <v>-0.1</v>
      </c>
      <c r="AP14" s="136">
        <v>-0.1</v>
      </c>
      <c r="AQ14" s="50"/>
      <c r="AR14" s="135">
        <v>-0.1</v>
      </c>
      <c r="AS14" s="136">
        <v>-0.1</v>
      </c>
      <c r="AT14" s="135">
        <v>0</v>
      </c>
      <c r="AU14" s="50">
        <v>0</v>
      </c>
      <c r="AV14" s="135">
        <v>0</v>
      </c>
      <c r="AW14" s="136">
        <v>0</v>
      </c>
      <c r="AX14" s="135">
        <v>-0.1</v>
      </c>
      <c r="AY14" s="136">
        <v>-0.1</v>
      </c>
      <c r="AZ14" s="89"/>
    </row>
    <row r="15" spans="1:52" s="139" customFormat="1">
      <c r="A15" s="129"/>
      <c r="B15" s="129"/>
      <c r="C15" s="141"/>
      <c r="D15" s="142"/>
      <c r="E15" s="143"/>
      <c r="F15" s="144"/>
      <c r="G15" s="215" t="s">
        <v>18</v>
      </c>
      <c r="H15" s="146">
        <f>+SUM(H14)</f>
        <v>0</v>
      </c>
      <c r="I15" s="147">
        <f t="shared" ref="I15:O15" si="5">+SUM(I14)</f>
        <v>-0.1</v>
      </c>
      <c r="J15" s="146">
        <f t="shared" si="5"/>
        <v>0</v>
      </c>
      <c r="K15" s="147">
        <f t="shared" si="5"/>
        <v>0</v>
      </c>
      <c r="L15" s="146">
        <f t="shared" si="5"/>
        <v>0</v>
      </c>
      <c r="M15" s="147">
        <f t="shared" si="5"/>
        <v>0</v>
      </c>
      <c r="N15" s="146">
        <f t="shared" si="5"/>
        <v>0</v>
      </c>
      <c r="O15" s="147">
        <f t="shared" si="5"/>
        <v>-0.1</v>
      </c>
      <c r="P15" s="148"/>
      <c r="Q15" s="146">
        <f>+SUM(Q14)</f>
        <v>-0.1</v>
      </c>
      <c r="R15" s="147">
        <f t="shared" ref="R15:X15" si="6">+SUM(R14)</f>
        <v>-0.1</v>
      </c>
      <c r="S15" s="146">
        <f t="shared" si="6"/>
        <v>0</v>
      </c>
      <c r="T15" s="147">
        <f t="shared" si="6"/>
        <v>0</v>
      </c>
      <c r="U15" s="146">
        <f t="shared" si="6"/>
        <v>0</v>
      </c>
      <c r="V15" s="147">
        <f t="shared" si="6"/>
        <v>0</v>
      </c>
      <c r="W15" s="146">
        <f t="shared" si="6"/>
        <v>-0.1</v>
      </c>
      <c r="X15" s="147">
        <f t="shared" si="6"/>
        <v>-0.1</v>
      </c>
      <c r="Y15" s="148"/>
      <c r="Z15" s="146">
        <f>+SUM(Z14)</f>
        <v>-0.1</v>
      </c>
      <c r="AA15" s="147">
        <f t="shared" ref="AA15:AG15" si="7">+SUM(AA14)</f>
        <v>-0.1</v>
      </c>
      <c r="AB15" s="146">
        <f t="shared" si="7"/>
        <v>0</v>
      </c>
      <c r="AC15" s="147">
        <f t="shared" si="7"/>
        <v>0</v>
      </c>
      <c r="AD15" s="146">
        <f t="shared" si="7"/>
        <v>0</v>
      </c>
      <c r="AE15" s="147">
        <f t="shared" si="7"/>
        <v>0</v>
      </c>
      <c r="AF15" s="146">
        <f t="shared" si="7"/>
        <v>-0.1</v>
      </c>
      <c r="AG15" s="147">
        <f t="shared" si="7"/>
        <v>-0.1</v>
      </c>
      <c r="AH15" s="148"/>
      <c r="AI15" s="146">
        <f>+SUM(AI14)</f>
        <v>-0.1</v>
      </c>
      <c r="AJ15" s="147">
        <f t="shared" ref="AJ15:AP15" si="8">+SUM(AJ14)</f>
        <v>-0.1</v>
      </c>
      <c r="AK15" s="146">
        <f t="shared" si="8"/>
        <v>0</v>
      </c>
      <c r="AL15" s="147">
        <f t="shared" si="8"/>
        <v>0</v>
      </c>
      <c r="AM15" s="146">
        <f t="shared" si="8"/>
        <v>0</v>
      </c>
      <c r="AN15" s="147">
        <f t="shared" si="8"/>
        <v>0</v>
      </c>
      <c r="AO15" s="146">
        <f t="shared" si="8"/>
        <v>-0.1</v>
      </c>
      <c r="AP15" s="147">
        <f t="shared" si="8"/>
        <v>-0.1</v>
      </c>
      <c r="AQ15" s="149"/>
      <c r="AR15" s="146">
        <f>+SUM(AR14)</f>
        <v>-0.1</v>
      </c>
      <c r="AS15" s="147">
        <f t="shared" ref="AS15:AY15" si="9">+SUM(AS14)</f>
        <v>-0.1</v>
      </c>
      <c r="AT15" s="146">
        <f t="shared" si="9"/>
        <v>0</v>
      </c>
      <c r="AU15" s="147">
        <f t="shared" si="9"/>
        <v>0</v>
      </c>
      <c r="AV15" s="146">
        <f t="shared" si="9"/>
        <v>0</v>
      </c>
      <c r="AW15" s="147">
        <f t="shared" si="9"/>
        <v>0</v>
      </c>
      <c r="AX15" s="146">
        <f t="shared" si="9"/>
        <v>-0.1</v>
      </c>
      <c r="AY15" s="147">
        <f t="shared" si="9"/>
        <v>-0.1</v>
      </c>
      <c r="AZ15" s="89"/>
    </row>
    <row r="16" spans="1:52" s="51" customFormat="1">
      <c r="A16" s="129"/>
      <c r="B16" s="129"/>
      <c r="C16" s="141"/>
      <c r="D16" s="142"/>
      <c r="E16" s="143"/>
      <c r="F16" s="144"/>
      <c r="G16" s="173"/>
      <c r="H16" s="135"/>
      <c r="I16" s="136"/>
      <c r="J16" s="135"/>
      <c r="K16" s="136"/>
      <c r="L16" s="135"/>
      <c r="M16" s="136"/>
      <c r="N16" s="135"/>
      <c r="O16" s="136"/>
      <c r="P16" s="50"/>
      <c r="Q16" s="135"/>
      <c r="R16" s="50"/>
      <c r="S16" s="135"/>
      <c r="T16" s="136"/>
      <c r="U16" s="135"/>
      <c r="V16" s="136"/>
      <c r="W16" s="135"/>
      <c r="X16" s="136"/>
      <c r="Y16" s="50"/>
      <c r="Z16" s="135"/>
      <c r="AA16" s="136"/>
      <c r="AB16" s="135"/>
      <c r="AC16" s="136"/>
      <c r="AD16" s="135"/>
      <c r="AE16" s="136"/>
      <c r="AF16" s="135"/>
      <c r="AG16" s="136"/>
      <c r="AH16" s="50"/>
      <c r="AI16" s="135"/>
      <c r="AJ16" s="136"/>
      <c r="AK16" s="135"/>
      <c r="AL16" s="136"/>
      <c r="AM16" s="135"/>
      <c r="AN16" s="136"/>
      <c r="AO16" s="135"/>
      <c r="AP16" s="136"/>
      <c r="AQ16" s="151"/>
      <c r="AR16" s="135"/>
      <c r="AS16" s="136"/>
      <c r="AT16" s="135"/>
      <c r="AU16" s="50"/>
      <c r="AV16" s="135"/>
      <c r="AW16" s="136"/>
      <c r="AX16" s="135"/>
      <c r="AY16" s="136"/>
      <c r="AZ16" s="52"/>
    </row>
    <row r="17" spans="1:52" s="139" customFormat="1">
      <c r="A17" s="129" t="s">
        <v>95</v>
      </c>
      <c r="B17" s="129">
        <v>692</v>
      </c>
      <c r="C17" s="130">
        <v>44610</v>
      </c>
      <c r="D17" s="131">
        <v>7071</v>
      </c>
      <c r="E17" s="132" t="s">
        <v>51</v>
      </c>
      <c r="F17" s="133" t="s">
        <v>144</v>
      </c>
      <c r="G17" s="79" t="s">
        <v>125</v>
      </c>
      <c r="H17" s="135">
        <v>-0.3</v>
      </c>
      <c r="I17" s="136">
        <v>-0.3</v>
      </c>
      <c r="J17" s="135">
        <v>0</v>
      </c>
      <c r="K17" s="136">
        <v>0</v>
      </c>
      <c r="L17" s="135">
        <v>0</v>
      </c>
      <c r="M17" s="136">
        <v>0</v>
      </c>
      <c r="N17" s="135">
        <v>-0.3</v>
      </c>
      <c r="O17" s="136">
        <v>-0.3</v>
      </c>
      <c r="P17" s="50"/>
      <c r="Q17" s="135">
        <v>-0.3</v>
      </c>
      <c r="R17" s="50">
        <v>-0.3</v>
      </c>
      <c r="S17" s="135">
        <v>0</v>
      </c>
      <c r="T17" s="136">
        <v>0</v>
      </c>
      <c r="U17" s="135">
        <v>0</v>
      </c>
      <c r="V17" s="136">
        <v>0</v>
      </c>
      <c r="W17" s="135">
        <v>-0.3</v>
      </c>
      <c r="X17" s="136">
        <v>-0.3</v>
      </c>
      <c r="Y17" s="50"/>
      <c r="Z17" s="135">
        <v>-0.3</v>
      </c>
      <c r="AA17" s="136">
        <v>-0.3</v>
      </c>
      <c r="AB17" s="135">
        <v>0</v>
      </c>
      <c r="AC17" s="136">
        <v>0</v>
      </c>
      <c r="AD17" s="135">
        <v>0</v>
      </c>
      <c r="AE17" s="136">
        <v>0</v>
      </c>
      <c r="AF17" s="135">
        <v>-0.3</v>
      </c>
      <c r="AG17" s="136">
        <v>-0.3</v>
      </c>
      <c r="AH17" s="50"/>
      <c r="AI17" s="135">
        <v>-0.3</v>
      </c>
      <c r="AJ17" s="136">
        <v>-0.3</v>
      </c>
      <c r="AK17" s="135">
        <v>0</v>
      </c>
      <c r="AL17" s="136">
        <v>0</v>
      </c>
      <c r="AM17" s="135">
        <v>0</v>
      </c>
      <c r="AN17" s="136">
        <v>0</v>
      </c>
      <c r="AO17" s="135">
        <v>-0.3</v>
      </c>
      <c r="AP17" s="136">
        <v>-0.3</v>
      </c>
      <c r="AQ17" s="50"/>
      <c r="AR17" s="135">
        <v>-0.3</v>
      </c>
      <c r="AS17" s="136">
        <v>-0.3</v>
      </c>
      <c r="AT17" s="135">
        <v>0</v>
      </c>
      <c r="AU17" s="50">
        <v>0</v>
      </c>
      <c r="AV17" s="135">
        <v>0</v>
      </c>
      <c r="AW17" s="136">
        <v>0</v>
      </c>
      <c r="AX17" s="135">
        <v>-0.3</v>
      </c>
      <c r="AY17" s="136">
        <v>-0.3</v>
      </c>
      <c r="AZ17" s="89"/>
    </row>
    <row r="18" spans="1:52" s="51" customFormat="1">
      <c r="A18" s="129" t="s">
        <v>95</v>
      </c>
      <c r="B18" s="129">
        <v>756</v>
      </c>
      <c r="C18" s="130">
        <v>44715</v>
      </c>
      <c r="D18" s="131">
        <v>7071</v>
      </c>
      <c r="E18" s="140" t="s">
        <v>51</v>
      </c>
      <c r="F18" s="133" t="s">
        <v>160</v>
      </c>
      <c r="G18" s="79" t="s">
        <v>125</v>
      </c>
      <c r="H18" s="135">
        <v>0</v>
      </c>
      <c r="I18" s="136">
        <v>-3.7</v>
      </c>
      <c r="J18" s="135">
        <v>0</v>
      </c>
      <c r="K18" s="136">
        <v>0</v>
      </c>
      <c r="L18" s="135">
        <v>0</v>
      </c>
      <c r="M18" s="136">
        <v>0</v>
      </c>
      <c r="N18" s="135">
        <v>0</v>
      </c>
      <c r="O18" s="136">
        <v>-3.7</v>
      </c>
      <c r="P18" s="50"/>
      <c r="Q18" s="135">
        <v>-3.7</v>
      </c>
      <c r="R18" s="50">
        <v>-3.7</v>
      </c>
      <c r="S18" s="135">
        <v>0</v>
      </c>
      <c r="T18" s="136">
        <v>0</v>
      </c>
      <c r="U18" s="135">
        <v>0</v>
      </c>
      <c r="V18" s="136">
        <v>0</v>
      </c>
      <c r="W18" s="135">
        <v>-3.7</v>
      </c>
      <c r="X18" s="136">
        <v>-3.7</v>
      </c>
      <c r="Y18" s="50"/>
      <c r="Z18" s="135">
        <v>-3.7</v>
      </c>
      <c r="AA18" s="136">
        <v>-3.7</v>
      </c>
      <c r="AB18" s="135">
        <v>0</v>
      </c>
      <c r="AC18" s="136">
        <v>0</v>
      </c>
      <c r="AD18" s="135">
        <v>0</v>
      </c>
      <c r="AE18" s="136">
        <v>0</v>
      </c>
      <c r="AF18" s="135">
        <v>-3.7</v>
      </c>
      <c r="AG18" s="136">
        <v>-3.7</v>
      </c>
      <c r="AH18" s="50"/>
      <c r="AI18" s="135">
        <v>-3.7</v>
      </c>
      <c r="AJ18" s="136">
        <v>-3.7</v>
      </c>
      <c r="AK18" s="135">
        <v>0</v>
      </c>
      <c r="AL18" s="136">
        <v>0</v>
      </c>
      <c r="AM18" s="135">
        <v>0</v>
      </c>
      <c r="AN18" s="136">
        <v>0</v>
      </c>
      <c r="AO18" s="135">
        <v>-3.7</v>
      </c>
      <c r="AP18" s="136">
        <v>-3.7</v>
      </c>
      <c r="AQ18" s="50"/>
      <c r="AR18" s="135">
        <v>-3.7</v>
      </c>
      <c r="AS18" s="136">
        <v>-3.7</v>
      </c>
      <c r="AT18" s="135">
        <v>0</v>
      </c>
      <c r="AU18" s="50">
        <v>0</v>
      </c>
      <c r="AV18" s="135">
        <v>0</v>
      </c>
      <c r="AW18" s="136">
        <v>0</v>
      </c>
      <c r="AX18" s="135">
        <v>-3.7</v>
      </c>
      <c r="AY18" s="136">
        <v>-3.7</v>
      </c>
      <c r="AZ18" s="52"/>
    </row>
    <row r="19" spans="1:52" s="139" customFormat="1">
      <c r="A19" s="129" t="s">
        <v>95</v>
      </c>
      <c r="B19" s="129">
        <v>530</v>
      </c>
      <c r="C19" s="130">
        <v>44615</v>
      </c>
      <c r="D19" s="131">
        <v>7071</v>
      </c>
      <c r="E19" s="132" t="s">
        <v>51</v>
      </c>
      <c r="F19" s="133" t="s">
        <v>146</v>
      </c>
      <c r="G19" s="79" t="s">
        <v>125</v>
      </c>
      <c r="H19" s="135">
        <v>43.7</v>
      </c>
      <c r="I19" s="136">
        <v>94.1</v>
      </c>
      <c r="J19" s="135">
        <v>0</v>
      </c>
      <c r="K19" s="136">
        <v>0</v>
      </c>
      <c r="L19" s="135">
        <v>0</v>
      </c>
      <c r="M19" s="136">
        <v>0</v>
      </c>
      <c r="N19" s="135">
        <v>43.7</v>
      </c>
      <c r="O19" s="136">
        <v>94.1</v>
      </c>
      <c r="P19" s="50"/>
      <c r="Q19" s="135">
        <v>282</v>
      </c>
      <c r="R19" s="50">
        <v>94.1</v>
      </c>
      <c r="S19" s="135">
        <v>0</v>
      </c>
      <c r="T19" s="136">
        <v>0</v>
      </c>
      <c r="U19" s="135">
        <v>0</v>
      </c>
      <c r="V19" s="136">
        <v>0</v>
      </c>
      <c r="W19" s="135">
        <v>282</v>
      </c>
      <c r="X19" s="136">
        <v>94.1</v>
      </c>
      <c r="Y19" s="50"/>
      <c r="Z19" s="135">
        <v>220.7</v>
      </c>
      <c r="AA19" s="136">
        <v>94.1</v>
      </c>
      <c r="AB19" s="135">
        <v>0</v>
      </c>
      <c r="AC19" s="136">
        <v>0</v>
      </c>
      <c r="AD19" s="135">
        <v>0</v>
      </c>
      <c r="AE19" s="136">
        <v>0</v>
      </c>
      <c r="AF19" s="135">
        <v>220.7</v>
      </c>
      <c r="AG19" s="136">
        <v>94.1</v>
      </c>
      <c r="AH19" s="50"/>
      <c r="AI19" s="135">
        <v>157.30000000000001</v>
      </c>
      <c r="AJ19" s="136">
        <v>94.1</v>
      </c>
      <c r="AK19" s="135">
        <v>0</v>
      </c>
      <c r="AL19" s="136">
        <v>0</v>
      </c>
      <c r="AM19" s="135">
        <v>0</v>
      </c>
      <c r="AN19" s="136">
        <v>0</v>
      </c>
      <c r="AO19" s="135">
        <v>157.30000000000001</v>
      </c>
      <c r="AP19" s="136">
        <v>94.1</v>
      </c>
      <c r="AQ19" s="50"/>
      <c r="AR19" s="135">
        <v>94.1</v>
      </c>
      <c r="AS19" s="136">
        <v>94.1</v>
      </c>
      <c r="AT19" s="135">
        <v>0</v>
      </c>
      <c r="AU19" s="50">
        <v>0</v>
      </c>
      <c r="AV19" s="135">
        <v>0</v>
      </c>
      <c r="AW19" s="136">
        <v>0</v>
      </c>
      <c r="AX19" s="135">
        <v>94.1</v>
      </c>
      <c r="AY19" s="136">
        <v>94.1</v>
      </c>
      <c r="AZ19" s="89"/>
    </row>
    <row r="20" spans="1:52" s="139" customFormat="1">
      <c r="A20" s="129" t="s">
        <v>95</v>
      </c>
      <c r="B20" s="129">
        <v>573</v>
      </c>
      <c r="C20" s="130">
        <v>44617</v>
      </c>
      <c r="D20" s="131">
        <v>7071</v>
      </c>
      <c r="E20" s="132" t="s">
        <v>51</v>
      </c>
      <c r="F20" s="133" t="s">
        <v>148</v>
      </c>
      <c r="G20" s="79" t="s">
        <v>125</v>
      </c>
      <c r="H20" s="135">
        <v>0</v>
      </c>
      <c r="I20" s="136">
        <v>-6.9</v>
      </c>
      <c r="J20" s="135">
        <v>0</v>
      </c>
      <c r="K20" s="136">
        <v>0</v>
      </c>
      <c r="L20" s="135">
        <v>0</v>
      </c>
      <c r="M20" s="136">
        <v>0</v>
      </c>
      <c r="N20" s="135">
        <v>0</v>
      </c>
      <c r="O20" s="136">
        <v>-6.9</v>
      </c>
      <c r="P20" s="50"/>
      <c r="Q20" s="135">
        <v>-6.9</v>
      </c>
      <c r="R20" s="50">
        <v>-6.9</v>
      </c>
      <c r="S20" s="135">
        <v>0</v>
      </c>
      <c r="T20" s="136">
        <v>0</v>
      </c>
      <c r="U20" s="135">
        <v>0</v>
      </c>
      <c r="V20" s="136">
        <v>0</v>
      </c>
      <c r="W20" s="135">
        <v>-6.9</v>
      </c>
      <c r="X20" s="136">
        <v>-6.9</v>
      </c>
      <c r="Y20" s="50"/>
      <c r="Z20" s="135">
        <v>-6.9</v>
      </c>
      <c r="AA20" s="136">
        <v>-6.9</v>
      </c>
      <c r="AB20" s="135">
        <v>0</v>
      </c>
      <c r="AC20" s="136">
        <v>0</v>
      </c>
      <c r="AD20" s="135">
        <v>0</v>
      </c>
      <c r="AE20" s="136">
        <v>0</v>
      </c>
      <c r="AF20" s="135">
        <v>-6.9</v>
      </c>
      <c r="AG20" s="136">
        <v>-6.9</v>
      </c>
      <c r="AH20" s="50"/>
      <c r="AI20" s="135">
        <v>-6.9</v>
      </c>
      <c r="AJ20" s="136">
        <v>-6.9</v>
      </c>
      <c r="AK20" s="135">
        <v>0</v>
      </c>
      <c r="AL20" s="136">
        <v>0</v>
      </c>
      <c r="AM20" s="135">
        <v>0</v>
      </c>
      <c r="AN20" s="136">
        <v>0</v>
      </c>
      <c r="AO20" s="135">
        <v>-6.9</v>
      </c>
      <c r="AP20" s="136">
        <v>-6.9</v>
      </c>
      <c r="AQ20" s="50"/>
      <c r="AR20" s="135">
        <v>-6.9</v>
      </c>
      <c r="AS20" s="136">
        <v>-6.9</v>
      </c>
      <c r="AT20" s="135">
        <v>0</v>
      </c>
      <c r="AU20" s="50">
        <v>0</v>
      </c>
      <c r="AV20" s="135">
        <v>0</v>
      </c>
      <c r="AW20" s="136">
        <v>0</v>
      </c>
      <c r="AX20" s="135">
        <v>-6.9</v>
      </c>
      <c r="AY20" s="136">
        <v>-6.9</v>
      </c>
      <c r="AZ20" s="89"/>
    </row>
    <row r="21" spans="1:52" s="139" customFormat="1">
      <c r="A21" s="129"/>
      <c r="B21" s="129"/>
      <c r="C21" s="141"/>
      <c r="D21" s="142"/>
      <c r="E21" s="143"/>
      <c r="F21" s="144"/>
      <c r="G21" s="215" t="s">
        <v>18</v>
      </c>
      <c r="H21" s="146">
        <f t="shared" ref="H21:O21" si="10">+SUM(H17:H20)</f>
        <v>43.400000000000006</v>
      </c>
      <c r="I21" s="147">
        <f t="shared" si="10"/>
        <v>83.199999999999989</v>
      </c>
      <c r="J21" s="146">
        <f t="shared" si="10"/>
        <v>0</v>
      </c>
      <c r="K21" s="147">
        <f t="shared" si="10"/>
        <v>0</v>
      </c>
      <c r="L21" s="146">
        <f t="shared" si="10"/>
        <v>0</v>
      </c>
      <c r="M21" s="147">
        <f t="shared" si="10"/>
        <v>0</v>
      </c>
      <c r="N21" s="146">
        <f t="shared" si="10"/>
        <v>43.400000000000006</v>
      </c>
      <c r="O21" s="147">
        <f t="shared" si="10"/>
        <v>83.199999999999989</v>
      </c>
      <c r="P21" s="148"/>
      <c r="Q21" s="146">
        <f t="shared" ref="Q21:X21" si="11">+SUM(Q17:Q20)</f>
        <v>271.10000000000002</v>
      </c>
      <c r="R21" s="147">
        <f t="shared" si="11"/>
        <v>83.199999999999989</v>
      </c>
      <c r="S21" s="146">
        <f t="shared" si="11"/>
        <v>0</v>
      </c>
      <c r="T21" s="147">
        <f t="shared" si="11"/>
        <v>0</v>
      </c>
      <c r="U21" s="146">
        <f t="shared" si="11"/>
        <v>0</v>
      </c>
      <c r="V21" s="147">
        <f t="shared" si="11"/>
        <v>0</v>
      </c>
      <c r="W21" s="146">
        <f t="shared" si="11"/>
        <v>271.10000000000002</v>
      </c>
      <c r="X21" s="147">
        <f t="shared" si="11"/>
        <v>83.199999999999989</v>
      </c>
      <c r="Y21" s="148"/>
      <c r="Z21" s="146">
        <f t="shared" ref="Z21:AG21" si="12">+SUM(Z17:Z20)</f>
        <v>209.79999999999998</v>
      </c>
      <c r="AA21" s="147">
        <f t="shared" si="12"/>
        <v>83.199999999999989</v>
      </c>
      <c r="AB21" s="146">
        <f t="shared" si="12"/>
        <v>0</v>
      </c>
      <c r="AC21" s="147">
        <f t="shared" si="12"/>
        <v>0</v>
      </c>
      <c r="AD21" s="146">
        <f t="shared" si="12"/>
        <v>0</v>
      </c>
      <c r="AE21" s="147">
        <f t="shared" si="12"/>
        <v>0</v>
      </c>
      <c r="AF21" s="146">
        <f t="shared" si="12"/>
        <v>209.79999999999998</v>
      </c>
      <c r="AG21" s="147">
        <f t="shared" si="12"/>
        <v>83.199999999999989</v>
      </c>
      <c r="AH21" s="148"/>
      <c r="AI21" s="146">
        <f t="shared" ref="AI21:AP21" si="13">+SUM(AI17:AI20)</f>
        <v>146.4</v>
      </c>
      <c r="AJ21" s="147">
        <f t="shared" si="13"/>
        <v>83.199999999999989</v>
      </c>
      <c r="AK21" s="146">
        <f t="shared" si="13"/>
        <v>0</v>
      </c>
      <c r="AL21" s="147">
        <f t="shared" si="13"/>
        <v>0</v>
      </c>
      <c r="AM21" s="146">
        <f t="shared" si="13"/>
        <v>0</v>
      </c>
      <c r="AN21" s="147">
        <f t="shared" si="13"/>
        <v>0</v>
      </c>
      <c r="AO21" s="146">
        <f t="shared" si="13"/>
        <v>146.4</v>
      </c>
      <c r="AP21" s="147">
        <f t="shared" si="13"/>
        <v>83.199999999999989</v>
      </c>
      <c r="AQ21" s="149"/>
      <c r="AR21" s="146">
        <f t="shared" ref="AR21:AY21" si="14">+SUM(AR17:AR20)</f>
        <v>83.199999999999989</v>
      </c>
      <c r="AS21" s="147">
        <f t="shared" si="14"/>
        <v>83.199999999999989</v>
      </c>
      <c r="AT21" s="146">
        <f t="shared" si="14"/>
        <v>0</v>
      </c>
      <c r="AU21" s="147">
        <f t="shared" si="14"/>
        <v>0</v>
      </c>
      <c r="AV21" s="146">
        <f t="shared" si="14"/>
        <v>0</v>
      </c>
      <c r="AW21" s="147">
        <f t="shared" si="14"/>
        <v>0</v>
      </c>
      <c r="AX21" s="146">
        <f t="shared" si="14"/>
        <v>83.199999999999989</v>
      </c>
      <c r="AY21" s="147">
        <f t="shared" si="14"/>
        <v>83.199999999999989</v>
      </c>
      <c r="AZ21" s="89"/>
    </row>
    <row r="22" spans="1:52" s="139" customFormat="1">
      <c r="A22" s="129"/>
      <c r="B22" s="129"/>
      <c r="C22" s="141"/>
      <c r="D22" s="142"/>
      <c r="E22" s="143"/>
      <c r="F22" s="144"/>
      <c r="G22" s="173"/>
      <c r="H22" s="135"/>
      <c r="I22" s="136"/>
      <c r="J22" s="135"/>
      <c r="K22" s="136"/>
      <c r="L22" s="135"/>
      <c r="M22" s="136"/>
      <c r="N22" s="135"/>
      <c r="O22" s="136"/>
      <c r="P22" s="50"/>
      <c r="Q22" s="135"/>
      <c r="R22" s="50"/>
      <c r="S22" s="135"/>
      <c r="T22" s="136"/>
      <c r="U22" s="135"/>
      <c r="V22" s="136"/>
      <c r="W22" s="135"/>
      <c r="X22" s="136"/>
      <c r="Y22" s="50"/>
      <c r="Z22" s="135"/>
      <c r="AA22" s="136"/>
      <c r="AB22" s="135"/>
      <c r="AC22" s="136"/>
      <c r="AD22" s="135"/>
      <c r="AE22" s="136"/>
      <c r="AF22" s="135"/>
      <c r="AG22" s="136"/>
      <c r="AH22" s="50"/>
      <c r="AI22" s="135"/>
      <c r="AJ22" s="136"/>
      <c r="AK22" s="135"/>
      <c r="AL22" s="136"/>
      <c r="AM22" s="135"/>
      <c r="AN22" s="136"/>
      <c r="AO22" s="135"/>
      <c r="AP22" s="136"/>
      <c r="AQ22" s="151"/>
      <c r="AR22" s="135"/>
      <c r="AS22" s="136"/>
      <c r="AT22" s="135"/>
      <c r="AU22" s="50"/>
      <c r="AV22" s="135"/>
      <c r="AW22" s="136"/>
      <c r="AX22" s="135"/>
      <c r="AY22" s="136"/>
      <c r="AZ22" s="89"/>
    </row>
    <row r="23" spans="1:52" s="139" customFormat="1">
      <c r="A23" s="129" t="s">
        <v>95</v>
      </c>
      <c r="B23" s="129">
        <v>675</v>
      </c>
      <c r="C23" s="130">
        <v>44712</v>
      </c>
      <c r="D23" s="131">
        <v>7071</v>
      </c>
      <c r="E23" s="132" t="s">
        <v>51</v>
      </c>
      <c r="F23" s="133" t="s">
        <v>156</v>
      </c>
      <c r="G23" s="79" t="s">
        <v>184</v>
      </c>
      <c r="H23" s="135">
        <v>-1.4</v>
      </c>
      <c r="I23" s="136">
        <v>0</v>
      </c>
      <c r="J23" s="135">
        <v>0</v>
      </c>
      <c r="K23" s="136">
        <v>0</v>
      </c>
      <c r="L23" s="135">
        <v>0</v>
      </c>
      <c r="M23" s="136">
        <v>0</v>
      </c>
      <c r="N23" s="135">
        <f>+H23</f>
        <v>-1.4</v>
      </c>
      <c r="O23" s="136">
        <v>0</v>
      </c>
      <c r="P23" s="50"/>
      <c r="Q23" s="135">
        <v>0</v>
      </c>
      <c r="R23" s="50">
        <v>0</v>
      </c>
      <c r="S23" s="135">
        <v>0</v>
      </c>
      <c r="T23" s="136">
        <v>0</v>
      </c>
      <c r="U23" s="135">
        <v>0</v>
      </c>
      <c r="V23" s="136">
        <v>0</v>
      </c>
      <c r="W23" s="135">
        <v>0</v>
      </c>
      <c r="X23" s="136">
        <v>0</v>
      </c>
      <c r="Y23" s="50"/>
      <c r="Z23" s="135">
        <v>0</v>
      </c>
      <c r="AA23" s="136">
        <v>0</v>
      </c>
      <c r="AB23" s="135">
        <v>0</v>
      </c>
      <c r="AC23" s="136">
        <v>0</v>
      </c>
      <c r="AD23" s="135">
        <v>0</v>
      </c>
      <c r="AE23" s="136">
        <v>0</v>
      </c>
      <c r="AF23" s="135">
        <v>0</v>
      </c>
      <c r="AG23" s="136">
        <v>0</v>
      </c>
      <c r="AH23" s="50"/>
      <c r="AI23" s="135">
        <v>0</v>
      </c>
      <c r="AJ23" s="136">
        <v>0</v>
      </c>
      <c r="AK23" s="135">
        <v>0</v>
      </c>
      <c r="AL23" s="136">
        <v>0</v>
      </c>
      <c r="AM23" s="135">
        <v>0</v>
      </c>
      <c r="AN23" s="136">
        <v>0</v>
      </c>
      <c r="AO23" s="135">
        <v>0</v>
      </c>
      <c r="AP23" s="136">
        <v>0</v>
      </c>
      <c r="AQ23" s="50"/>
      <c r="AR23" s="135">
        <v>0</v>
      </c>
      <c r="AS23" s="136">
        <v>0</v>
      </c>
      <c r="AT23" s="135">
        <v>0</v>
      </c>
      <c r="AU23" s="50">
        <v>0</v>
      </c>
      <c r="AV23" s="135">
        <v>0</v>
      </c>
      <c r="AW23" s="136">
        <v>0</v>
      </c>
      <c r="AX23" s="135">
        <v>0</v>
      </c>
      <c r="AY23" s="136">
        <v>0</v>
      </c>
      <c r="AZ23" s="89"/>
    </row>
    <row r="24" spans="1:52" s="139" customFormat="1">
      <c r="A24" s="129"/>
      <c r="B24" s="129"/>
      <c r="C24" s="141"/>
      <c r="D24" s="142"/>
      <c r="E24" s="143"/>
      <c r="F24" s="144"/>
      <c r="G24" s="215" t="s">
        <v>18</v>
      </c>
      <c r="H24" s="146">
        <f t="shared" ref="H24:O24" si="15">+SUM(H23:H23)</f>
        <v>-1.4</v>
      </c>
      <c r="I24" s="147">
        <f t="shared" si="15"/>
        <v>0</v>
      </c>
      <c r="J24" s="146">
        <f t="shared" si="15"/>
        <v>0</v>
      </c>
      <c r="K24" s="147">
        <f t="shared" si="15"/>
        <v>0</v>
      </c>
      <c r="L24" s="146">
        <f t="shared" si="15"/>
        <v>0</v>
      </c>
      <c r="M24" s="147">
        <f t="shared" si="15"/>
        <v>0</v>
      </c>
      <c r="N24" s="146">
        <f t="shared" si="15"/>
        <v>-1.4</v>
      </c>
      <c r="O24" s="147">
        <f t="shared" si="15"/>
        <v>0</v>
      </c>
      <c r="P24" s="148"/>
      <c r="Q24" s="146">
        <f t="shared" ref="Q24:X24" si="16">+SUM(Q23:Q23)</f>
        <v>0</v>
      </c>
      <c r="R24" s="147">
        <f t="shared" si="16"/>
        <v>0</v>
      </c>
      <c r="S24" s="146">
        <f t="shared" si="16"/>
        <v>0</v>
      </c>
      <c r="T24" s="147">
        <f t="shared" si="16"/>
        <v>0</v>
      </c>
      <c r="U24" s="146">
        <f t="shared" si="16"/>
        <v>0</v>
      </c>
      <c r="V24" s="147">
        <f t="shared" si="16"/>
        <v>0</v>
      </c>
      <c r="W24" s="146">
        <f t="shared" si="16"/>
        <v>0</v>
      </c>
      <c r="X24" s="147">
        <f t="shared" si="16"/>
        <v>0</v>
      </c>
      <c r="Y24" s="148"/>
      <c r="Z24" s="146">
        <f t="shared" ref="Z24:AG24" si="17">+SUM(Z23:Z23)</f>
        <v>0</v>
      </c>
      <c r="AA24" s="147">
        <f t="shared" si="17"/>
        <v>0</v>
      </c>
      <c r="AB24" s="146">
        <f t="shared" si="17"/>
        <v>0</v>
      </c>
      <c r="AC24" s="147">
        <f t="shared" si="17"/>
        <v>0</v>
      </c>
      <c r="AD24" s="146">
        <f t="shared" si="17"/>
        <v>0</v>
      </c>
      <c r="AE24" s="147">
        <f t="shared" si="17"/>
        <v>0</v>
      </c>
      <c r="AF24" s="146">
        <f t="shared" si="17"/>
        <v>0</v>
      </c>
      <c r="AG24" s="147">
        <f t="shared" si="17"/>
        <v>0</v>
      </c>
      <c r="AH24" s="148"/>
      <c r="AI24" s="146">
        <f t="shared" ref="AI24:AP24" si="18">+SUM(AI23:AI23)</f>
        <v>0</v>
      </c>
      <c r="AJ24" s="147">
        <f t="shared" si="18"/>
        <v>0</v>
      </c>
      <c r="AK24" s="146">
        <f t="shared" si="18"/>
        <v>0</v>
      </c>
      <c r="AL24" s="147">
        <f t="shared" si="18"/>
        <v>0</v>
      </c>
      <c r="AM24" s="146">
        <f t="shared" si="18"/>
        <v>0</v>
      </c>
      <c r="AN24" s="147">
        <f t="shared" si="18"/>
        <v>0</v>
      </c>
      <c r="AO24" s="146">
        <f t="shared" si="18"/>
        <v>0</v>
      </c>
      <c r="AP24" s="147">
        <f t="shared" si="18"/>
        <v>0</v>
      </c>
      <c r="AQ24" s="149"/>
      <c r="AR24" s="146">
        <f t="shared" ref="AR24:AY24" si="19">+SUM(AR23:AR23)</f>
        <v>0</v>
      </c>
      <c r="AS24" s="147">
        <f t="shared" si="19"/>
        <v>0</v>
      </c>
      <c r="AT24" s="146">
        <f t="shared" si="19"/>
        <v>0</v>
      </c>
      <c r="AU24" s="147">
        <f t="shared" si="19"/>
        <v>0</v>
      </c>
      <c r="AV24" s="146">
        <f t="shared" si="19"/>
        <v>0</v>
      </c>
      <c r="AW24" s="147">
        <f t="shared" si="19"/>
        <v>0</v>
      </c>
      <c r="AX24" s="146">
        <f t="shared" si="19"/>
        <v>0</v>
      </c>
      <c r="AY24" s="147">
        <f t="shared" si="19"/>
        <v>0</v>
      </c>
      <c r="AZ24" s="89"/>
    </row>
    <row r="25" spans="1:52" s="139" customFormat="1">
      <c r="A25" s="129"/>
      <c r="B25" s="129"/>
      <c r="C25" s="141"/>
      <c r="D25" s="142"/>
      <c r="E25" s="143"/>
      <c r="F25" s="144"/>
      <c r="G25" s="173"/>
      <c r="H25" s="135"/>
      <c r="I25" s="136"/>
      <c r="J25" s="135"/>
      <c r="K25" s="136"/>
      <c r="L25" s="135"/>
      <c r="M25" s="136"/>
      <c r="N25" s="135"/>
      <c r="O25" s="136"/>
      <c r="P25" s="50"/>
      <c r="Q25" s="135"/>
      <c r="R25" s="50"/>
      <c r="S25" s="135"/>
      <c r="T25" s="136"/>
      <c r="U25" s="135"/>
      <c r="V25" s="136"/>
      <c r="W25" s="135"/>
      <c r="X25" s="136"/>
      <c r="Y25" s="50"/>
      <c r="Z25" s="135"/>
      <c r="AA25" s="136"/>
      <c r="AB25" s="135"/>
      <c r="AC25" s="136"/>
      <c r="AD25" s="135"/>
      <c r="AE25" s="136"/>
      <c r="AF25" s="135"/>
      <c r="AG25" s="136"/>
      <c r="AH25" s="50"/>
      <c r="AI25" s="135"/>
      <c r="AJ25" s="136"/>
      <c r="AK25" s="135"/>
      <c r="AL25" s="136"/>
      <c r="AM25" s="135"/>
      <c r="AN25" s="136"/>
      <c r="AO25" s="135"/>
      <c r="AP25" s="136"/>
      <c r="AQ25" s="151"/>
      <c r="AR25" s="135"/>
      <c r="AS25" s="136"/>
      <c r="AT25" s="135"/>
      <c r="AU25" s="50"/>
      <c r="AV25" s="135"/>
      <c r="AW25" s="136"/>
      <c r="AX25" s="135"/>
      <c r="AY25" s="136"/>
      <c r="AZ25" s="89"/>
    </row>
    <row r="26" spans="1:52" s="139" customFormat="1">
      <c r="A26" s="129" t="s">
        <v>197</v>
      </c>
      <c r="B26" s="129">
        <v>664</v>
      </c>
      <c r="C26" s="130">
        <v>44712</v>
      </c>
      <c r="D26" s="131">
        <v>144</v>
      </c>
      <c r="E26" s="132" t="s">
        <v>98</v>
      </c>
      <c r="F26" s="133" t="s">
        <v>98</v>
      </c>
      <c r="G26" s="79" t="s">
        <v>59</v>
      </c>
      <c r="H26" s="135">
        <v>-0.6</v>
      </c>
      <c r="I26" s="136">
        <v>-0.6</v>
      </c>
      <c r="J26" s="135">
        <v>-0.1</v>
      </c>
      <c r="K26" s="136">
        <v>-0.1</v>
      </c>
      <c r="L26" s="135">
        <v>-0.2</v>
      </c>
      <c r="M26" s="136">
        <v>-0.2</v>
      </c>
      <c r="N26" s="135">
        <v>-0.9</v>
      </c>
      <c r="O26" s="136">
        <v>-0.9</v>
      </c>
      <c r="P26" s="50"/>
      <c r="Q26" s="135">
        <v>-0.6</v>
      </c>
      <c r="R26" s="50">
        <v>-0.6</v>
      </c>
      <c r="S26" s="135">
        <v>-0.1</v>
      </c>
      <c r="T26" s="136">
        <v>-0.1</v>
      </c>
      <c r="U26" s="135">
        <v>-0.2</v>
      </c>
      <c r="V26" s="136">
        <v>-0.2</v>
      </c>
      <c r="W26" s="135">
        <v>-0.9</v>
      </c>
      <c r="X26" s="136">
        <v>-0.9</v>
      </c>
      <c r="Y26" s="50"/>
      <c r="Z26" s="135">
        <v>-0.6</v>
      </c>
      <c r="AA26" s="136">
        <v>-0.6</v>
      </c>
      <c r="AB26" s="135">
        <v>-0.1</v>
      </c>
      <c r="AC26" s="136">
        <v>-0.1</v>
      </c>
      <c r="AD26" s="135">
        <v>-0.2</v>
      </c>
      <c r="AE26" s="136">
        <v>-0.2</v>
      </c>
      <c r="AF26" s="135">
        <v>-0.9</v>
      </c>
      <c r="AG26" s="136">
        <v>-0.9</v>
      </c>
      <c r="AH26" s="50"/>
      <c r="AI26" s="135">
        <v>-0.6</v>
      </c>
      <c r="AJ26" s="136">
        <v>-0.6</v>
      </c>
      <c r="AK26" s="135">
        <v>-0.1</v>
      </c>
      <c r="AL26" s="136">
        <v>-0.1</v>
      </c>
      <c r="AM26" s="135">
        <v>-0.2</v>
      </c>
      <c r="AN26" s="136">
        <v>-0.2</v>
      </c>
      <c r="AO26" s="135">
        <v>-0.9</v>
      </c>
      <c r="AP26" s="136">
        <v>-0.9</v>
      </c>
      <c r="AQ26" s="50"/>
      <c r="AR26" s="135">
        <v>-0.6</v>
      </c>
      <c r="AS26" s="136">
        <v>-0.6</v>
      </c>
      <c r="AT26" s="135">
        <v>-0.1</v>
      </c>
      <c r="AU26" s="50">
        <v>-0.1</v>
      </c>
      <c r="AV26" s="135">
        <v>-0.2</v>
      </c>
      <c r="AW26" s="136">
        <v>-0.2</v>
      </c>
      <c r="AX26" s="135">
        <v>-0.9</v>
      </c>
      <c r="AY26" s="136">
        <v>-0.9</v>
      </c>
      <c r="AZ26" s="89"/>
    </row>
    <row r="27" spans="1:52" s="139" customFormat="1">
      <c r="A27" s="129" t="s">
        <v>187</v>
      </c>
      <c r="B27" s="129">
        <v>670</v>
      </c>
      <c r="C27" s="130">
        <v>44712</v>
      </c>
      <c r="D27" s="131">
        <v>914</v>
      </c>
      <c r="E27" s="132" t="s">
        <v>168</v>
      </c>
      <c r="F27" s="133" t="s">
        <v>161</v>
      </c>
      <c r="G27" s="79" t="s">
        <v>59</v>
      </c>
      <c r="H27" s="135">
        <v>-1.7</v>
      </c>
      <c r="I27" s="136">
        <v>-1.8</v>
      </c>
      <c r="J27" s="135">
        <v>-0.8</v>
      </c>
      <c r="K27" s="136">
        <v>-0.8</v>
      </c>
      <c r="L27" s="135">
        <v>-0.2</v>
      </c>
      <c r="M27" s="136">
        <v>-0.2</v>
      </c>
      <c r="N27" s="135">
        <v>-2.7</v>
      </c>
      <c r="O27" s="136">
        <v>-2.8</v>
      </c>
      <c r="P27" s="50"/>
      <c r="Q27" s="135">
        <v>-1.9</v>
      </c>
      <c r="R27" s="136">
        <v>-1.9</v>
      </c>
      <c r="S27" s="135">
        <v>-0.9</v>
      </c>
      <c r="T27" s="136">
        <v>-0.9</v>
      </c>
      <c r="U27" s="135">
        <v>-0.2</v>
      </c>
      <c r="V27" s="136">
        <v>-0.2</v>
      </c>
      <c r="W27" s="135">
        <v>-3</v>
      </c>
      <c r="X27" s="136">
        <v>-3</v>
      </c>
      <c r="Y27" s="50"/>
      <c r="Z27" s="135">
        <v>-1.9</v>
      </c>
      <c r="AA27" s="136">
        <v>-1.9</v>
      </c>
      <c r="AB27" s="135">
        <v>-0.9</v>
      </c>
      <c r="AC27" s="136">
        <v>-0.9</v>
      </c>
      <c r="AD27" s="135">
        <v>-0.2</v>
      </c>
      <c r="AE27" s="136">
        <v>-0.2</v>
      </c>
      <c r="AF27" s="135">
        <v>-3</v>
      </c>
      <c r="AG27" s="136">
        <v>-3</v>
      </c>
      <c r="AH27" s="50"/>
      <c r="AI27" s="135">
        <v>-2</v>
      </c>
      <c r="AJ27" s="136">
        <v>-2</v>
      </c>
      <c r="AK27" s="135">
        <v>-0.9</v>
      </c>
      <c r="AL27" s="136">
        <v>-0.9</v>
      </c>
      <c r="AM27" s="135">
        <v>-0.2</v>
      </c>
      <c r="AN27" s="136">
        <v>-0.2</v>
      </c>
      <c r="AO27" s="135">
        <v>-3.1</v>
      </c>
      <c r="AP27" s="136">
        <v>-3.1</v>
      </c>
      <c r="AQ27" s="50"/>
      <c r="AR27" s="135">
        <v>-2</v>
      </c>
      <c r="AS27" s="136">
        <v>-2</v>
      </c>
      <c r="AT27" s="135">
        <v>-1</v>
      </c>
      <c r="AU27" s="136">
        <v>-1</v>
      </c>
      <c r="AV27" s="135">
        <v>-0.2</v>
      </c>
      <c r="AW27" s="136">
        <v>-0.2</v>
      </c>
      <c r="AX27" s="135">
        <v>-3.2</v>
      </c>
      <c r="AY27" s="136">
        <v>-3.2</v>
      </c>
      <c r="AZ27" s="89"/>
    </row>
    <row r="28" spans="1:52" s="139" customFormat="1">
      <c r="A28" s="129" t="s">
        <v>118</v>
      </c>
      <c r="B28" s="129">
        <v>667</v>
      </c>
      <c r="C28" s="130">
        <v>44712</v>
      </c>
      <c r="D28" s="131">
        <v>2530</v>
      </c>
      <c r="E28" s="132" t="s">
        <v>99</v>
      </c>
      <c r="F28" s="133" t="s">
        <v>99</v>
      </c>
      <c r="G28" s="79" t="s">
        <v>59</v>
      </c>
      <c r="H28" s="135">
        <v>-30</v>
      </c>
      <c r="I28" s="136">
        <v>-30</v>
      </c>
      <c r="J28" s="135">
        <v>30</v>
      </c>
      <c r="K28" s="136">
        <v>30</v>
      </c>
      <c r="L28" s="135">
        <v>0</v>
      </c>
      <c r="M28" s="136">
        <v>0</v>
      </c>
      <c r="N28" s="135">
        <v>0</v>
      </c>
      <c r="O28" s="136">
        <v>0</v>
      </c>
      <c r="P28" s="50"/>
      <c r="Q28" s="135">
        <v>-30</v>
      </c>
      <c r="R28" s="50">
        <v>-30</v>
      </c>
      <c r="S28" s="135">
        <v>30</v>
      </c>
      <c r="T28" s="136">
        <v>30</v>
      </c>
      <c r="U28" s="135">
        <v>0</v>
      </c>
      <c r="V28" s="136">
        <v>0</v>
      </c>
      <c r="W28" s="135">
        <v>0</v>
      </c>
      <c r="X28" s="136">
        <v>0</v>
      </c>
      <c r="Y28" s="50"/>
      <c r="Z28" s="135">
        <v>-30</v>
      </c>
      <c r="AA28" s="136">
        <v>-30</v>
      </c>
      <c r="AB28" s="135">
        <v>30</v>
      </c>
      <c r="AC28" s="136">
        <v>30</v>
      </c>
      <c r="AD28" s="135">
        <v>0</v>
      </c>
      <c r="AE28" s="136">
        <v>0</v>
      </c>
      <c r="AF28" s="135">
        <v>0</v>
      </c>
      <c r="AG28" s="136">
        <v>0</v>
      </c>
      <c r="AH28" s="50"/>
      <c r="AI28" s="135">
        <v>-30</v>
      </c>
      <c r="AJ28" s="136">
        <v>-30</v>
      </c>
      <c r="AK28" s="135">
        <v>30</v>
      </c>
      <c r="AL28" s="136">
        <v>30</v>
      </c>
      <c r="AM28" s="135">
        <v>0</v>
      </c>
      <c r="AN28" s="136">
        <v>0</v>
      </c>
      <c r="AO28" s="135">
        <v>0</v>
      </c>
      <c r="AP28" s="136">
        <v>0</v>
      </c>
      <c r="AQ28" s="50"/>
      <c r="AR28" s="135">
        <v>-30</v>
      </c>
      <c r="AS28" s="136">
        <v>-30</v>
      </c>
      <c r="AT28" s="135">
        <v>30</v>
      </c>
      <c r="AU28" s="50">
        <v>30</v>
      </c>
      <c r="AV28" s="135">
        <v>0</v>
      </c>
      <c r="AW28" s="136">
        <v>0</v>
      </c>
      <c r="AX28" s="135">
        <v>0</v>
      </c>
      <c r="AY28" s="136">
        <v>0</v>
      </c>
      <c r="AZ28" s="89"/>
    </row>
    <row r="29" spans="1:52" s="139" customFormat="1">
      <c r="A29" s="129"/>
      <c r="B29" s="129"/>
      <c r="C29" s="141"/>
      <c r="D29" s="142"/>
      <c r="E29" s="143"/>
      <c r="F29" s="144"/>
      <c r="G29" s="215" t="s">
        <v>18</v>
      </c>
      <c r="H29" s="146">
        <f t="shared" ref="H29:O29" si="20">+SUM(H26:H28)</f>
        <v>-32.299999999999997</v>
      </c>
      <c r="I29" s="147">
        <f t="shared" si="20"/>
        <v>-32.4</v>
      </c>
      <c r="J29" s="146">
        <f t="shared" si="20"/>
        <v>29.1</v>
      </c>
      <c r="K29" s="147">
        <f t="shared" si="20"/>
        <v>29.1</v>
      </c>
      <c r="L29" s="146">
        <f t="shared" si="20"/>
        <v>-0.4</v>
      </c>
      <c r="M29" s="147">
        <f t="shared" si="20"/>
        <v>-0.4</v>
      </c>
      <c r="N29" s="146">
        <f t="shared" si="20"/>
        <v>-3.6</v>
      </c>
      <c r="O29" s="147">
        <f t="shared" si="20"/>
        <v>-3.6999999999999997</v>
      </c>
      <c r="P29" s="148"/>
      <c r="Q29" s="146">
        <f t="shared" ref="Q29:X29" si="21">+SUM(Q26:Q28)</f>
        <v>-32.5</v>
      </c>
      <c r="R29" s="147">
        <f t="shared" si="21"/>
        <v>-32.5</v>
      </c>
      <c r="S29" s="146">
        <f t="shared" si="21"/>
        <v>29</v>
      </c>
      <c r="T29" s="147">
        <f t="shared" si="21"/>
        <v>29</v>
      </c>
      <c r="U29" s="146">
        <f t="shared" si="21"/>
        <v>-0.4</v>
      </c>
      <c r="V29" s="147">
        <f t="shared" si="21"/>
        <v>-0.4</v>
      </c>
      <c r="W29" s="146">
        <f t="shared" si="21"/>
        <v>-3.9</v>
      </c>
      <c r="X29" s="147">
        <f t="shared" si="21"/>
        <v>-3.9</v>
      </c>
      <c r="Y29" s="148"/>
      <c r="Z29" s="146">
        <f t="shared" ref="Z29:AG29" si="22">+SUM(Z26:Z28)</f>
        <v>-32.5</v>
      </c>
      <c r="AA29" s="147">
        <f t="shared" si="22"/>
        <v>-32.5</v>
      </c>
      <c r="AB29" s="146">
        <f t="shared" si="22"/>
        <v>29</v>
      </c>
      <c r="AC29" s="147">
        <f t="shared" si="22"/>
        <v>29</v>
      </c>
      <c r="AD29" s="146">
        <f t="shared" si="22"/>
        <v>-0.4</v>
      </c>
      <c r="AE29" s="147">
        <f t="shared" si="22"/>
        <v>-0.4</v>
      </c>
      <c r="AF29" s="146">
        <f t="shared" si="22"/>
        <v>-3.9</v>
      </c>
      <c r="AG29" s="147">
        <f t="shared" si="22"/>
        <v>-3.9</v>
      </c>
      <c r="AH29" s="148"/>
      <c r="AI29" s="146">
        <f t="shared" ref="AI29:AP29" si="23">+SUM(AI26:AI28)</f>
        <v>-32.6</v>
      </c>
      <c r="AJ29" s="147">
        <f t="shared" si="23"/>
        <v>-32.6</v>
      </c>
      <c r="AK29" s="146">
        <f t="shared" si="23"/>
        <v>29</v>
      </c>
      <c r="AL29" s="147">
        <f t="shared" si="23"/>
        <v>29</v>
      </c>
      <c r="AM29" s="146">
        <f t="shared" si="23"/>
        <v>-0.4</v>
      </c>
      <c r="AN29" s="147">
        <f t="shared" si="23"/>
        <v>-0.4</v>
      </c>
      <c r="AO29" s="146">
        <f t="shared" si="23"/>
        <v>-4</v>
      </c>
      <c r="AP29" s="147">
        <f t="shared" si="23"/>
        <v>-4</v>
      </c>
      <c r="AQ29" s="149"/>
      <c r="AR29" s="146">
        <f t="shared" ref="AR29:AY29" si="24">+SUM(AR26:AR28)</f>
        <v>-32.6</v>
      </c>
      <c r="AS29" s="147">
        <f t="shared" si="24"/>
        <v>-32.6</v>
      </c>
      <c r="AT29" s="146">
        <f t="shared" si="24"/>
        <v>28.9</v>
      </c>
      <c r="AU29" s="147">
        <f t="shared" si="24"/>
        <v>28.9</v>
      </c>
      <c r="AV29" s="146">
        <f t="shared" si="24"/>
        <v>-0.4</v>
      </c>
      <c r="AW29" s="147">
        <f t="shared" si="24"/>
        <v>-0.4</v>
      </c>
      <c r="AX29" s="146">
        <f t="shared" si="24"/>
        <v>-4.1000000000000005</v>
      </c>
      <c r="AY29" s="147">
        <f t="shared" si="24"/>
        <v>-4.1000000000000005</v>
      </c>
      <c r="AZ29" s="89"/>
    </row>
    <row r="30" spans="1:52" s="51" customFormat="1">
      <c r="A30" s="129"/>
      <c r="B30" s="129"/>
      <c r="C30" s="141"/>
      <c r="D30" s="142"/>
      <c r="E30" s="143"/>
      <c r="F30" s="144"/>
      <c r="G30" s="173"/>
      <c r="H30" s="135"/>
      <c r="I30" s="136"/>
      <c r="J30" s="135"/>
      <c r="K30" s="136"/>
      <c r="L30" s="135"/>
      <c r="M30" s="136"/>
      <c r="N30" s="135"/>
      <c r="O30" s="136"/>
      <c r="P30" s="50"/>
      <c r="Q30" s="135"/>
      <c r="R30" s="50"/>
      <c r="S30" s="135"/>
      <c r="T30" s="136"/>
      <c r="U30" s="135"/>
      <c r="V30" s="136"/>
      <c r="W30" s="135"/>
      <c r="X30" s="136"/>
      <c r="Y30" s="50"/>
      <c r="Z30" s="135"/>
      <c r="AA30" s="136"/>
      <c r="AB30" s="135"/>
      <c r="AC30" s="136"/>
      <c r="AD30" s="135"/>
      <c r="AE30" s="136"/>
      <c r="AF30" s="135"/>
      <c r="AG30" s="136"/>
      <c r="AH30" s="50"/>
      <c r="AI30" s="135"/>
      <c r="AJ30" s="136"/>
      <c r="AK30" s="135"/>
      <c r="AL30" s="136"/>
      <c r="AM30" s="135"/>
      <c r="AN30" s="136"/>
      <c r="AO30" s="135"/>
      <c r="AP30" s="136"/>
      <c r="AQ30" s="151"/>
      <c r="AR30" s="135"/>
      <c r="AS30" s="136"/>
      <c r="AT30" s="135"/>
      <c r="AU30" s="50"/>
      <c r="AV30" s="135"/>
      <c r="AW30" s="136"/>
      <c r="AX30" s="135"/>
      <c r="AY30" s="136"/>
      <c r="AZ30" s="52"/>
    </row>
    <row r="31" spans="1:52" s="139" customFormat="1">
      <c r="A31" s="129" t="s">
        <v>95</v>
      </c>
      <c r="B31" s="129">
        <v>692</v>
      </c>
      <c r="C31" s="130">
        <v>44610</v>
      </c>
      <c r="D31" s="131">
        <v>7071</v>
      </c>
      <c r="E31" s="132" t="s">
        <v>51</v>
      </c>
      <c r="F31" s="133" t="s">
        <v>144</v>
      </c>
      <c r="G31" s="79" t="s">
        <v>177</v>
      </c>
      <c r="H31" s="135">
        <v>-0.1</v>
      </c>
      <c r="I31" s="136">
        <v>-0.1</v>
      </c>
      <c r="J31" s="135">
        <v>0</v>
      </c>
      <c r="K31" s="136">
        <v>0</v>
      </c>
      <c r="L31" s="135">
        <v>0</v>
      </c>
      <c r="M31" s="136">
        <v>0</v>
      </c>
      <c r="N31" s="135">
        <v>-0.1</v>
      </c>
      <c r="O31" s="136">
        <v>-0.1</v>
      </c>
      <c r="P31" s="50"/>
      <c r="Q31" s="135">
        <v>-0.1</v>
      </c>
      <c r="R31" s="50">
        <v>-0.1</v>
      </c>
      <c r="S31" s="135">
        <v>0</v>
      </c>
      <c r="T31" s="136">
        <v>0</v>
      </c>
      <c r="U31" s="135">
        <v>0</v>
      </c>
      <c r="V31" s="136">
        <v>0</v>
      </c>
      <c r="W31" s="135">
        <v>-0.1</v>
      </c>
      <c r="X31" s="136">
        <v>-0.1</v>
      </c>
      <c r="Y31" s="50"/>
      <c r="Z31" s="135">
        <v>-0.1</v>
      </c>
      <c r="AA31" s="136">
        <v>-0.1</v>
      </c>
      <c r="AB31" s="135">
        <v>0</v>
      </c>
      <c r="AC31" s="136">
        <v>0</v>
      </c>
      <c r="AD31" s="135">
        <v>0</v>
      </c>
      <c r="AE31" s="136">
        <v>0</v>
      </c>
      <c r="AF31" s="135">
        <v>-0.1</v>
      </c>
      <c r="AG31" s="136">
        <v>-0.1</v>
      </c>
      <c r="AH31" s="50"/>
      <c r="AI31" s="135">
        <v>-0.1</v>
      </c>
      <c r="AJ31" s="136">
        <v>-0.1</v>
      </c>
      <c r="AK31" s="135">
        <v>0</v>
      </c>
      <c r="AL31" s="136">
        <v>0</v>
      </c>
      <c r="AM31" s="135">
        <v>0</v>
      </c>
      <c r="AN31" s="136">
        <v>0</v>
      </c>
      <c r="AO31" s="135">
        <v>-0.1</v>
      </c>
      <c r="AP31" s="136">
        <v>-0.1</v>
      </c>
      <c r="AQ31" s="50"/>
      <c r="AR31" s="135">
        <v>-0.1</v>
      </c>
      <c r="AS31" s="136">
        <v>-0.1</v>
      </c>
      <c r="AT31" s="135">
        <v>0</v>
      </c>
      <c r="AU31" s="50">
        <v>0</v>
      </c>
      <c r="AV31" s="135">
        <v>0</v>
      </c>
      <c r="AW31" s="136">
        <v>0</v>
      </c>
      <c r="AX31" s="135">
        <v>-0.1</v>
      </c>
      <c r="AY31" s="136">
        <v>-0.1</v>
      </c>
      <c r="AZ31" s="89"/>
    </row>
    <row r="32" spans="1:52" s="51" customFormat="1">
      <c r="A32" s="129"/>
      <c r="B32" s="129"/>
      <c r="C32" s="141"/>
      <c r="D32" s="142"/>
      <c r="E32" s="143"/>
      <c r="F32" s="144"/>
      <c r="G32" s="215" t="s">
        <v>18</v>
      </c>
      <c r="H32" s="146">
        <f>+SUM(H31)</f>
        <v>-0.1</v>
      </c>
      <c r="I32" s="147">
        <f t="shared" ref="I32:O32" si="25">+SUM(I31)</f>
        <v>-0.1</v>
      </c>
      <c r="J32" s="146">
        <f t="shared" si="25"/>
        <v>0</v>
      </c>
      <c r="K32" s="147">
        <f t="shared" si="25"/>
        <v>0</v>
      </c>
      <c r="L32" s="146">
        <f t="shared" si="25"/>
        <v>0</v>
      </c>
      <c r="M32" s="147">
        <f t="shared" si="25"/>
        <v>0</v>
      </c>
      <c r="N32" s="146">
        <f t="shared" si="25"/>
        <v>-0.1</v>
      </c>
      <c r="O32" s="147">
        <f t="shared" si="25"/>
        <v>-0.1</v>
      </c>
      <c r="P32" s="148"/>
      <c r="Q32" s="146">
        <f>+SUM(Q31)</f>
        <v>-0.1</v>
      </c>
      <c r="R32" s="147">
        <f t="shared" ref="R32:X32" si="26">+SUM(R31)</f>
        <v>-0.1</v>
      </c>
      <c r="S32" s="146">
        <f t="shared" si="26"/>
        <v>0</v>
      </c>
      <c r="T32" s="147">
        <f t="shared" si="26"/>
        <v>0</v>
      </c>
      <c r="U32" s="146">
        <f t="shared" si="26"/>
        <v>0</v>
      </c>
      <c r="V32" s="147">
        <f t="shared" si="26"/>
        <v>0</v>
      </c>
      <c r="W32" s="146">
        <f t="shared" si="26"/>
        <v>-0.1</v>
      </c>
      <c r="X32" s="147">
        <f t="shared" si="26"/>
        <v>-0.1</v>
      </c>
      <c r="Y32" s="148"/>
      <c r="Z32" s="146">
        <f>+SUM(Z31)</f>
        <v>-0.1</v>
      </c>
      <c r="AA32" s="147">
        <f t="shared" ref="AA32:AG32" si="27">+SUM(AA31)</f>
        <v>-0.1</v>
      </c>
      <c r="AB32" s="146">
        <f t="shared" si="27"/>
        <v>0</v>
      </c>
      <c r="AC32" s="147">
        <f t="shared" si="27"/>
        <v>0</v>
      </c>
      <c r="AD32" s="146">
        <f t="shared" si="27"/>
        <v>0</v>
      </c>
      <c r="AE32" s="147">
        <f t="shared" si="27"/>
        <v>0</v>
      </c>
      <c r="AF32" s="146">
        <f t="shared" si="27"/>
        <v>-0.1</v>
      </c>
      <c r="AG32" s="147">
        <f t="shared" si="27"/>
        <v>-0.1</v>
      </c>
      <c r="AH32" s="148"/>
      <c r="AI32" s="146">
        <f>+SUM(AI31)</f>
        <v>-0.1</v>
      </c>
      <c r="AJ32" s="147">
        <f t="shared" ref="AJ32:AP32" si="28">+SUM(AJ31)</f>
        <v>-0.1</v>
      </c>
      <c r="AK32" s="146">
        <f t="shared" si="28"/>
        <v>0</v>
      </c>
      <c r="AL32" s="147">
        <f t="shared" si="28"/>
        <v>0</v>
      </c>
      <c r="AM32" s="146">
        <f t="shared" si="28"/>
        <v>0</v>
      </c>
      <c r="AN32" s="147">
        <f t="shared" si="28"/>
        <v>0</v>
      </c>
      <c r="AO32" s="146">
        <f t="shared" si="28"/>
        <v>-0.1</v>
      </c>
      <c r="AP32" s="147">
        <f t="shared" si="28"/>
        <v>-0.1</v>
      </c>
      <c r="AQ32" s="149"/>
      <c r="AR32" s="146">
        <f>+SUM(AR31)</f>
        <v>-0.1</v>
      </c>
      <c r="AS32" s="147">
        <f t="shared" ref="AS32:AY32" si="29">+SUM(AS31)</f>
        <v>-0.1</v>
      </c>
      <c r="AT32" s="146">
        <f t="shared" si="29"/>
        <v>0</v>
      </c>
      <c r="AU32" s="147">
        <f t="shared" si="29"/>
        <v>0</v>
      </c>
      <c r="AV32" s="146">
        <f t="shared" si="29"/>
        <v>0</v>
      </c>
      <c r="AW32" s="147">
        <f t="shared" si="29"/>
        <v>0</v>
      </c>
      <c r="AX32" s="146">
        <f t="shared" si="29"/>
        <v>-0.1</v>
      </c>
      <c r="AY32" s="147">
        <f t="shared" si="29"/>
        <v>-0.1</v>
      </c>
      <c r="AZ32" s="52"/>
    </row>
    <row r="33" spans="1:52" s="139" customFormat="1">
      <c r="A33" s="129"/>
      <c r="B33" s="129"/>
      <c r="C33" s="141"/>
      <c r="D33" s="142"/>
      <c r="E33" s="143"/>
      <c r="F33" s="144"/>
      <c r="G33" s="173"/>
      <c r="H33" s="135"/>
      <c r="I33" s="136"/>
      <c r="J33" s="135"/>
      <c r="K33" s="136"/>
      <c r="L33" s="135"/>
      <c r="M33" s="136"/>
      <c r="N33" s="135"/>
      <c r="O33" s="136"/>
      <c r="P33" s="50"/>
      <c r="Q33" s="135"/>
      <c r="R33" s="50"/>
      <c r="S33" s="135"/>
      <c r="T33" s="136"/>
      <c r="U33" s="135"/>
      <c r="V33" s="136"/>
      <c r="W33" s="135"/>
      <c r="X33" s="136"/>
      <c r="Y33" s="50"/>
      <c r="Z33" s="135"/>
      <c r="AA33" s="136"/>
      <c r="AB33" s="135"/>
      <c r="AC33" s="136"/>
      <c r="AD33" s="135"/>
      <c r="AE33" s="136"/>
      <c r="AF33" s="135"/>
      <c r="AG33" s="136"/>
      <c r="AH33" s="50"/>
      <c r="AI33" s="135"/>
      <c r="AJ33" s="136"/>
      <c r="AK33" s="135"/>
      <c r="AL33" s="136"/>
      <c r="AM33" s="135"/>
      <c r="AN33" s="136"/>
      <c r="AO33" s="135"/>
      <c r="AP33" s="136"/>
      <c r="AQ33" s="151"/>
      <c r="AR33" s="135"/>
      <c r="AS33" s="136"/>
      <c r="AT33" s="135"/>
      <c r="AU33" s="50"/>
      <c r="AV33" s="135"/>
      <c r="AW33" s="136"/>
      <c r="AX33" s="135"/>
      <c r="AY33" s="136"/>
      <c r="AZ33" s="89"/>
    </row>
    <row r="34" spans="1:52" s="233" customFormat="1">
      <c r="A34" s="229" t="s">
        <v>95</v>
      </c>
      <c r="B34" s="229">
        <v>692</v>
      </c>
      <c r="C34" s="165">
        <v>44610</v>
      </c>
      <c r="D34" s="230">
        <v>7071</v>
      </c>
      <c r="E34" s="167" t="s">
        <v>51</v>
      </c>
      <c r="F34" s="231" t="s">
        <v>144</v>
      </c>
      <c r="G34" s="51" t="s">
        <v>203</v>
      </c>
      <c r="H34" s="146">
        <v>-3.6</v>
      </c>
      <c r="I34" s="147">
        <v>-3.6</v>
      </c>
      <c r="J34" s="146" t="s">
        <v>20</v>
      </c>
      <c r="K34" s="147" t="s">
        <v>20</v>
      </c>
      <c r="L34" s="146">
        <v>-1</v>
      </c>
      <c r="M34" s="147">
        <v>-1</v>
      </c>
      <c r="N34" s="146">
        <v>-4.5999999999999996</v>
      </c>
      <c r="O34" s="147">
        <v>-4.5999999999999996</v>
      </c>
      <c r="P34" s="148"/>
      <c r="Q34" s="146">
        <v>-3.6</v>
      </c>
      <c r="R34" s="148">
        <v>-3.6</v>
      </c>
      <c r="S34" s="146" t="s">
        <v>20</v>
      </c>
      <c r="T34" s="147" t="s">
        <v>20</v>
      </c>
      <c r="U34" s="146">
        <v>-1</v>
      </c>
      <c r="V34" s="147">
        <v>-1</v>
      </c>
      <c r="W34" s="146">
        <v>-4.5999999999999996</v>
      </c>
      <c r="X34" s="147">
        <v>-4.5999999999999996</v>
      </c>
      <c r="Y34" s="148"/>
      <c r="Z34" s="146">
        <v>-3.6</v>
      </c>
      <c r="AA34" s="147">
        <v>-3.6</v>
      </c>
      <c r="AB34" s="146" t="s">
        <v>20</v>
      </c>
      <c r="AC34" s="147" t="s">
        <v>20</v>
      </c>
      <c r="AD34" s="146">
        <v>-1</v>
      </c>
      <c r="AE34" s="147">
        <v>-1</v>
      </c>
      <c r="AF34" s="146">
        <v>-4.5999999999999996</v>
      </c>
      <c r="AG34" s="147">
        <v>-4.5999999999999996</v>
      </c>
      <c r="AH34" s="148"/>
      <c r="AI34" s="146">
        <v>-3.6</v>
      </c>
      <c r="AJ34" s="147">
        <v>-3.6</v>
      </c>
      <c r="AK34" s="146" t="s">
        <v>20</v>
      </c>
      <c r="AL34" s="147" t="s">
        <v>20</v>
      </c>
      <c r="AM34" s="146">
        <v>-1</v>
      </c>
      <c r="AN34" s="147">
        <v>-1</v>
      </c>
      <c r="AO34" s="146">
        <v>-4.5999999999999996</v>
      </c>
      <c r="AP34" s="147">
        <v>-4.5999999999999996</v>
      </c>
      <c r="AQ34" s="148"/>
      <c r="AR34" s="146">
        <v>-3.6</v>
      </c>
      <c r="AS34" s="147">
        <v>-3.6</v>
      </c>
      <c r="AT34" s="146" t="s">
        <v>20</v>
      </c>
      <c r="AU34" s="148" t="s">
        <v>20</v>
      </c>
      <c r="AV34" s="146">
        <v>-1</v>
      </c>
      <c r="AW34" s="147">
        <v>-1</v>
      </c>
      <c r="AX34" s="146">
        <v>-4.5999999999999996</v>
      </c>
      <c r="AY34" s="147">
        <v>-4.5999999999999996</v>
      </c>
      <c r="AZ34" s="232"/>
    </row>
    <row r="35" spans="1:52" s="139" customFormat="1">
      <c r="A35" s="129"/>
      <c r="B35" s="129"/>
      <c r="C35" s="141"/>
      <c r="D35" s="142"/>
      <c r="E35" s="143"/>
      <c r="F35" s="144"/>
      <c r="G35" s="215" t="s">
        <v>18</v>
      </c>
      <c r="H35" s="146">
        <f>+SUM(H34)</f>
        <v>-3.6</v>
      </c>
      <c r="I35" s="147">
        <f t="shared" ref="I35:O35" si="30">+SUM(I34)</f>
        <v>-3.6</v>
      </c>
      <c r="J35" s="146">
        <f t="shared" si="30"/>
        <v>0</v>
      </c>
      <c r="K35" s="147">
        <f t="shared" si="30"/>
        <v>0</v>
      </c>
      <c r="L35" s="146">
        <f t="shared" si="30"/>
        <v>-1</v>
      </c>
      <c r="M35" s="147">
        <f t="shared" si="30"/>
        <v>-1</v>
      </c>
      <c r="N35" s="146">
        <f t="shared" si="30"/>
        <v>-4.5999999999999996</v>
      </c>
      <c r="O35" s="147">
        <f t="shared" si="30"/>
        <v>-4.5999999999999996</v>
      </c>
      <c r="P35" s="148"/>
      <c r="Q35" s="146">
        <f>+SUM(Q34)</f>
        <v>-3.6</v>
      </c>
      <c r="R35" s="147">
        <f t="shared" ref="R35" si="31">+SUM(R34)</f>
        <v>-3.6</v>
      </c>
      <c r="S35" s="146">
        <f t="shared" ref="S35" si="32">+SUM(S34)</f>
        <v>0</v>
      </c>
      <c r="T35" s="147">
        <f t="shared" ref="T35" si="33">+SUM(T34)</f>
        <v>0</v>
      </c>
      <c r="U35" s="146">
        <f t="shared" ref="U35" si="34">+SUM(U34)</f>
        <v>-1</v>
      </c>
      <c r="V35" s="147">
        <f t="shared" ref="V35" si="35">+SUM(V34)</f>
        <v>-1</v>
      </c>
      <c r="W35" s="146">
        <f t="shared" ref="W35" si="36">+SUM(W34)</f>
        <v>-4.5999999999999996</v>
      </c>
      <c r="X35" s="147">
        <f t="shared" ref="X35" si="37">+SUM(X34)</f>
        <v>-4.5999999999999996</v>
      </c>
      <c r="Y35" s="148"/>
      <c r="Z35" s="146">
        <f>+SUM(Z34)</f>
        <v>-3.6</v>
      </c>
      <c r="AA35" s="147">
        <f t="shared" ref="AA35" si="38">+SUM(AA34)</f>
        <v>-3.6</v>
      </c>
      <c r="AB35" s="146">
        <f t="shared" ref="AB35" si="39">+SUM(AB34)</f>
        <v>0</v>
      </c>
      <c r="AC35" s="147">
        <f t="shared" ref="AC35" si="40">+SUM(AC34)</f>
        <v>0</v>
      </c>
      <c r="AD35" s="146">
        <f t="shared" ref="AD35" si="41">+SUM(AD34)</f>
        <v>-1</v>
      </c>
      <c r="AE35" s="147">
        <f t="shared" ref="AE35" si="42">+SUM(AE34)</f>
        <v>-1</v>
      </c>
      <c r="AF35" s="146">
        <f t="shared" ref="AF35" si="43">+SUM(AF34)</f>
        <v>-4.5999999999999996</v>
      </c>
      <c r="AG35" s="147">
        <f t="shared" ref="AG35" si="44">+SUM(AG34)</f>
        <v>-4.5999999999999996</v>
      </c>
      <c r="AH35" s="148"/>
      <c r="AI35" s="146">
        <f>+SUM(AI34)</f>
        <v>-3.6</v>
      </c>
      <c r="AJ35" s="147">
        <f t="shared" ref="AJ35" si="45">+SUM(AJ34)</f>
        <v>-3.6</v>
      </c>
      <c r="AK35" s="146">
        <f t="shared" ref="AK35" si="46">+SUM(AK34)</f>
        <v>0</v>
      </c>
      <c r="AL35" s="147">
        <f t="shared" ref="AL35" si="47">+SUM(AL34)</f>
        <v>0</v>
      </c>
      <c r="AM35" s="146">
        <f t="shared" ref="AM35" si="48">+SUM(AM34)</f>
        <v>-1</v>
      </c>
      <c r="AN35" s="147">
        <f t="shared" ref="AN35" si="49">+SUM(AN34)</f>
        <v>-1</v>
      </c>
      <c r="AO35" s="146">
        <f t="shared" ref="AO35" si="50">+SUM(AO34)</f>
        <v>-4.5999999999999996</v>
      </c>
      <c r="AP35" s="147">
        <f t="shared" ref="AP35" si="51">+SUM(AP34)</f>
        <v>-4.5999999999999996</v>
      </c>
      <c r="AQ35" s="149"/>
      <c r="AR35" s="146">
        <f>+SUM(AR34)</f>
        <v>-3.6</v>
      </c>
      <c r="AS35" s="147">
        <f t="shared" ref="AS35" si="52">+SUM(AS34)</f>
        <v>-3.6</v>
      </c>
      <c r="AT35" s="146">
        <f t="shared" ref="AT35" si="53">+SUM(AT34)</f>
        <v>0</v>
      </c>
      <c r="AU35" s="147">
        <f t="shared" ref="AU35" si="54">+SUM(AU34)</f>
        <v>0</v>
      </c>
      <c r="AV35" s="146">
        <f t="shared" ref="AV35" si="55">+SUM(AV34)</f>
        <v>-1</v>
      </c>
      <c r="AW35" s="147">
        <f t="shared" ref="AW35" si="56">+SUM(AW34)</f>
        <v>-1</v>
      </c>
      <c r="AX35" s="146">
        <f t="shared" ref="AX35" si="57">+SUM(AX34)</f>
        <v>-4.5999999999999996</v>
      </c>
      <c r="AY35" s="147">
        <f t="shared" ref="AY35" si="58">+SUM(AY34)</f>
        <v>-4.5999999999999996</v>
      </c>
      <c r="AZ35" s="89"/>
    </row>
    <row r="36" spans="1:52" s="139" customFormat="1">
      <c r="A36" s="129"/>
      <c r="B36" s="129"/>
      <c r="C36" s="141"/>
      <c r="D36" s="142"/>
      <c r="E36" s="143"/>
      <c r="F36" s="144"/>
      <c r="G36" s="173"/>
      <c r="H36" s="135"/>
      <c r="I36" s="136"/>
      <c r="J36" s="135"/>
      <c r="K36" s="136"/>
      <c r="L36" s="135"/>
      <c r="M36" s="136"/>
      <c r="N36" s="135"/>
      <c r="O36" s="136"/>
      <c r="P36" s="50"/>
      <c r="Q36" s="135"/>
      <c r="R36" s="50"/>
      <c r="S36" s="135"/>
      <c r="T36" s="136"/>
      <c r="U36" s="135"/>
      <c r="V36" s="136"/>
      <c r="W36" s="135"/>
      <c r="X36" s="136"/>
      <c r="Y36" s="50"/>
      <c r="Z36" s="135"/>
      <c r="AA36" s="136"/>
      <c r="AB36" s="135"/>
      <c r="AC36" s="136"/>
      <c r="AD36" s="135"/>
      <c r="AE36" s="136"/>
      <c r="AF36" s="135"/>
      <c r="AG36" s="136"/>
      <c r="AH36" s="50"/>
      <c r="AI36" s="135"/>
      <c r="AJ36" s="136"/>
      <c r="AK36" s="135"/>
      <c r="AL36" s="136"/>
      <c r="AM36" s="135"/>
      <c r="AN36" s="136"/>
      <c r="AO36" s="135"/>
      <c r="AP36" s="136"/>
      <c r="AQ36" s="151"/>
      <c r="AR36" s="135"/>
      <c r="AS36" s="136"/>
      <c r="AT36" s="135"/>
      <c r="AU36" s="50"/>
      <c r="AV36" s="135"/>
      <c r="AW36" s="136"/>
      <c r="AX36" s="135"/>
      <c r="AY36" s="136"/>
      <c r="AZ36" s="89"/>
    </row>
    <row r="37" spans="1:52" s="51" customFormat="1">
      <c r="A37" s="129" t="s">
        <v>95</v>
      </c>
      <c r="B37" s="129">
        <v>398</v>
      </c>
      <c r="C37" s="130">
        <v>44610</v>
      </c>
      <c r="D37" s="131">
        <v>7071</v>
      </c>
      <c r="E37" s="132" t="s">
        <v>51</v>
      </c>
      <c r="F37" s="133" t="s">
        <v>140</v>
      </c>
      <c r="G37" s="79" t="s">
        <v>60</v>
      </c>
      <c r="H37" s="135">
        <v>-4.5</v>
      </c>
      <c r="I37" s="136">
        <v>-4.5</v>
      </c>
      <c r="J37" s="135" t="s">
        <v>20</v>
      </c>
      <c r="K37" s="136" t="s">
        <v>20</v>
      </c>
      <c r="L37" s="135">
        <v>-1.3</v>
      </c>
      <c r="M37" s="136">
        <v>-1.3</v>
      </c>
      <c r="N37" s="135">
        <v>-5.8</v>
      </c>
      <c r="O37" s="136">
        <v>-5.8</v>
      </c>
      <c r="P37" s="50"/>
      <c r="Q37" s="135">
        <v>-4.5999999999999996</v>
      </c>
      <c r="R37" s="50">
        <v>-4.5999999999999996</v>
      </c>
      <c r="S37" s="135" t="s">
        <v>20</v>
      </c>
      <c r="T37" s="136" t="s">
        <v>20</v>
      </c>
      <c r="U37" s="135">
        <v>-1.4</v>
      </c>
      <c r="V37" s="136">
        <v>-1.4</v>
      </c>
      <c r="W37" s="135">
        <v>-6</v>
      </c>
      <c r="X37" s="136">
        <v>-6</v>
      </c>
      <c r="Y37" s="50"/>
      <c r="Z37" s="135">
        <v>-4.7</v>
      </c>
      <c r="AA37" s="136">
        <v>-4.7</v>
      </c>
      <c r="AB37" s="135" t="s">
        <v>20</v>
      </c>
      <c r="AC37" s="136" t="s">
        <v>20</v>
      </c>
      <c r="AD37" s="135">
        <v>-1.4</v>
      </c>
      <c r="AE37" s="136">
        <v>-1.4</v>
      </c>
      <c r="AF37" s="135">
        <v>-6.1</v>
      </c>
      <c r="AG37" s="136">
        <v>-6.1</v>
      </c>
      <c r="AH37" s="50"/>
      <c r="AI37" s="135">
        <v>-4.8</v>
      </c>
      <c r="AJ37" s="136">
        <v>-4.8</v>
      </c>
      <c r="AK37" s="135" t="s">
        <v>20</v>
      </c>
      <c r="AL37" s="136" t="s">
        <v>20</v>
      </c>
      <c r="AM37" s="135">
        <v>-1.4</v>
      </c>
      <c r="AN37" s="136">
        <v>-1.4</v>
      </c>
      <c r="AO37" s="135">
        <v>-6.2</v>
      </c>
      <c r="AP37" s="136">
        <v>-6.2</v>
      </c>
      <c r="AQ37" s="50"/>
      <c r="AR37" s="135">
        <v>-4.9000000000000004</v>
      </c>
      <c r="AS37" s="136">
        <v>-4.9000000000000004</v>
      </c>
      <c r="AT37" s="135" t="s">
        <v>20</v>
      </c>
      <c r="AU37" s="50" t="s">
        <v>20</v>
      </c>
      <c r="AV37" s="135">
        <v>-1.4</v>
      </c>
      <c r="AW37" s="136">
        <v>-1.4</v>
      </c>
      <c r="AX37" s="135">
        <v>-6.3</v>
      </c>
      <c r="AY37" s="136">
        <v>-6.3</v>
      </c>
      <c r="AZ37" s="52"/>
    </row>
    <row r="38" spans="1:52" s="139" customFormat="1">
      <c r="A38" s="129" t="s">
        <v>95</v>
      </c>
      <c r="B38" s="129">
        <v>611</v>
      </c>
      <c r="C38" s="130">
        <v>44617</v>
      </c>
      <c r="D38" s="131">
        <v>7071</v>
      </c>
      <c r="E38" s="132" t="s">
        <v>51</v>
      </c>
      <c r="F38" s="133" t="s">
        <v>149</v>
      </c>
      <c r="G38" s="79" t="s">
        <v>60</v>
      </c>
      <c r="H38" s="135">
        <v>-4.5999999999999996</v>
      </c>
      <c r="I38" s="136">
        <v>-4.5999999999999996</v>
      </c>
      <c r="J38" s="135" t="s">
        <v>20</v>
      </c>
      <c r="K38" s="136" t="s">
        <v>20</v>
      </c>
      <c r="L38" s="135">
        <v>-1.4</v>
      </c>
      <c r="M38" s="136">
        <v>-1.4</v>
      </c>
      <c r="N38" s="135">
        <v>-6</v>
      </c>
      <c r="O38" s="136">
        <v>-6</v>
      </c>
      <c r="P38" s="50"/>
      <c r="Q38" s="135">
        <v>-4.7</v>
      </c>
      <c r="R38" s="50">
        <v>-4.7</v>
      </c>
      <c r="S38" s="135" t="s">
        <v>20</v>
      </c>
      <c r="T38" s="136" t="s">
        <v>20</v>
      </c>
      <c r="U38" s="135">
        <v>-1.4</v>
      </c>
      <c r="V38" s="136">
        <v>-1.4</v>
      </c>
      <c r="W38" s="135">
        <v>-6.1</v>
      </c>
      <c r="X38" s="136">
        <v>-6.1</v>
      </c>
      <c r="Y38" s="50"/>
      <c r="Z38" s="135">
        <v>-4.8</v>
      </c>
      <c r="AA38" s="136">
        <v>-4.8</v>
      </c>
      <c r="AB38" s="135" t="s">
        <v>20</v>
      </c>
      <c r="AC38" s="136" t="s">
        <v>20</v>
      </c>
      <c r="AD38" s="135">
        <v>-1.4</v>
      </c>
      <c r="AE38" s="136">
        <v>-1.4</v>
      </c>
      <c r="AF38" s="135">
        <v>-6.2</v>
      </c>
      <c r="AG38" s="136">
        <v>-6.2</v>
      </c>
      <c r="AH38" s="50"/>
      <c r="AI38" s="135">
        <v>-4.9000000000000004</v>
      </c>
      <c r="AJ38" s="136">
        <v>-4.9000000000000004</v>
      </c>
      <c r="AK38" s="135" t="s">
        <v>20</v>
      </c>
      <c r="AL38" s="136" t="s">
        <v>20</v>
      </c>
      <c r="AM38" s="135">
        <v>-1.4</v>
      </c>
      <c r="AN38" s="136">
        <v>-1.4</v>
      </c>
      <c r="AO38" s="135">
        <v>-6.3</v>
      </c>
      <c r="AP38" s="136">
        <v>-6.3</v>
      </c>
      <c r="AQ38" s="50"/>
      <c r="AR38" s="135">
        <v>-5</v>
      </c>
      <c r="AS38" s="136">
        <v>-5</v>
      </c>
      <c r="AT38" s="135" t="s">
        <v>20</v>
      </c>
      <c r="AU38" s="50" t="s">
        <v>20</v>
      </c>
      <c r="AV38" s="135">
        <v>-1.5</v>
      </c>
      <c r="AW38" s="136">
        <v>-1.5</v>
      </c>
      <c r="AX38" s="135">
        <v>-6.5</v>
      </c>
      <c r="AY38" s="136">
        <v>-6.5</v>
      </c>
      <c r="AZ38" s="89"/>
    </row>
    <row r="39" spans="1:52" s="139" customFormat="1">
      <c r="A39" s="129" t="s">
        <v>95</v>
      </c>
      <c r="B39" s="129">
        <v>639</v>
      </c>
      <c r="C39" s="130">
        <v>44624</v>
      </c>
      <c r="D39" s="131">
        <v>7071</v>
      </c>
      <c r="E39" s="132" t="s">
        <v>51</v>
      </c>
      <c r="F39" s="133" t="s">
        <v>175</v>
      </c>
      <c r="G39" s="79" t="s">
        <v>60</v>
      </c>
      <c r="H39" s="135">
        <v>-10.5</v>
      </c>
      <c r="I39" s="136">
        <v>-11.5</v>
      </c>
      <c r="J39" s="135" t="s">
        <v>20</v>
      </c>
      <c r="K39" s="136" t="s">
        <v>20</v>
      </c>
      <c r="L39" s="135">
        <v>-3.1</v>
      </c>
      <c r="M39" s="136">
        <v>-3.4</v>
      </c>
      <c r="N39" s="135">
        <v>-13.6</v>
      </c>
      <c r="O39" s="136">
        <v>-14.9</v>
      </c>
      <c r="P39" s="50"/>
      <c r="Q39" s="135">
        <v>-11.7</v>
      </c>
      <c r="R39" s="50">
        <v>-11.7</v>
      </c>
      <c r="S39" s="135" t="s">
        <v>20</v>
      </c>
      <c r="T39" s="136" t="s">
        <v>20</v>
      </c>
      <c r="U39" s="135">
        <v>-3.5</v>
      </c>
      <c r="V39" s="136">
        <v>-3.5</v>
      </c>
      <c r="W39" s="135">
        <v>-15.2</v>
      </c>
      <c r="X39" s="136">
        <v>-15.2</v>
      </c>
      <c r="Y39" s="50"/>
      <c r="Z39" s="135">
        <v>-12</v>
      </c>
      <c r="AA39" s="136">
        <v>-12</v>
      </c>
      <c r="AB39" s="135" t="s">
        <v>20</v>
      </c>
      <c r="AC39" s="136" t="s">
        <v>20</v>
      </c>
      <c r="AD39" s="135">
        <v>-3.5</v>
      </c>
      <c r="AE39" s="136">
        <v>-3.5</v>
      </c>
      <c r="AF39" s="135">
        <v>-15.5</v>
      </c>
      <c r="AG39" s="136">
        <v>-15.5</v>
      </c>
      <c r="AH39" s="50"/>
      <c r="AI39" s="135">
        <v>-12.3</v>
      </c>
      <c r="AJ39" s="136">
        <v>-12.3</v>
      </c>
      <c r="AK39" s="135" t="s">
        <v>20</v>
      </c>
      <c r="AL39" s="136" t="s">
        <v>20</v>
      </c>
      <c r="AM39" s="135">
        <v>-3.6</v>
      </c>
      <c r="AN39" s="136">
        <v>-3.6</v>
      </c>
      <c r="AO39" s="135">
        <v>-15.9</v>
      </c>
      <c r="AP39" s="136">
        <v>-15.9</v>
      </c>
      <c r="AQ39" s="50"/>
      <c r="AR39" s="135">
        <v>-12.6</v>
      </c>
      <c r="AS39" s="136">
        <v>-12.6</v>
      </c>
      <c r="AT39" s="135" t="s">
        <v>20</v>
      </c>
      <c r="AU39" s="50" t="s">
        <v>20</v>
      </c>
      <c r="AV39" s="135">
        <v>-3.7</v>
      </c>
      <c r="AW39" s="136">
        <v>-3.7</v>
      </c>
      <c r="AX39" s="135">
        <v>-16.3</v>
      </c>
      <c r="AY39" s="136">
        <v>-16.3</v>
      </c>
      <c r="AZ39" s="89"/>
    </row>
    <row r="40" spans="1:52" s="139" customFormat="1">
      <c r="A40" s="129" t="s">
        <v>95</v>
      </c>
      <c r="B40" s="129">
        <v>639</v>
      </c>
      <c r="C40" s="130">
        <v>44624</v>
      </c>
      <c r="D40" s="131">
        <v>7071</v>
      </c>
      <c r="E40" s="132" t="s">
        <v>51</v>
      </c>
      <c r="F40" s="133" t="s">
        <v>176</v>
      </c>
      <c r="G40" s="79" t="s">
        <v>60</v>
      </c>
      <c r="H40" s="135">
        <v>-1</v>
      </c>
      <c r="I40" s="136">
        <v>-1.1000000000000001</v>
      </c>
      <c r="J40" s="135" t="s">
        <v>20</v>
      </c>
      <c r="K40" s="136" t="s">
        <v>20</v>
      </c>
      <c r="L40" s="135">
        <v>-0.3</v>
      </c>
      <c r="M40" s="136">
        <v>-0.3</v>
      </c>
      <c r="N40" s="135">
        <v>-1.3</v>
      </c>
      <c r="O40" s="136">
        <v>-1.4</v>
      </c>
      <c r="P40" s="50"/>
      <c r="Q40" s="135">
        <v>-1.1000000000000001</v>
      </c>
      <c r="R40" s="50">
        <v>-1.1000000000000001</v>
      </c>
      <c r="S40" s="135" t="s">
        <v>20</v>
      </c>
      <c r="T40" s="136" t="s">
        <v>20</v>
      </c>
      <c r="U40" s="135">
        <v>-0.3</v>
      </c>
      <c r="V40" s="136">
        <v>-0.3</v>
      </c>
      <c r="W40" s="135">
        <v>-1.4</v>
      </c>
      <c r="X40" s="136">
        <v>-1.4</v>
      </c>
      <c r="Y40" s="50"/>
      <c r="Z40" s="135">
        <v>-1.2</v>
      </c>
      <c r="AA40" s="136">
        <v>-1.2</v>
      </c>
      <c r="AB40" s="135" t="s">
        <v>20</v>
      </c>
      <c r="AC40" s="136" t="s">
        <v>20</v>
      </c>
      <c r="AD40" s="135">
        <v>-0.3</v>
      </c>
      <c r="AE40" s="136">
        <v>-0.3</v>
      </c>
      <c r="AF40" s="135">
        <v>-1.5</v>
      </c>
      <c r="AG40" s="136">
        <v>-1.5</v>
      </c>
      <c r="AH40" s="50"/>
      <c r="AI40" s="135">
        <v>-1.2</v>
      </c>
      <c r="AJ40" s="136">
        <v>-1.2</v>
      </c>
      <c r="AK40" s="135" t="s">
        <v>20</v>
      </c>
      <c r="AL40" s="136" t="s">
        <v>20</v>
      </c>
      <c r="AM40" s="135">
        <v>-0.4</v>
      </c>
      <c r="AN40" s="136">
        <v>-0.4</v>
      </c>
      <c r="AO40" s="135">
        <v>-1.6</v>
      </c>
      <c r="AP40" s="136">
        <v>-1.6</v>
      </c>
      <c r="AQ40" s="50"/>
      <c r="AR40" s="135">
        <v>-1.2</v>
      </c>
      <c r="AS40" s="136">
        <v>-1.2</v>
      </c>
      <c r="AT40" s="135" t="s">
        <v>20</v>
      </c>
      <c r="AU40" s="50" t="s">
        <v>20</v>
      </c>
      <c r="AV40" s="135">
        <v>-0.4</v>
      </c>
      <c r="AW40" s="136">
        <v>-0.4</v>
      </c>
      <c r="AX40" s="135">
        <v>-1.6</v>
      </c>
      <c r="AY40" s="136">
        <v>-1.6</v>
      </c>
      <c r="AZ40" s="89"/>
    </row>
    <row r="41" spans="1:52" s="139" customFormat="1" ht="25.5">
      <c r="A41" s="129" t="s">
        <v>95</v>
      </c>
      <c r="B41" s="129">
        <v>726</v>
      </c>
      <c r="C41" s="130">
        <v>44715</v>
      </c>
      <c r="D41" s="131">
        <v>7071</v>
      </c>
      <c r="E41" s="132" t="s">
        <v>51</v>
      </c>
      <c r="F41" s="133" t="s">
        <v>159</v>
      </c>
      <c r="G41" s="79" t="s">
        <v>60</v>
      </c>
      <c r="H41" s="135">
        <v>-77.3</v>
      </c>
      <c r="I41" s="136">
        <v>0</v>
      </c>
      <c r="J41" s="135" t="s">
        <v>20</v>
      </c>
      <c r="K41" s="136">
        <v>0</v>
      </c>
      <c r="L41" s="135">
        <v>-22.8</v>
      </c>
      <c r="M41" s="136">
        <v>0</v>
      </c>
      <c r="N41" s="135">
        <v>-100.1</v>
      </c>
      <c r="O41" s="136">
        <v>0</v>
      </c>
      <c r="P41" s="50"/>
      <c r="Q41" s="135">
        <v>0</v>
      </c>
      <c r="R41" s="50">
        <v>0</v>
      </c>
      <c r="S41" s="135">
        <v>0</v>
      </c>
      <c r="T41" s="136">
        <v>0</v>
      </c>
      <c r="U41" s="135">
        <v>0</v>
      </c>
      <c r="V41" s="136">
        <v>0</v>
      </c>
      <c r="W41" s="135">
        <v>0</v>
      </c>
      <c r="X41" s="136">
        <v>0</v>
      </c>
      <c r="Y41" s="50"/>
      <c r="Z41" s="135">
        <v>0</v>
      </c>
      <c r="AA41" s="136">
        <v>0</v>
      </c>
      <c r="AB41" s="135">
        <v>0</v>
      </c>
      <c r="AC41" s="136">
        <v>0</v>
      </c>
      <c r="AD41" s="135">
        <v>0</v>
      </c>
      <c r="AE41" s="136">
        <v>0</v>
      </c>
      <c r="AF41" s="135">
        <v>0</v>
      </c>
      <c r="AG41" s="136">
        <v>0</v>
      </c>
      <c r="AH41" s="50"/>
      <c r="AI41" s="135">
        <v>0</v>
      </c>
      <c r="AJ41" s="136">
        <v>0</v>
      </c>
      <c r="AK41" s="135">
        <v>0</v>
      </c>
      <c r="AL41" s="136">
        <v>0</v>
      </c>
      <c r="AM41" s="135">
        <v>0</v>
      </c>
      <c r="AN41" s="136">
        <v>0</v>
      </c>
      <c r="AO41" s="135">
        <v>0</v>
      </c>
      <c r="AP41" s="136">
        <v>0</v>
      </c>
      <c r="AQ41" s="50"/>
      <c r="AR41" s="135">
        <v>0</v>
      </c>
      <c r="AS41" s="136">
        <v>0</v>
      </c>
      <c r="AT41" s="135">
        <v>0</v>
      </c>
      <c r="AU41" s="50">
        <v>0</v>
      </c>
      <c r="AV41" s="135">
        <v>0</v>
      </c>
      <c r="AW41" s="136">
        <v>0</v>
      </c>
      <c r="AX41" s="135">
        <v>0</v>
      </c>
      <c r="AY41" s="136">
        <v>0</v>
      </c>
      <c r="AZ41" s="89"/>
    </row>
    <row r="42" spans="1:52" s="139" customFormat="1">
      <c r="A42" s="129" t="s">
        <v>95</v>
      </c>
      <c r="B42" s="129">
        <v>430</v>
      </c>
      <c r="C42" s="130">
        <v>44610</v>
      </c>
      <c r="D42" s="131">
        <v>7071</v>
      </c>
      <c r="E42" s="132" t="s">
        <v>51</v>
      </c>
      <c r="F42" s="133" t="s">
        <v>141</v>
      </c>
      <c r="G42" s="79" t="s">
        <v>60</v>
      </c>
      <c r="H42" s="135">
        <v>-2.5</v>
      </c>
      <c r="I42" s="136">
        <v>0</v>
      </c>
      <c r="J42" s="135" t="s">
        <v>20</v>
      </c>
      <c r="K42" s="136">
        <v>0</v>
      </c>
      <c r="L42" s="135">
        <v>-0.8</v>
      </c>
      <c r="M42" s="136">
        <v>0</v>
      </c>
      <c r="N42" s="135">
        <v>-3.3</v>
      </c>
      <c r="O42" s="136">
        <v>0</v>
      </c>
      <c r="P42" s="50"/>
      <c r="Q42" s="135">
        <v>0</v>
      </c>
      <c r="R42" s="50">
        <v>0</v>
      </c>
      <c r="S42" s="135">
        <v>0</v>
      </c>
      <c r="T42" s="136">
        <v>0</v>
      </c>
      <c r="U42" s="135">
        <v>0</v>
      </c>
      <c r="V42" s="136">
        <v>0</v>
      </c>
      <c r="W42" s="135">
        <v>0</v>
      </c>
      <c r="X42" s="136">
        <v>0</v>
      </c>
      <c r="Y42" s="50"/>
      <c r="Z42" s="135">
        <v>0</v>
      </c>
      <c r="AA42" s="136">
        <v>0</v>
      </c>
      <c r="AB42" s="135">
        <v>0</v>
      </c>
      <c r="AC42" s="136">
        <v>0</v>
      </c>
      <c r="AD42" s="135">
        <v>0</v>
      </c>
      <c r="AE42" s="136">
        <v>0</v>
      </c>
      <c r="AF42" s="135">
        <v>0</v>
      </c>
      <c r="AG42" s="136">
        <v>0</v>
      </c>
      <c r="AH42" s="50"/>
      <c r="AI42" s="135">
        <v>0</v>
      </c>
      <c r="AJ42" s="136">
        <v>0</v>
      </c>
      <c r="AK42" s="135">
        <v>0</v>
      </c>
      <c r="AL42" s="136">
        <v>0</v>
      </c>
      <c r="AM42" s="135">
        <v>0</v>
      </c>
      <c r="AN42" s="136">
        <v>0</v>
      </c>
      <c r="AO42" s="135">
        <v>0</v>
      </c>
      <c r="AP42" s="136">
        <v>0</v>
      </c>
      <c r="AQ42" s="50"/>
      <c r="AR42" s="135">
        <v>0</v>
      </c>
      <c r="AS42" s="136">
        <v>0</v>
      </c>
      <c r="AT42" s="135">
        <v>0</v>
      </c>
      <c r="AU42" s="50">
        <v>0</v>
      </c>
      <c r="AV42" s="135">
        <v>0</v>
      </c>
      <c r="AW42" s="136">
        <v>0</v>
      </c>
      <c r="AX42" s="135">
        <v>0</v>
      </c>
      <c r="AY42" s="136">
        <v>0</v>
      </c>
      <c r="AZ42" s="89"/>
    </row>
    <row r="43" spans="1:52" s="139" customFormat="1">
      <c r="A43" s="129" t="s">
        <v>95</v>
      </c>
      <c r="B43" s="129">
        <v>433</v>
      </c>
      <c r="C43" s="130">
        <v>44610</v>
      </c>
      <c r="D43" s="131">
        <v>7071</v>
      </c>
      <c r="E43" s="132" t="s">
        <v>51</v>
      </c>
      <c r="F43" s="133" t="s">
        <v>142</v>
      </c>
      <c r="G43" s="79" t="s">
        <v>60</v>
      </c>
      <c r="H43" s="135">
        <v>-27.6</v>
      </c>
      <c r="I43" s="136">
        <v>0</v>
      </c>
      <c r="J43" s="135" t="s">
        <v>20</v>
      </c>
      <c r="K43" s="136">
        <v>0</v>
      </c>
      <c r="L43" s="135">
        <v>-8.1</v>
      </c>
      <c r="M43" s="136">
        <v>0</v>
      </c>
      <c r="N43" s="135">
        <v>-35.700000000000003</v>
      </c>
      <c r="O43" s="136">
        <v>0</v>
      </c>
      <c r="P43" s="50"/>
      <c r="Q43" s="135">
        <v>-2.5</v>
      </c>
      <c r="R43" s="50">
        <v>0</v>
      </c>
      <c r="S43" s="135" t="s">
        <v>20</v>
      </c>
      <c r="T43" s="136">
        <v>0</v>
      </c>
      <c r="U43" s="135">
        <v>-0.7</v>
      </c>
      <c r="V43" s="136">
        <v>0</v>
      </c>
      <c r="W43" s="135">
        <v>-3.2</v>
      </c>
      <c r="X43" s="136">
        <v>0</v>
      </c>
      <c r="Y43" s="50"/>
      <c r="Z43" s="135">
        <v>0</v>
      </c>
      <c r="AA43" s="136">
        <v>0</v>
      </c>
      <c r="AB43" s="135">
        <v>0</v>
      </c>
      <c r="AC43" s="136">
        <v>0</v>
      </c>
      <c r="AD43" s="135">
        <v>0</v>
      </c>
      <c r="AE43" s="136">
        <v>0</v>
      </c>
      <c r="AF43" s="135">
        <v>0</v>
      </c>
      <c r="AG43" s="136">
        <v>0</v>
      </c>
      <c r="AH43" s="50"/>
      <c r="AI43" s="135">
        <v>0</v>
      </c>
      <c r="AJ43" s="136">
        <v>0</v>
      </c>
      <c r="AK43" s="135">
        <v>0</v>
      </c>
      <c r="AL43" s="136">
        <v>0</v>
      </c>
      <c r="AM43" s="135">
        <v>0</v>
      </c>
      <c r="AN43" s="136">
        <v>0</v>
      </c>
      <c r="AO43" s="135">
        <v>0</v>
      </c>
      <c r="AP43" s="136">
        <v>0</v>
      </c>
      <c r="AQ43" s="50"/>
      <c r="AR43" s="135">
        <v>0</v>
      </c>
      <c r="AS43" s="136">
        <v>0</v>
      </c>
      <c r="AT43" s="135">
        <v>0</v>
      </c>
      <c r="AU43" s="50">
        <v>0</v>
      </c>
      <c r="AV43" s="135">
        <v>0</v>
      </c>
      <c r="AW43" s="136">
        <v>0</v>
      </c>
      <c r="AX43" s="135">
        <v>0</v>
      </c>
      <c r="AY43" s="136">
        <v>0</v>
      </c>
      <c r="AZ43" s="89"/>
    </row>
    <row r="44" spans="1:52" s="139" customFormat="1">
      <c r="A44" s="129" t="s">
        <v>95</v>
      </c>
      <c r="B44" s="129">
        <v>625</v>
      </c>
      <c r="C44" s="130">
        <v>44624</v>
      </c>
      <c r="D44" s="131">
        <v>7071</v>
      </c>
      <c r="E44" s="132" t="s">
        <v>51</v>
      </c>
      <c r="F44" s="133" t="s">
        <v>152</v>
      </c>
      <c r="G44" s="79" t="s">
        <v>60</v>
      </c>
      <c r="H44" s="135">
        <v>-19.8</v>
      </c>
      <c r="I44" s="136">
        <v>0</v>
      </c>
      <c r="J44" s="135" t="s">
        <v>20</v>
      </c>
      <c r="K44" s="136">
        <v>0</v>
      </c>
      <c r="L44" s="135">
        <v>-5.8</v>
      </c>
      <c r="M44" s="136">
        <v>0</v>
      </c>
      <c r="N44" s="135">
        <v>-25.6</v>
      </c>
      <c r="O44" s="136">
        <v>0</v>
      </c>
      <c r="P44" s="50"/>
      <c r="Q44" s="135">
        <v>0</v>
      </c>
      <c r="R44" s="50">
        <v>0</v>
      </c>
      <c r="S44" s="135">
        <v>0</v>
      </c>
      <c r="T44" s="136">
        <v>0</v>
      </c>
      <c r="U44" s="135">
        <v>0</v>
      </c>
      <c r="V44" s="136">
        <v>0</v>
      </c>
      <c r="W44" s="135">
        <v>0</v>
      </c>
      <c r="X44" s="136">
        <v>0</v>
      </c>
      <c r="Y44" s="50"/>
      <c r="Z44" s="135">
        <v>0</v>
      </c>
      <c r="AA44" s="136">
        <v>0</v>
      </c>
      <c r="AB44" s="135">
        <v>0</v>
      </c>
      <c r="AC44" s="136">
        <v>0</v>
      </c>
      <c r="AD44" s="135">
        <v>0</v>
      </c>
      <c r="AE44" s="136">
        <v>0</v>
      </c>
      <c r="AF44" s="135">
        <v>0</v>
      </c>
      <c r="AG44" s="136">
        <v>0</v>
      </c>
      <c r="AH44" s="50"/>
      <c r="AI44" s="135">
        <v>0</v>
      </c>
      <c r="AJ44" s="136">
        <v>0</v>
      </c>
      <c r="AK44" s="135">
        <v>0</v>
      </c>
      <c r="AL44" s="136">
        <v>0</v>
      </c>
      <c r="AM44" s="135">
        <v>0</v>
      </c>
      <c r="AN44" s="136">
        <v>0</v>
      </c>
      <c r="AO44" s="135">
        <v>0</v>
      </c>
      <c r="AP44" s="136">
        <v>0</v>
      </c>
      <c r="AQ44" s="50"/>
      <c r="AR44" s="135">
        <v>0</v>
      </c>
      <c r="AS44" s="136">
        <v>0</v>
      </c>
      <c r="AT44" s="135">
        <v>0</v>
      </c>
      <c r="AU44" s="50">
        <v>0</v>
      </c>
      <c r="AV44" s="135">
        <v>0</v>
      </c>
      <c r="AW44" s="136">
        <v>0</v>
      </c>
      <c r="AX44" s="135">
        <v>0</v>
      </c>
      <c r="AY44" s="136">
        <v>0</v>
      </c>
      <c r="AZ44" s="89"/>
    </row>
    <row r="45" spans="1:52" s="139" customFormat="1">
      <c r="A45" s="129" t="s">
        <v>95</v>
      </c>
      <c r="B45" s="129">
        <v>535</v>
      </c>
      <c r="C45" s="130">
        <v>44615</v>
      </c>
      <c r="D45" s="131">
        <v>7071</v>
      </c>
      <c r="E45" s="132" t="s">
        <v>51</v>
      </c>
      <c r="F45" s="133" t="s">
        <v>147</v>
      </c>
      <c r="G45" s="79" t="s">
        <v>60</v>
      </c>
      <c r="H45" s="135">
        <v>-55.6</v>
      </c>
      <c r="I45" s="136">
        <v>0</v>
      </c>
      <c r="J45" s="135" t="s">
        <v>20</v>
      </c>
      <c r="K45" s="136">
        <v>0</v>
      </c>
      <c r="L45" s="135">
        <v>-16.399999999999999</v>
      </c>
      <c r="M45" s="136">
        <v>0</v>
      </c>
      <c r="N45" s="135">
        <v>-72</v>
      </c>
      <c r="O45" s="136">
        <v>0</v>
      </c>
      <c r="P45" s="50"/>
      <c r="Q45" s="135">
        <v>-5</v>
      </c>
      <c r="R45" s="50">
        <v>0</v>
      </c>
      <c r="S45" s="135" t="s">
        <v>20</v>
      </c>
      <c r="T45" s="136">
        <v>0</v>
      </c>
      <c r="U45" s="135">
        <v>-1.5</v>
      </c>
      <c r="V45" s="136">
        <v>0</v>
      </c>
      <c r="W45" s="135">
        <v>-6.5</v>
      </c>
      <c r="X45" s="136">
        <v>0</v>
      </c>
      <c r="Y45" s="50"/>
      <c r="Z45" s="135">
        <v>0</v>
      </c>
      <c r="AA45" s="136">
        <v>0</v>
      </c>
      <c r="AB45" s="135">
        <v>0</v>
      </c>
      <c r="AC45" s="136">
        <v>0</v>
      </c>
      <c r="AD45" s="135">
        <v>0</v>
      </c>
      <c r="AE45" s="136">
        <v>0</v>
      </c>
      <c r="AF45" s="135">
        <v>0</v>
      </c>
      <c r="AG45" s="136">
        <v>0</v>
      </c>
      <c r="AH45" s="50"/>
      <c r="AI45" s="135">
        <v>0</v>
      </c>
      <c r="AJ45" s="136">
        <v>0</v>
      </c>
      <c r="AK45" s="135">
        <v>0</v>
      </c>
      <c r="AL45" s="136">
        <v>0</v>
      </c>
      <c r="AM45" s="135">
        <v>0</v>
      </c>
      <c r="AN45" s="136">
        <v>0</v>
      </c>
      <c r="AO45" s="135">
        <v>0</v>
      </c>
      <c r="AP45" s="136">
        <v>0</v>
      </c>
      <c r="AQ45" s="50"/>
      <c r="AR45" s="135">
        <v>0</v>
      </c>
      <c r="AS45" s="136">
        <v>0</v>
      </c>
      <c r="AT45" s="135">
        <v>0</v>
      </c>
      <c r="AU45" s="50">
        <v>0</v>
      </c>
      <c r="AV45" s="135">
        <v>0</v>
      </c>
      <c r="AW45" s="136">
        <v>0</v>
      </c>
      <c r="AX45" s="135">
        <v>0</v>
      </c>
      <c r="AY45" s="136">
        <v>0</v>
      </c>
      <c r="AZ45" s="89"/>
    </row>
    <row r="46" spans="1:52" s="139" customFormat="1">
      <c r="A46" s="129" t="s">
        <v>95</v>
      </c>
      <c r="B46" s="129">
        <v>414</v>
      </c>
      <c r="C46" s="130">
        <v>44610</v>
      </c>
      <c r="D46" s="131">
        <v>7071</v>
      </c>
      <c r="E46" s="132" t="s">
        <v>51</v>
      </c>
      <c r="F46" s="133" t="s">
        <v>143</v>
      </c>
      <c r="G46" s="79" t="s">
        <v>60</v>
      </c>
      <c r="H46" s="135">
        <v>-54.5</v>
      </c>
      <c r="I46" s="136">
        <v>0</v>
      </c>
      <c r="J46" s="135" t="s">
        <v>20</v>
      </c>
      <c r="K46" s="136">
        <v>0</v>
      </c>
      <c r="L46" s="135">
        <v>-16.100000000000001</v>
      </c>
      <c r="M46" s="136">
        <v>0</v>
      </c>
      <c r="N46" s="135">
        <v>-70.599999999999994</v>
      </c>
      <c r="O46" s="136">
        <v>0</v>
      </c>
      <c r="P46" s="50"/>
      <c r="Q46" s="135">
        <v>0</v>
      </c>
      <c r="R46" s="50">
        <v>0</v>
      </c>
      <c r="S46" s="135">
        <v>0</v>
      </c>
      <c r="T46" s="136">
        <v>0</v>
      </c>
      <c r="U46" s="135">
        <v>0</v>
      </c>
      <c r="V46" s="136">
        <v>0</v>
      </c>
      <c r="W46" s="135">
        <v>0</v>
      </c>
      <c r="X46" s="136">
        <v>0</v>
      </c>
      <c r="Y46" s="50"/>
      <c r="Z46" s="135">
        <v>0</v>
      </c>
      <c r="AA46" s="136">
        <v>0</v>
      </c>
      <c r="AB46" s="135">
        <v>0</v>
      </c>
      <c r="AC46" s="136">
        <v>0</v>
      </c>
      <c r="AD46" s="135">
        <v>0</v>
      </c>
      <c r="AE46" s="136">
        <v>0</v>
      </c>
      <c r="AF46" s="135">
        <v>0</v>
      </c>
      <c r="AG46" s="136">
        <v>0</v>
      </c>
      <c r="AH46" s="50"/>
      <c r="AI46" s="135">
        <v>0</v>
      </c>
      <c r="AJ46" s="136">
        <v>0</v>
      </c>
      <c r="AK46" s="135">
        <v>0</v>
      </c>
      <c r="AL46" s="136">
        <v>0</v>
      </c>
      <c r="AM46" s="135">
        <v>0</v>
      </c>
      <c r="AN46" s="136">
        <v>0</v>
      </c>
      <c r="AO46" s="135">
        <v>0</v>
      </c>
      <c r="AP46" s="136">
        <v>0</v>
      </c>
      <c r="AQ46" s="50"/>
      <c r="AR46" s="135">
        <v>0</v>
      </c>
      <c r="AS46" s="136">
        <v>0</v>
      </c>
      <c r="AT46" s="135">
        <v>0</v>
      </c>
      <c r="AU46" s="50">
        <v>0</v>
      </c>
      <c r="AV46" s="135">
        <v>0</v>
      </c>
      <c r="AW46" s="136">
        <v>0</v>
      </c>
      <c r="AX46" s="135">
        <v>0</v>
      </c>
      <c r="AY46" s="136">
        <v>0</v>
      </c>
      <c r="AZ46" s="89"/>
    </row>
    <row r="47" spans="1:52" s="139" customFormat="1">
      <c r="A47" s="129" t="s">
        <v>95</v>
      </c>
      <c r="B47" s="129">
        <v>602</v>
      </c>
      <c r="C47" s="130">
        <v>44617</v>
      </c>
      <c r="D47" s="131">
        <v>7071</v>
      </c>
      <c r="E47" s="132" t="s">
        <v>51</v>
      </c>
      <c r="F47" s="133" t="s">
        <v>151</v>
      </c>
      <c r="G47" s="79" t="s">
        <v>60</v>
      </c>
      <c r="H47" s="135">
        <v>-0.2</v>
      </c>
      <c r="I47" s="136">
        <v>-0.2</v>
      </c>
      <c r="J47" s="135" t="s">
        <v>20</v>
      </c>
      <c r="K47" s="136" t="s">
        <v>20</v>
      </c>
      <c r="L47" s="135">
        <v>-0.1</v>
      </c>
      <c r="M47" s="136">
        <v>-0.1</v>
      </c>
      <c r="N47" s="135">
        <v>-0.3</v>
      </c>
      <c r="O47" s="136">
        <v>-0.3</v>
      </c>
      <c r="P47" s="50"/>
      <c r="Q47" s="135">
        <v>-0.2</v>
      </c>
      <c r="R47" s="50">
        <v>-0.2</v>
      </c>
      <c r="S47" s="135" t="s">
        <v>20</v>
      </c>
      <c r="T47" s="136" t="s">
        <v>20</v>
      </c>
      <c r="U47" s="135">
        <v>-0.1</v>
      </c>
      <c r="V47" s="136">
        <v>-0.1</v>
      </c>
      <c r="W47" s="135">
        <v>-0.3</v>
      </c>
      <c r="X47" s="136">
        <v>-0.3</v>
      </c>
      <c r="Y47" s="50"/>
      <c r="Z47" s="135">
        <v>-0.2</v>
      </c>
      <c r="AA47" s="136">
        <v>-0.2</v>
      </c>
      <c r="AB47" s="135" t="s">
        <v>20</v>
      </c>
      <c r="AC47" s="136" t="s">
        <v>20</v>
      </c>
      <c r="AD47" s="135">
        <v>-0.1</v>
      </c>
      <c r="AE47" s="136">
        <v>-0.1</v>
      </c>
      <c r="AF47" s="135">
        <v>-0.3</v>
      </c>
      <c r="AG47" s="136">
        <v>-0.3</v>
      </c>
      <c r="AH47" s="50"/>
      <c r="AI47" s="135">
        <v>-0.2</v>
      </c>
      <c r="AJ47" s="136">
        <v>-0.2</v>
      </c>
      <c r="AK47" s="135" t="s">
        <v>20</v>
      </c>
      <c r="AL47" s="136" t="s">
        <v>20</v>
      </c>
      <c r="AM47" s="135">
        <v>-0.1</v>
      </c>
      <c r="AN47" s="136">
        <v>-0.1</v>
      </c>
      <c r="AO47" s="135">
        <v>-0.3</v>
      </c>
      <c r="AP47" s="136">
        <v>-0.3</v>
      </c>
      <c r="AQ47" s="50"/>
      <c r="AR47" s="135">
        <v>-0.2</v>
      </c>
      <c r="AS47" s="136">
        <v>-0.2</v>
      </c>
      <c r="AT47" s="135" t="s">
        <v>20</v>
      </c>
      <c r="AU47" s="50" t="s">
        <v>20</v>
      </c>
      <c r="AV47" s="135">
        <v>-0.1</v>
      </c>
      <c r="AW47" s="136">
        <v>-0.1</v>
      </c>
      <c r="AX47" s="135">
        <v>-0.3</v>
      </c>
      <c r="AY47" s="136">
        <v>-0.3</v>
      </c>
      <c r="AZ47" s="89"/>
    </row>
    <row r="48" spans="1:52" s="139" customFormat="1">
      <c r="A48" s="129" t="s">
        <v>95</v>
      </c>
      <c r="B48" s="129">
        <v>518</v>
      </c>
      <c r="C48" s="130">
        <v>44615</v>
      </c>
      <c r="D48" s="131">
        <v>7071</v>
      </c>
      <c r="E48" s="132" t="s">
        <v>51</v>
      </c>
      <c r="F48" s="133" t="s">
        <v>178</v>
      </c>
      <c r="G48" s="79" t="s">
        <v>60</v>
      </c>
      <c r="H48" s="135">
        <v>-158.30000000000001</v>
      </c>
      <c r="I48" s="136">
        <v>0</v>
      </c>
      <c r="J48" s="135" t="s">
        <v>20</v>
      </c>
      <c r="K48" s="136">
        <v>0</v>
      </c>
      <c r="L48" s="135">
        <v>-46.7</v>
      </c>
      <c r="M48" s="136">
        <v>0</v>
      </c>
      <c r="N48" s="135">
        <v>-205</v>
      </c>
      <c r="O48" s="136">
        <v>0</v>
      </c>
      <c r="P48" s="50"/>
      <c r="Q48" s="135">
        <v>-183.6</v>
      </c>
      <c r="R48" s="50">
        <v>0</v>
      </c>
      <c r="S48" s="135" t="s">
        <v>20</v>
      </c>
      <c r="T48" s="136">
        <v>0</v>
      </c>
      <c r="U48" s="135">
        <v>-54.2</v>
      </c>
      <c r="V48" s="136">
        <v>0</v>
      </c>
      <c r="W48" s="135">
        <v>-237.8</v>
      </c>
      <c r="X48" s="136">
        <v>0</v>
      </c>
      <c r="Y48" s="50"/>
      <c r="Z48" s="135">
        <v>-15.3</v>
      </c>
      <c r="AA48" s="136">
        <v>0</v>
      </c>
      <c r="AB48" s="135" t="s">
        <v>20</v>
      </c>
      <c r="AC48" s="136">
        <v>0</v>
      </c>
      <c r="AD48" s="135">
        <v>-4.5</v>
      </c>
      <c r="AE48" s="136">
        <v>0</v>
      </c>
      <c r="AF48" s="135">
        <v>-19.8</v>
      </c>
      <c r="AG48" s="136">
        <v>0</v>
      </c>
      <c r="AH48" s="50"/>
      <c r="AI48" s="135">
        <v>0</v>
      </c>
      <c r="AJ48" s="136">
        <v>0</v>
      </c>
      <c r="AK48" s="135">
        <v>0</v>
      </c>
      <c r="AL48" s="136">
        <v>0</v>
      </c>
      <c r="AM48" s="135">
        <v>0</v>
      </c>
      <c r="AN48" s="136">
        <v>0</v>
      </c>
      <c r="AO48" s="135">
        <v>0</v>
      </c>
      <c r="AP48" s="136">
        <v>0</v>
      </c>
      <c r="AQ48" s="50"/>
      <c r="AR48" s="135">
        <v>0</v>
      </c>
      <c r="AS48" s="136">
        <v>0</v>
      </c>
      <c r="AT48" s="135">
        <v>0</v>
      </c>
      <c r="AU48" s="50">
        <v>0</v>
      </c>
      <c r="AV48" s="135">
        <v>0</v>
      </c>
      <c r="AW48" s="136">
        <v>0</v>
      </c>
      <c r="AX48" s="135">
        <v>0</v>
      </c>
      <c r="AY48" s="136">
        <v>0</v>
      </c>
      <c r="AZ48" s="89"/>
    </row>
    <row r="49" spans="1:53" s="139" customFormat="1">
      <c r="A49" s="129" t="s">
        <v>95</v>
      </c>
      <c r="B49" s="129">
        <v>87</v>
      </c>
      <c r="C49" s="130">
        <v>44540</v>
      </c>
      <c r="D49" s="131">
        <v>7071</v>
      </c>
      <c r="E49" s="132" t="s">
        <v>51</v>
      </c>
      <c r="F49" s="133" t="s">
        <v>135</v>
      </c>
      <c r="G49" s="79" t="s">
        <v>60</v>
      </c>
      <c r="H49" s="135">
        <v>-14</v>
      </c>
      <c r="I49" s="136">
        <v>-15.2</v>
      </c>
      <c r="J49" s="135" t="s">
        <v>20</v>
      </c>
      <c r="K49" s="136" t="s">
        <v>20</v>
      </c>
      <c r="L49" s="135">
        <v>-1.8</v>
      </c>
      <c r="M49" s="136">
        <v>-2</v>
      </c>
      <c r="N49" s="135">
        <v>-15.8</v>
      </c>
      <c r="O49" s="136">
        <v>-17.2</v>
      </c>
      <c r="P49" s="50"/>
      <c r="Q49" s="135">
        <v>-15.3</v>
      </c>
      <c r="R49" s="50">
        <v>-15.3</v>
      </c>
      <c r="S49" s="135" t="s">
        <v>20</v>
      </c>
      <c r="T49" s="136" t="s">
        <v>20</v>
      </c>
      <c r="U49" s="135">
        <v>-2</v>
      </c>
      <c r="V49" s="136">
        <v>-2</v>
      </c>
      <c r="W49" s="135">
        <v>-17.3</v>
      </c>
      <c r="X49" s="136">
        <v>-17.3</v>
      </c>
      <c r="Y49" s="50"/>
      <c r="Z49" s="135">
        <v>-15.5</v>
      </c>
      <c r="AA49" s="136">
        <v>-15.5</v>
      </c>
      <c r="AB49" s="135" t="s">
        <v>20</v>
      </c>
      <c r="AC49" s="136" t="s">
        <v>20</v>
      </c>
      <c r="AD49" s="135">
        <v>-2</v>
      </c>
      <c r="AE49" s="136">
        <v>-2</v>
      </c>
      <c r="AF49" s="135">
        <v>-17.5</v>
      </c>
      <c r="AG49" s="136">
        <v>-17.5</v>
      </c>
      <c r="AH49" s="50"/>
      <c r="AI49" s="135">
        <v>-15.6</v>
      </c>
      <c r="AJ49" s="136">
        <v>-15.6</v>
      </c>
      <c r="AK49" s="135" t="s">
        <v>20</v>
      </c>
      <c r="AL49" s="136" t="s">
        <v>20</v>
      </c>
      <c r="AM49" s="135">
        <v>-2</v>
      </c>
      <c r="AN49" s="136">
        <v>-2</v>
      </c>
      <c r="AO49" s="135">
        <v>-17.600000000000001</v>
      </c>
      <c r="AP49" s="136">
        <v>-17.600000000000001</v>
      </c>
      <c r="AQ49" s="50"/>
      <c r="AR49" s="135">
        <v>-15.8</v>
      </c>
      <c r="AS49" s="136">
        <v>-15.8</v>
      </c>
      <c r="AT49" s="135" t="s">
        <v>20</v>
      </c>
      <c r="AU49" s="50" t="s">
        <v>20</v>
      </c>
      <c r="AV49" s="135">
        <v>-2</v>
      </c>
      <c r="AW49" s="136">
        <v>-2</v>
      </c>
      <c r="AX49" s="135">
        <v>-17.8</v>
      </c>
      <c r="AY49" s="136">
        <v>-17.8</v>
      </c>
      <c r="AZ49" s="89"/>
    </row>
    <row r="50" spans="1:53" s="139" customFormat="1">
      <c r="A50" s="129" t="s">
        <v>95</v>
      </c>
      <c r="B50" s="129">
        <v>756</v>
      </c>
      <c r="C50" s="130">
        <v>44715</v>
      </c>
      <c r="D50" s="131">
        <v>7071</v>
      </c>
      <c r="E50" s="132" t="s">
        <v>51</v>
      </c>
      <c r="F50" s="133" t="s">
        <v>160</v>
      </c>
      <c r="G50" s="79" t="s">
        <v>60</v>
      </c>
      <c r="H50" s="135">
        <v>0</v>
      </c>
      <c r="I50" s="136">
        <v>-4.7</v>
      </c>
      <c r="J50" s="135">
        <v>0</v>
      </c>
      <c r="K50" s="136">
        <v>0</v>
      </c>
      <c r="L50" s="135">
        <v>0</v>
      </c>
      <c r="M50" s="136">
        <v>0</v>
      </c>
      <c r="N50" s="135">
        <v>0</v>
      </c>
      <c r="O50" s="136">
        <v>-4.7</v>
      </c>
      <c r="P50" s="50"/>
      <c r="Q50" s="135">
        <v>-4.7</v>
      </c>
      <c r="R50" s="50">
        <v>-4.7</v>
      </c>
      <c r="S50" s="135">
        <v>0</v>
      </c>
      <c r="T50" s="136">
        <v>0</v>
      </c>
      <c r="U50" s="135">
        <v>0</v>
      </c>
      <c r="V50" s="136">
        <v>0</v>
      </c>
      <c r="W50" s="135">
        <v>-4.7</v>
      </c>
      <c r="X50" s="136">
        <v>-4.7</v>
      </c>
      <c r="Y50" s="50"/>
      <c r="Z50" s="135">
        <v>-4.7</v>
      </c>
      <c r="AA50" s="136">
        <v>-4.7</v>
      </c>
      <c r="AB50" s="135">
        <v>0</v>
      </c>
      <c r="AC50" s="136">
        <v>0</v>
      </c>
      <c r="AD50" s="135">
        <v>0</v>
      </c>
      <c r="AE50" s="136">
        <v>0</v>
      </c>
      <c r="AF50" s="135">
        <v>-4.7</v>
      </c>
      <c r="AG50" s="136">
        <v>-4.7</v>
      </c>
      <c r="AH50" s="50"/>
      <c r="AI50" s="135">
        <v>-4.7</v>
      </c>
      <c r="AJ50" s="136">
        <v>-4.7</v>
      </c>
      <c r="AK50" s="135">
        <v>0</v>
      </c>
      <c r="AL50" s="136">
        <v>0</v>
      </c>
      <c r="AM50" s="135">
        <v>0</v>
      </c>
      <c r="AN50" s="136">
        <v>0</v>
      </c>
      <c r="AO50" s="135">
        <v>-4.7</v>
      </c>
      <c r="AP50" s="136">
        <v>-4.7</v>
      </c>
      <c r="AQ50" s="50"/>
      <c r="AR50" s="135">
        <v>-4.7</v>
      </c>
      <c r="AS50" s="136">
        <v>-4.7</v>
      </c>
      <c r="AT50" s="135">
        <v>0</v>
      </c>
      <c r="AU50" s="50">
        <v>0</v>
      </c>
      <c r="AV50" s="135">
        <v>0</v>
      </c>
      <c r="AW50" s="136">
        <v>0</v>
      </c>
      <c r="AX50" s="135">
        <v>-4.7</v>
      </c>
      <c r="AY50" s="136">
        <v>-4.7</v>
      </c>
      <c r="AZ50" s="89"/>
    </row>
    <row r="51" spans="1:53" s="139" customFormat="1">
      <c r="A51" s="129" t="s">
        <v>95</v>
      </c>
      <c r="B51" s="129">
        <v>722</v>
      </c>
      <c r="C51" s="130">
        <v>44715</v>
      </c>
      <c r="D51" s="131">
        <v>7071</v>
      </c>
      <c r="E51" s="132" t="s">
        <v>51</v>
      </c>
      <c r="F51" s="133" t="s">
        <v>158</v>
      </c>
      <c r="G51" s="79" t="s">
        <v>60</v>
      </c>
      <c r="H51" s="135">
        <v>-57.7</v>
      </c>
      <c r="I51" s="136">
        <v>0</v>
      </c>
      <c r="J51" s="135">
        <v>0</v>
      </c>
      <c r="K51" s="136">
        <v>0</v>
      </c>
      <c r="L51" s="135">
        <v>-17</v>
      </c>
      <c r="M51" s="136">
        <v>0</v>
      </c>
      <c r="N51" s="135">
        <v>-74.7</v>
      </c>
      <c r="O51" s="136">
        <v>0</v>
      </c>
      <c r="P51" s="50"/>
      <c r="Q51" s="135">
        <v>-5.2</v>
      </c>
      <c r="R51" s="50">
        <v>0</v>
      </c>
      <c r="S51" s="135">
        <v>0</v>
      </c>
      <c r="T51" s="136">
        <v>0</v>
      </c>
      <c r="U51" s="135">
        <v>-1.6</v>
      </c>
      <c r="V51" s="136">
        <v>0</v>
      </c>
      <c r="W51" s="135">
        <v>-6.8</v>
      </c>
      <c r="X51" s="136">
        <v>0</v>
      </c>
      <c r="Y51" s="50"/>
      <c r="Z51" s="135">
        <v>0</v>
      </c>
      <c r="AA51" s="136">
        <v>0</v>
      </c>
      <c r="AB51" s="135">
        <v>0</v>
      </c>
      <c r="AC51" s="136">
        <v>0</v>
      </c>
      <c r="AD51" s="135">
        <v>0</v>
      </c>
      <c r="AE51" s="136">
        <v>0</v>
      </c>
      <c r="AF51" s="135">
        <v>0</v>
      </c>
      <c r="AG51" s="136">
        <v>0</v>
      </c>
      <c r="AH51" s="50"/>
      <c r="AI51" s="135">
        <v>0</v>
      </c>
      <c r="AJ51" s="136">
        <v>0</v>
      </c>
      <c r="AK51" s="135">
        <v>0</v>
      </c>
      <c r="AL51" s="136">
        <v>0</v>
      </c>
      <c r="AM51" s="135">
        <v>0</v>
      </c>
      <c r="AN51" s="136">
        <v>0</v>
      </c>
      <c r="AO51" s="135">
        <v>0</v>
      </c>
      <c r="AP51" s="136">
        <v>0</v>
      </c>
      <c r="AQ51" s="50"/>
      <c r="AR51" s="135">
        <v>0</v>
      </c>
      <c r="AS51" s="136">
        <v>0</v>
      </c>
      <c r="AT51" s="135">
        <v>0</v>
      </c>
      <c r="AU51" s="50">
        <v>0</v>
      </c>
      <c r="AV51" s="135">
        <v>0</v>
      </c>
      <c r="AW51" s="136">
        <v>0</v>
      </c>
      <c r="AX51" s="135">
        <v>0</v>
      </c>
      <c r="AY51" s="136">
        <v>0</v>
      </c>
      <c r="AZ51" s="89"/>
    </row>
    <row r="52" spans="1:53" s="51" customFormat="1">
      <c r="A52" s="129" t="s">
        <v>95</v>
      </c>
      <c r="B52" s="129">
        <v>635</v>
      </c>
      <c r="C52" s="130">
        <v>44624</v>
      </c>
      <c r="D52" s="131">
        <v>7071</v>
      </c>
      <c r="E52" s="132" t="s">
        <v>51</v>
      </c>
      <c r="F52" s="133" t="s">
        <v>153</v>
      </c>
      <c r="G52" s="79" t="s">
        <v>60</v>
      </c>
      <c r="H52" s="135">
        <v>-9.6</v>
      </c>
      <c r="I52" s="136">
        <v>0</v>
      </c>
      <c r="J52" s="135" t="s">
        <v>20</v>
      </c>
      <c r="K52" s="136">
        <v>0</v>
      </c>
      <c r="L52" s="135">
        <v>-2.8</v>
      </c>
      <c r="M52" s="136">
        <v>0</v>
      </c>
      <c r="N52" s="135">
        <v>-12.4</v>
      </c>
      <c r="O52" s="136">
        <v>0</v>
      </c>
      <c r="P52" s="50"/>
      <c r="Q52" s="135">
        <v>0</v>
      </c>
      <c r="R52" s="50">
        <v>0</v>
      </c>
      <c r="S52" s="135">
        <v>0</v>
      </c>
      <c r="T52" s="136">
        <v>0</v>
      </c>
      <c r="U52" s="135">
        <v>0</v>
      </c>
      <c r="V52" s="136">
        <v>0</v>
      </c>
      <c r="W52" s="135">
        <v>0</v>
      </c>
      <c r="X52" s="136">
        <v>0</v>
      </c>
      <c r="Y52" s="50"/>
      <c r="Z52" s="135">
        <v>0</v>
      </c>
      <c r="AA52" s="136">
        <v>0</v>
      </c>
      <c r="AB52" s="135">
        <v>0</v>
      </c>
      <c r="AC52" s="136">
        <v>0</v>
      </c>
      <c r="AD52" s="135">
        <v>0</v>
      </c>
      <c r="AE52" s="136">
        <v>0</v>
      </c>
      <c r="AF52" s="135">
        <v>0</v>
      </c>
      <c r="AG52" s="136">
        <v>0</v>
      </c>
      <c r="AH52" s="50"/>
      <c r="AI52" s="135">
        <v>0</v>
      </c>
      <c r="AJ52" s="136">
        <v>0</v>
      </c>
      <c r="AK52" s="135">
        <v>0</v>
      </c>
      <c r="AL52" s="136">
        <v>0</v>
      </c>
      <c r="AM52" s="135">
        <v>0</v>
      </c>
      <c r="AN52" s="136">
        <v>0</v>
      </c>
      <c r="AO52" s="135">
        <v>0</v>
      </c>
      <c r="AP52" s="136">
        <v>0</v>
      </c>
      <c r="AQ52" s="50"/>
      <c r="AR52" s="135">
        <v>0</v>
      </c>
      <c r="AS52" s="136">
        <v>0</v>
      </c>
      <c r="AT52" s="135">
        <v>0</v>
      </c>
      <c r="AU52" s="50">
        <v>0</v>
      </c>
      <c r="AV52" s="135">
        <v>0</v>
      </c>
      <c r="AW52" s="136">
        <v>0</v>
      </c>
      <c r="AX52" s="135">
        <v>0</v>
      </c>
      <c r="AY52" s="136">
        <v>0</v>
      </c>
      <c r="AZ52" s="52"/>
    </row>
    <row r="53" spans="1:53" s="139" customFormat="1">
      <c r="A53" s="129"/>
      <c r="B53" s="129"/>
      <c r="C53" s="141"/>
      <c r="D53" s="142"/>
      <c r="E53" s="143"/>
      <c r="F53" s="144"/>
      <c r="G53" s="215" t="s">
        <v>18</v>
      </c>
      <c r="H53" s="146">
        <f t="shared" ref="H53:O53" si="59">+SUM(H37:H52)</f>
        <v>-497.7</v>
      </c>
      <c r="I53" s="147">
        <f t="shared" si="59"/>
        <v>-41.800000000000004</v>
      </c>
      <c r="J53" s="146">
        <f t="shared" si="59"/>
        <v>0</v>
      </c>
      <c r="K53" s="147">
        <f t="shared" si="59"/>
        <v>0</v>
      </c>
      <c r="L53" s="146">
        <f t="shared" si="59"/>
        <v>-144.5</v>
      </c>
      <c r="M53" s="147">
        <f t="shared" si="59"/>
        <v>-8.5</v>
      </c>
      <c r="N53" s="146">
        <f t="shared" si="59"/>
        <v>-642.19999999999993</v>
      </c>
      <c r="O53" s="147">
        <f t="shared" si="59"/>
        <v>-50.300000000000004</v>
      </c>
      <c r="P53" s="148"/>
      <c r="Q53" s="146">
        <f t="shared" ref="Q53:X53" si="60">+SUM(Q37:Q52)</f>
        <v>-238.6</v>
      </c>
      <c r="R53" s="147">
        <f t="shared" si="60"/>
        <v>-42.300000000000004</v>
      </c>
      <c r="S53" s="146">
        <f t="shared" si="60"/>
        <v>0</v>
      </c>
      <c r="T53" s="147">
        <f t="shared" si="60"/>
        <v>0</v>
      </c>
      <c r="U53" s="146">
        <f t="shared" si="60"/>
        <v>-66.699999999999989</v>
      </c>
      <c r="V53" s="147">
        <f t="shared" si="60"/>
        <v>-8.6999999999999993</v>
      </c>
      <c r="W53" s="146">
        <f t="shared" si="60"/>
        <v>-305.3</v>
      </c>
      <c r="X53" s="147">
        <f t="shared" si="60"/>
        <v>-51</v>
      </c>
      <c r="Y53" s="148"/>
      <c r="Z53" s="146">
        <f t="shared" ref="Z53:AG53" si="61">+SUM(Z37:Z52)</f>
        <v>-58.400000000000006</v>
      </c>
      <c r="AA53" s="147">
        <f t="shared" si="61"/>
        <v>-43.1</v>
      </c>
      <c r="AB53" s="146">
        <f t="shared" si="61"/>
        <v>0</v>
      </c>
      <c r="AC53" s="147">
        <f t="shared" si="61"/>
        <v>0</v>
      </c>
      <c r="AD53" s="146">
        <f t="shared" si="61"/>
        <v>-13.2</v>
      </c>
      <c r="AE53" s="147">
        <f t="shared" si="61"/>
        <v>-8.6999999999999993</v>
      </c>
      <c r="AF53" s="146">
        <f t="shared" si="61"/>
        <v>-71.600000000000009</v>
      </c>
      <c r="AG53" s="147">
        <f t="shared" si="61"/>
        <v>-51.800000000000004</v>
      </c>
      <c r="AH53" s="148"/>
      <c r="AI53" s="146">
        <f t="shared" ref="AI53:AP53" si="62">+SUM(AI37:AI52)</f>
        <v>-43.7</v>
      </c>
      <c r="AJ53" s="147">
        <f t="shared" si="62"/>
        <v>-43.7</v>
      </c>
      <c r="AK53" s="146">
        <f t="shared" si="62"/>
        <v>0</v>
      </c>
      <c r="AL53" s="147">
        <f t="shared" si="62"/>
        <v>0</v>
      </c>
      <c r="AM53" s="146">
        <f t="shared" si="62"/>
        <v>-8.9</v>
      </c>
      <c r="AN53" s="147">
        <f t="shared" si="62"/>
        <v>-8.9</v>
      </c>
      <c r="AO53" s="146">
        <f t="shared" si="62"/>
        <v>-52.600000000000009</v>
      </c>
      <c r="AP53" s="147">
        <f t="shared" si="62"/>
        <v>-52.600000000000009</v>
      </c>
      <c r="AQ53" s="149"/>
      <c r="AR53" s="146">
        <f t="shared" ref="AR53:AY53" si="63">+SUM(AR37:AR52)</f>
        <v>-44.400000000000006</v>
      </c>
      <c r="AS53" s="147">
        <f t="shared" si="63"/>
        <v>-44.400000000000006</v>
      </c>
      <c r="AT53" s="146">
        <f t="shared" si="63"/>
        <v>0</v>
      </c>
      <c r="AU53" s="147">
        <f t="shared" si="63"/>
        <v>0</v>
      </c>
      <c r="AV53" s="146">
        <f t="shared" si="63"/>
        <v>-9.1</v>
      </c>
      <c r="AW53" s="147">
        <f t="shared" si="63"/>
        <v>-9.1</v>
      </c>
      <c r="AX53" s="146">
        <f t="shared" si="63"/>
        <v>-53.500000000000007</v>
      </c>
      <c r="AY53" s="147">
        <f t="shared" si="63"/>
        <v>-53.500000000000007</v>
      </c>
      <c r="AZ53" s="89"/>
    </row>
    <row r="54" spans="1:53" s="139" customFormat="1" ht="13.5" thickBot="1">
      <c r="A54" s="189"/>
      <c r="B54" s="189"/>
      <c r="C54" s="219"/>
      <c r="D54" s="220"/>
      <c r="E54" s="221"/>
      <c r="F54" s="218"/>
      <c r="G54" s="173"/>
      <c r="H54" s="135"/>
      <c r="I54" s="136"/>
      <c r="J54" s="135"/>
      <c r="K54" s="136"/>
      <c r="L54" s="135"/>
      <c r="M54" s="136"/>
      <c r="N54" s="135"/>
      <c r="O54" s="136"/>
      <c r="P54" s="50"/>
      <c r="Q54" s="135"/>
      <c r="R54" s="50"/>
      <c r="S54" s="135"/>
      <c r="T54" s="136"/>
      <c r="U54" s="135"/>
      <c r="V54" s="136"/>
      <c r="W54" s="135"/>
      <c r="X54" s="136"/>
      <c r="Y54" s="50"/>
      <c r="Z54" s="135"/>
      <c r="AA54" s="136"/>
      <c r="AB54" s="135"/>
      <c r="AC54" s="136"/>
      <c r="AD54" s="135"/>
      <c r="AE54" s="136"/>
      <c r="AF54" s="135"/>
      <c r="AG54" s="136"/>
      <c r="AH54" s="50"/>
      <c r="AI54" s="135"/>
      <c r="AJ54" s="136"/>
      <c r="AK54" s="135"/>
      <c r="AL54" s="136"/>
      <c r="AM54" s="135"/>
      <c r="AN54" s="136"/>
      <c r="AO54" s="135"/>
      <c r="AP54" s="136"/>
      <c r="AQ54" s="151"/>
      <c r="AR54" s="135"/>
      <c r="AS54" s="136"/>
      <c r="AT54" s="135"/>
      <c r="AU54" s="50"/>
      <c r="AV54" s="135"/>
      <c r="AW54" s="136"/>
      <c r="AX54" s="135"/>
      <c r="AY54" s="136"/>
      <c r="AZ54" s="89"/>
    </row>
    <row r="55" spans="1:53" s="139" customFormat="1" ht="13.5" thickTop="1">
      <c r="A55" s="150"/>
      <c r="B55" s="150"/>
      <c r="C55" s="150"/>
      <c r="D55" s="150"/>
      <c r="E55" s="150"/>
      <c r="F55" s="150"/>
      <c r="G55" s="153" t="s">
        <v>18</v>
      </c>
      <c r="H55" s="154">
        <f>SUM(H12,H15,H21,H24,H29,H32,H53,H35)</f>
        <v>-491.7</v>
      </c>
      <c r="I55" s="155">
        <f t="shared" ref="I55:O55" si="64">SUM(I12,I15,I21,I24,I29,I32,I53,I35)</f>
        <v>-1.4000000000000186</v>
      </c>
      <c r="J55" s="154">
        <f t="shared" si="64"/>
        <v>29.1</v>
      </c>
      <c r="K55" s="155">
        <f t="shared" si="64"/>
        <v>29.1</v>
      </c>
      <c r="L55" s="154">
        <f t="shared" si="64"/>
        <v>-145.9</v>
      </c>
      <c r="M55" s="156">
        <f t="shared" si="64"/>
        <v>-9.9</v>
      </c>
      <c r="N55" s="154">
        <f t="shared" si="64"/>
        <v>-608.5</v>
      </c>
      <c r="O55" s="155">
        <f t="shared" si="64"/>
        <v>17.799999999999983</v>
      </c>
      <c r="P55" s="156"/>
      <c r="Q55" s="154">
        <f>SUM(Q12,Q15,Q21,Q24,Q29,Q32,Q53,Q35)</f>
        <v>-10.399999999999954</v>
      </c>
      <c r="R55" s="155">
        <f t="shared" ref="R55:X55" si="65">SUM(R12,R15,R21,R24,R29,R32,R53,R35)</f>
        <v>-2.00000000000002</v>
      </c>
      <c r="S55" s="154">
        <f t="shared" si="65"/>
        <v>29</v>
      </c>
      <c r="T55" s="155">
        <f t="shared" si="65"/>
        <v>29</v>
      </c>
      <c r="U55" s="154">
        <f t="shared" si="65"/>
        <v>-68.099999999999994</v>
      </c>
      <c r="V55" s="156">
        <f t="shared" si="65"/>
        <v>-10.1</v>
      </c>
      <c r="W55" s="154">
        <f t="shared" si="65"/>
        <v>-49.499999999999979</v>
      </c>
      <c r="X55" s="155">
        <f t="shared" si="65"/>
        <v>16.899999999999984</v>
      </c>
      <c r="Y55" s="156"/>
      <c r="Z55" s="154">
        <f>SUM(Z12,Z15,Z21,Z24,Z29,Z32,Z53,Z35)</f>
        <v>108.5</v>
      </c>
      <c r="AA55" s="155">
        <f t="shared" ref="AA55:AG55" si="66">SUM(AA12,AA15,AA21,AA24,AA29,AA32,AA53,AA35)</f>
        <v>-2.8000000000000171</v>
      </c>
      <c r="AB55" s="154">
        <f t="shared" si="66"/>
        <v>29</v>
      </c>
      <c r="AC55" s="155">
        <f t="shared" si="66"/>
        <v>29</v>
      </c>
      <c r="AD55" s="154">
        <f t="shared" si="66"/>
        <v>-14.6</v>
      </c>
      <c r="AE55" s="156">
        <f t="shared" si="66"/>
        <v>-10.1</v>
      </c>
      <c r="AF55" s="154">
        <f t="shared" si="66"/>
        <v>122.89999999999999</v>
      </c>
      <c r="AG55" s="155">
        <f t="shared" si="66"/>
        <v>16.09999999999998</v>
      </c>
      <c r="AH55" s="156"/>
      <c r="AI55" s="154">
        <f>SUM(AI12,AI15,AI21,AI24,AI29,AI32,AI53,AI35)</f>
        <v>59.700000000000024</v>
      </c>
      <c r="AJ55" s="155">
        <f t="shared" ref="AJ55:AP55" si="67">SUM(AJ12,AJ15,AJ21,AJ24,AJ29,AJ32,AJ53,AJ35)</f>
        <v>-3.50000000000002</v>
      </c>
      <c r="AK55" s="154">
        <f t="shared" si="67"/>
        <v>29</v>
      </c>
      <c r="AL55" s="155">
        <f t="shared" si="67"/>
        <v>29</v>
      </c>
      <c r="AM55" s="154">
        <f t="shared" si="67"/>
        <v>-10.3</v>
      </c>
      <c r="AN55" s="156">
        <f t="shared" si="67"/>
        <v>-10.3</v>
      </c>
      <c r="AO55" s="154">
        <f t="shared" si="67"/>
        <v>78.40000000000002</v>
      </c>
      <c r="AP55" s="155">
        <f t="shared" si="67"/>
        <v>15.199999999999983</v>
      </c>
      <c r="AQ55" s="157"/>
      <c r="AR55" s="154">
        <f>SUM(AR12,AR15,AR21,AR24,AR29,AR32,AR53,AR35)</f>
        <v>-4.2000000000000224</v>
      </c>
      <c r="AS55" s="155">
        <f t="shared" ref="AS55:AY55" si="68">SUM(AS12,AS15,AS21,AS24,AS29,AS32,AS53,AS35)</f>
        <v>-4.2000000000000224</v>
      </c>
      <c r="AT55" s="154">
        <f t="shared" si="68"/>
        <v>28.9</v>
      </c>
      <c r="AU55" s="155">
        <f t="shared" si="68"/>
        <v>28.9</v>
      </c>
      <c r="AV55" s="154">
        <f t="shared" si="68"/>
        <v>-10.5</v>
      </c>
      <c r="AW55" s="156">
        <f t="shared" si="68"/>
        <v>-10.5</v>
      </c>
      <c r="AX55" s="154">
        <f t="shared" si="68"/>
        <v>14.19999999999999</v>
      </c>
      <c r="AY55" s="155">
        <f t="shared" si="68"/>
        <v>14.19999999999999</v>
      </c>
      <c r="AZ55" s="89"/>
    </row>
    <row r="56" spans="1:53" s="139" customFormat="1">
      <c r="A56" s="150"/>
      <c r="B56" s="150"/>
      <c r="C56" s="150"/>
      <c r="D56" s="150"/>
      <c r="E56" s="150"/>
      <c r="F56" s="150"/>
      <c r="G56" s="158"/>
      <c r="H56" s="146"/>
      <c r="I56" s="147"/>
      <c r="J56" s="146"/>
      <c r="K56" s="147"/>
      <c r="L56" s="146"/>
      <c r="M56" s="147"/>
      <c r="N56" s="146"/>
      <c r="O56" s="147"/>
      <c r="P56" s="148"/>
      <c r="Q56" s="146"/>
      <c r="R56" s="147"/>
      <c r="S56" s="146"/>
      <c r="T56" s="147"/>
      <c r="U56" s="146"/>
      <c r="V56" s="147"/>
      <c r="W56" s="146"/>
      <c r="X56" s="147"/>
      <c r="Y56" s="148"/>
      <c r="Z56" s="146"/>
      <c r="AA56" s="147"/>
      <c r="AB56" s="146"/>
      <c r="AC56" s="147"/>
      <c r="AD56" s="146"/>
      <c r="AE56" s="147"/>
      <c r="AF56" s="146"/>
      <c r="AG56" s="147"/>
      <c r="AH56" s="148"/>
      <c r="AI56" s="146"/>
      <c r="AJ56" s="147"/>
      <c r="AK56" s="146"/>
      <c r="AL56" s="147"/>
      <c r="AM56" s="146"/>
      <c r="AN56" s="147"/>
      <c r="AO56" s="146"/>
      <c r="AP56" s="147"/>
      <c r="AQ56" s="149"/>
      <c r="AR56" s="146"/>
      <c r="AS56" s="147"/>
      <c r="AT56" s="146"/>
      <c r="AU56" s="147"/>
      <c r="AV56" s="146"/>
      <c r="AW56" s="147"/>
      <c r="AX56" s="146"/>
      <c r="AY56" s="147"/>
      <c r="AZ56" s="89"/>
    </row>
    <row r="57" spans="1:53" s="139" customFormat="1">
      <c r="A57" s="150"/>
      <c r="B57" s="150"/>
      <c r="C57" s="150"/>
      <c r="D57" s="150"/>
      <c r="E57" s="150"/>
      <c r="F57" s="150"/>
      <c r="G57" s="158" t="s">
        <v>27</v>
      </c>
      <c r="H57" s="146">
        <v>0</v>
      </c>
      <c r="I57" s="147">
        <v>0</v>
      </c>
      <c r="J57" s="146">
        <v>0</v>
      </c>
      <c r="K57" s="147">
        <v>0</v>
      </c>
      <c r="L57" s="146">
        <v>0</v>
      </c>
      <c r="M57" s="147">
        <v>0</v>
      </c>
      <c r="N57" s="146">
        <v>0</v>
      </c>
      <c r="O57" s="147">
        <v>0</v>
      </c>
      <c r="P57" s="148"/>
      <c r="Q57" s="146">
        <v>0</v>
      </c>
      <c r="R57" s="147">
        <v>0</v>
      </c>
      <c r="S57" s="146">
        <v>0</v>
      </c>
      <c r="T57" s="147">
        <v>0</v>
      </c>
      <c r="U57" s="146">
        <v>0</v>
      </c>
      <c r="V57" s="147">
        <v>0</v>
      </c>
      <c r="W57" s="146">
        <v>0</v>
      </c>
      <c r="X57" s="147">
        <v>0</v>
      </c>
      <c r="Y57" s="148"/>
      <c r="Z57" s="146">
        <v>0</v>
      </c>
      <c r="AA57" s="147">
        <v>0</v>
      </c>
      <c r="AB57" s="146">
        <v>0</v>
      </c>
      <c r="AC57" s="147">
        <v>0</v>
      </c>
      <c r="AD57" s="146">
        <v>0</v>
      </c>
      <c r="AE57" s="147">
        <v>0</v>
      </c>
      <c r="AF57" s="146">
        <v>0</v>
      </c>
      <c r="AG57" s="147">
        <v>0</v>
      </c>
      <c r="AH57" s="148"/>
      <c r="AI57" s="146">
        <v>0</v>
      </c>
      <c r="AJ57" s="147">
        <v>0</v>
      </c>
      <c r="AK57" s="146">
        <v>0</v>
      </c>
      <c r="AL57" s="147">
        <v>0</v>
      </c>
      <c r="AM57" s="146">
        <v>0</v>
      </c>
      <c r="AN57" s="147">
        <v>0</v>
      </c>
      <c r="AO57" s="146">
        <v>0</v>
      </c>
      <c r="AP57" s="147">
        <v>0</v>
      </c>
      <c r="AQ57" s="149"/>
      <c r="AR57" s="146">
        <v>0</v>
      </c>
      <c r="AS57" s="147">
        <v>0</v>
      </c>
      <c r="AT57" s="146">
        <v>0</v>
      </c>
      <c r="AU57" s="147">
        <v>0</v>
      </c>
      <c r="AV57" s="146">
        <v>0</v>
      </c>
      <c r="AW57" s="147">
        <v>0</v>
      </c>
      <c r="AX57" s="146">
        <v>0</v>
      </c>
      <c r="AY57" s="147">
        <v>0</v>
      </c>
      <c r="AZ57" s="89"/>
    </row>
    <row r="58" spans="1:53" s="79" customFormat="1">
      <c r="A58" s="150"/>
      <c r="B58" s="150"/>
      <c r="C58" s="150"/>
      <c r="D58" s="150"/>
      <c r="E58" s="150"/>
      <c r="F58" s="150"/>
      <c r="G58" s="158"/>
      <c r="H58" s="146"/>
      <c r="I58" s="147"/>
      <c r="J58" s="146"/>
      <c r="K58" s="148"/>
      <c r="L58" s="146"/>
      <c r="M58" s="147"/>
      <c r="N58" s="146"/>
      <c r="O58" s="147"/>
      <c r="P58" s="148"/>
      <c r="Q58" s="146"/>
      <c r="R58" s="147"/>
      <c r="S58" s="146"/>
      <c r="T58" s="148"/>
      <c r="U58" s="146"/>
      <c r="V58" s="147"/>
      <c r="W58" s="146"/>
      <c r="X58" s="147"/>
      <c r="Y58" s="148"/>
      <c r="Z58" s="146"/>
      <c r="AA58" s="147"/>
      <c r="AB58" s="146"/>
      <c r="AC58" s="148"/>
      <c r="AD58" s="146"/>
      <c r="AE58" s="147"/>
      <c r="AF58" s="146"/>
      <c r="AG58" s="147"/>
      <c r="AH58" s="148"/>
      <c r="AI58" s="146"/>
      <c r="AJ58" s="147"/>
      <c r="AK58" s="146"/>
      <c r="AL58" s="148"/>
      <c r="AM58" s="146"/>
      <c r="AN58" s="147"/>
      <c r="AO58" s="146"/>
      <c r="AP58" s="147"/>
      <c r="AQ58" s="149"/>
      <c r="AR58" s="146"/>
      <c r="AS58" s="147"/>
      <c r="AT58" s="146"/>
      <c r="AU58" s="148"/>
      <c r="AV58" s="146"/>
      <c r="AW58" s="147"/>
      <c r="AX58" s="146"/>
      <c r="AY58" s="147"/>
      <c r="AZ58" s="89"/>
      <c r="BA58" s="139"/>
    </row>
    <row r="59" spans="1:53" s="79" customFormat="1">
      <c r="A59" s="150"/>
      <c r="B59" s="150"/>
      <c r="C59" s="150"/>
      <c r="D59" s="150"/>
      <c r="E59" s="150"/>
      <c r="F59" s="150"/>
      <c r="G59" s="159" t="s">
        <v>19</v>
      </c>
      <c r="H59" s="160">
        <f t="shared" ref="H59:O59" si="69">+H55-H57</f>
        <v>-491.7</v>
      </c>
      <c r="I59" s="161">
        <f t="shared" si="69"/>
        <v>-1.4000000000000186</v>
      </c>
      <c r="J59" s="160">
        <f t="shared" si="69"/>
        <v>29.1</v>
      </c>
      <c r="K59" s="161">
        <f t="shared" si="69"/>
        <v>29.1</v>
      </c>
      <c r="L59" s="160">
        <f t="shared" si="69"/>
        <v>-145.9</v>
      </c>
      <c r="M59" s="161">
        <f t="shared" si="69"/>
        <v>-9.9</v>
      </c>
      <c r="N59" s="160">
        <f t="shared" si="69"/>
        <v>-608.5</v>
      </c>
      <c r="O59" s="161">
        <f t="shared" si="69"/>
        <v>17.799999999999983</v>
      </c>
      <c r="P59" s="162"/>
      <c r="Q59" s="160">
        <f t="shared" ref="Q59:X59" si="70">+Q55-Q57</f>
        <v>-10.399999999999954</v>
      </c>
      <c r="R59" s="161">
        <f t="shared" si="70"/>
        <v>-2.00000000000002</v>
      </c>
      <c r="S59" s="160">
        <f t="shared" si="70"/>
        <v>29</v>
      </c>
      <c r="T59" s="161">
        <f t="shared" si="70"/>
        <v>29</v>
      </c>
      <c r="U59" s="160">
        <f t="shared" si="70"/>
        <v>-68.099999999999994</v>
      </c>
      <c r="V59" s="161">
        <f t="shared" si="70"/>
        <v>-10.1</v>
      </c>
      <c r="W59" s="160">
        <f t="shared" si="70"/>
        <v>-49.499999999999979</v>
      </c>
      <c r="X59" s="161">
        <f t="shared" si="70"/>
        <v>16.899999999999984</v>
      </c>
      <c r="Y59" s="162"/>
      <c r="Z59" s="160">
        <f t="shared" ref="Z59:AG59" si="71">+Z55-Z57</f>
        <v>108.5</v>
      </c>
      <c r="AA59" s="161">
        <f t="shared" si="71"/>
        <v>-2.8000000000000171</v>
      </c>
      <c r="AB59" s="160">
        <f t="shared" si="71"/>
        <v>29</v>
      </c>
      <c r="AC59" s="161">
        <f t="shared" si="71"/>
        <v>29</v>
      </c>
      <c r="AD59" s="160">
        <f t="shared" si="71"/>
        <v>-14.6</v>
      </c>
      <c r="AE59" s="161">
        <f t="shared" si="71"/>
        <v>-10.1</v>
      </c>
      <c r="AF59" s="160">
        <f t="shared" si="71"/>
        <v>122.89999999999999</v>
      </c>
      <c r="AG59" s="161">
        <f t="shared" si="71"/>
        <v>16.09999999999998</v>
      </c>
      <c r="AH59" s="162"/>
      <c r="AI59" s="160">
        <f t="shared" ref="AI59:AP59" si="72">+AI55-AI57</f>
        <v>59.700000000000024</v>
      </c>
      <c r="AJ59" s="161">
        <f t="shared" si="72"/>
        <v>-3.50000000000002</v>
      </c>
      <c r="AK59" s="160">
        <f t="shared" si="72"/>
        <v>29</v>
      </c>
      <c r="AL59" s="161">
        <f t="shared" si="72"/>
        <v>29</v>
      </c>
      <c r="AM59" s="160">
        <f t="shared" si="72"/>
        <v>-10.3</v>
      </c>
      <c r="AN59" s="161">
        <f t="shared" si="72"/>
        <v>-10.3</v>
      </c>
      <c r="AO59" s="160">
        <f t="shared" si="72"/>
        <v>78.40000000000002</v>
      </c>
      <c r="AP59" s="161">
        <f t="shared" si="72"/>
        <v>15.199999999999983</v>
      </c>
      <c r="AQ59" s="163"/>
      <c r="AR59" s="160">
        <f t="shared" ref="AR59:AY59" si="73">+AR55-AR57</f>
        <v>-4.2000000000000224</v>
      </c>
      <c r="AS59" s="161">
        <f t="shared" si="73"/>
        <v>-4.2000000000000224</v>
      </c>
      <c r="AT59" s="160">
        <f t="shared" si="73"/>
        <v>28.9</v>
      </c>
      <c r="AU59" s="161">
        <f t="shared" si="73"/>
        <v>28.9</v>
      </c>
      <c r="AV59" s="160">
        <f t="shared" si="73"/>
        <v>-10.5</v>
      </c>
      <c r="AW59" s="161">
        <f t="shared" si="73"/>
        <v>-10.5</v>
      </c>
      <c r="AX59" s="160">
        <f t="shared" si="73"/>
        <v>14.19999999999999</v>
      </c>
      <c r="AY59" s="161">
        <f t="shared" si="73"/>
        <v>14.19999999999999</v>
      </c>
      <c r="AZ59" s="89"/>
      <c r="BA59" s="139"/>
    </row>
    <row r="60" spans="1:53" s="150" customFormat="1"/>
    <row r="61" spans="1:53" s="79" customFormat="1">
      <c r="A61" s="169"/>
      <c r="B61" s="170"/>
      <c r="C61" s="139"/>
      <c r="D61" s="139"/>
      <c r="E61" s="139"/>
      <c r="F61" s="139"/>
      <c r="G61" s="132"/>
      <c r="N61" s="139"/>
      <c r="O61" s="139"/>
      <c r="P61" s="33"/>
      <c r="W61" s="139"/>
      <c r="X61" s="139"/>
      <c r="AF61" s="139"/>
      <c r="AG61" s="139"/>
      <c r="AO61" s="139"/>
      <c r="AP61" s="139"/>
      <c r="AX61" s="139"/>
      <c r="AY61" s="139"/>
      <c r="AZ61" s="89"/>
      <c r="BA61" s="139"/>
    </row>
    <row r="62" spans="1:53" s="79" customFormat="1">
      <c r="A62" s="169"/>
      <c r="B62" s="170"/>
      <c r="C62" s="139"/>
      <c r="D62" s="139"/>
      <c r="E62" s="139"/>
      <c r="F62" s="139"/>
      <c r="G62" s="132"/>
      <c r="BA62" s="139"/>
    </row>
    <row r="63" spans="1:53" s="79" customFormat="1">
      <c r="A63" s="169"/>
      <c r="B63" s="170"/>
      <c r="C63" s="139"/>
      <c r="D63" s="139"/>
      <c r="E63" s="139"/>
      <c r="F63" s="139"/>
      <c r="G63" s="132"/>
      <c r="N63" s="139"/>
      <c r="O63" s="139"/>
      <c r="P63" s="33"/>
      <c r="W63" s="139"/>
      <c r="X63" s="139"/>
      <c r="AF63" s="139"/>
      <c r="AG63" s="139"/>
      <c r="AO63" s="139"/>
      <c r="AP63" s="139"/>
      <c r="AX63" s="139"/>
      <c r="AY63" s="139"/>
      <c r="AZ63" s="89"/>
      <c r="BA63" s="139"/>
    </row>
    <row r="64" spans="1:53" s="79" customFormat="1">
      <c r="A64" s="169"/>
      <c r="B64" s="170"/>
      <c r="C64" s="165" t="s">
        <v>43</v>
      </c>
      <c r="D64" s="170" t="s">
        <v>44</v>
      </c>
      <c r="E64" s="132"/>
      <c r="F64" s="152"/>
      <c r="G64" s="132"/>
      <c r="P64" s="33"/>
      <c r="AZ64" s="33"/>
    </row>
    <row r="65" spans="1:52" s="79" customFormat="1">
      <c r="A65" s="169"/>
      <c r="B65" s="170"/>
      <c r="C65" s="130"/>
      <c r="D65" s="175"/>
      <c r="E65" s="137" t="s">
        <v>28</v>
      </c>
      <c r="F65" s="176" t="s">
        <v>21</v>
      </c>
      <c r="G65" s="132"/>
      <c r="P65" s="33"/>
      <c r="AZ65" s="33"/>
    </row>
    <row r="66" spans="1:52" s="79" customFormat="1">
      <c r="A66" s="169"/>
      <c r="B66" s="170"/>
      <c r="C66" s="130"/>
      <c r="D66" s="175"/>
      <c r="E66" s="132" t="s">
        <v>29</v>
      </c>
      <c r="F66" s="152" t="s">
        <v>20</v>
      </c>
      <c r="G66" s="132"/>
      <c r="P66" s="33"/>
      <c r="AZ66" s="33"/>
    </row>
    <row r="67" spans="1:52" s="79" customFormat="1">
      <c r="A67" s="169"/>
      <c r="B67" s="170"/>
      <c r="C67" s="130"/>
      <c r="D67" s="175"/>
      <c r="E67" s="132" t="s">
        <v>30</v>
      </c>
      <c r="F67" s="152" t="s">
        <v>23</v>
      </c>
      <c r="G67" s="132"/>
      <c r="P67" s="33"/>
      <c r="AZ67" s="33"/>
    </row>
    <row r="68" spans="1:52" s="79" customFormat="1">
      <c r="A68" s="169"/>
      <c r="B68" s="170"/>
      <c r="C68" s="130"/>
      <c r="D68" s="175"/>
      <c r="E68" s="132" t="s">
        <v>31</v>
      </c>
      <c r="F68" s="152" t="s">
        <v>26</v>
      </c>
      <c r="G68" s="132"/>
      <c r="P68" s="33"/>
      <c r="AZ68" s="33"/>
    </row>
    <row r="69" spans="1:52" s="79" customFormat="1">
      <c r="A69" s="169"/>
      <c r="B69" s="170"/>
      <c r="C69" s="130"/>
      <c r="D69" s="175"/>
      <c r="E69" s="132" t="s">
        <v>32</v>
      </c>
      <c r="F69" s="152" t="s">
        <v>33</v>
      </c>
      <c r="G69" s="139"/>
      <c r="P69" s="33"/>
      <c r="AZ69" s="33"/>
    </row>
    <row r="70" spans="1:52" s="79" customFormat="1">
      <c r="A70" s="169"/>
      <c r="B70" s="170"/>
      <c r="C70" s="130"/>
      <c r="D70" s="175"/>
      <c r="E70" s="132" t="s">
        <v>34</v>
      </c>
      <c r="F70" s="152" t="s">
        <v>35</v>
      </c>
      <c r="G70" s="139"/>
      <c r="P70" s="33"/>
      <c r="AZ70" s="33"/>
    </row>
    <row r="71" spans="1:52" s="79" customFormat="1">
      <c r="A71" s="169"/>
      <c r="B71" s="170"/>
      <c r="C71" s="130"/>
      <c r="D71" s="175"/>
      <c r="E71" s="132" t="s">
        <v>36</v>
      </c>
      <c r="F71" s="152" t="s">
        <v>24</v>
      </c>
      <c r="G71" s="139"/>
      <c r="P71" s="33"/>
      <c r="AZ71" s="33"/>
    </row>
    <row r="72" spans="1:52" s="79" customFormat="1">
      <c r="A72" s="169"/>
      <c r="B72" s="170"/>
      <c r="C72" s="130"/>
      <c r="D72" s="175"/>
      <c r="E72" s="132" t="s">
        <v>37</v>
      </c>
      <c r="F72" s="152" t="s">
        <v>25</v>
      </c>
      <c r="G72" s="139"/>
      <c r="P72" s="33"/>
      <c r="AZ72" s="33"/>
    </row>
    <row r="73" spans="1:52" s="79" customFormat="1">
      <c r="A73" s="169"/>
      <c r="B73" s="170"/>
      <c r="C73" s="130"/>
      <c r="D73" s="175"/>
      <c r="E73" s="132" t="s">
        <v>38</v>
      </c>
      <c r="F73" s="152" t="s">
        <v>22</v>
      </c>
      <c r="G73" s="139"/>
      <c r="P73" s="33"/>
      <c r="AZ73" s="33"/>
    </row>
    <row r="74" spans="1:52" s="79" customFormat="1">
      <c r="A74" s="169"/>
      <c r="B74" s="170"/>
      <c r="C74" s="130"/>
      <c r="D74" s="175"/>
      <c r="E74" s="132" t="s">
        <v>39</v>
      </c>
      <c r="F74" s="152" t="s">
        <v>40</v>
      </c>
      <c r="G74" s="132"/>
      <c r="P74" s="33"/>
      <c r="AZ74" s="33"/>
    </row>
    <row r="75" spans="1:52" s="79" customFormat="1">
      <c r="A75" s="169"/>
      <c r="B75" s="170"/>
      <c r="C75" s="130"/>
      <c r="D75" s="175"/>
      <c r="E75" s="132"/>
      <c r="F75" s="152"/>
      <c r="G75" s="132"/>
      <c r="P75" s="33"/>
      <c r="AZ75" s="33"/>
    </row>
    <row r="76" spans="1:52" s="79" customFormat="1">
      <c r="A76" s="169"/>
      <c r="B76" s="170"/>
      <c r="C76" s="130"/>
      <c r="D76" s="175"/>
      <c r="E76" s="132"/>
      <c r="F76" s="152"/>
      <c r="G76" s="132"/>
      <c r="P76" s="33"/>
      <c r="AZ76" s="33"/>
    </row>
    <row r="77" spans="1:52">
      <c r="F77" s="173"/>
    </row>
    <row r="78" spans="1:52">
      <c r="F78" s="173"/>
    </row>
    <row r="79" spans="1:52">
      <c r="F79" s="173"/>
    </row>
    <row r="80" spans="1:52">
      <c r="F80" s="173"/>
    </row>
    <row r="81" spans="1:6">
      <c r="F81" s="173"/>
    </row>
    <row r="82" spans="1:6">
      <c r="F82" s="173"/>
    </row>
    <row r="83" spans="1:6">
      <c r="F83" s="173"/>
    </row>
    <row r="84" spans="1:6">
      <c r="F84" s="173"/>
    </row>
    <row r="85" spans="1:6">
      <c r="F85" s="173"/>
    </row>
    <row r="86" spans="1:6">
      <c r="F86" s="173"/>
    </row>
    <row r="87" spans="1:6">
      <c r="F87" s="173"/>
    </row>
    <row r="88" spans="1:6">
      <c r="F88" s="173"/>
    </row>
    <row r="89" spans="1:6">
      <c r="F89" s="173"/>
    </row>
    <row r="90" spans="1:6">
      <c r="F90" s="173"/>
    </row>
    <row r="91" spans="1:6">
      <c r="F91" s="173"/>
    </row>
    <row r="92" spans="1:6">
      <c r="F92" s="173"/>
    </row>
    <row r="93" spans="1:6">
      <c r="F93" s="173"/>
    </row>
    <row r="94" spans="1:6">
      <c r="F94" s="173"/>
    </row>
    <row r="95" spans="1:6">
      <c r="F95" s="173"/>
    </row>
    <row r="96" spans="1:6">
      <c r="A96" s="216"/>
      <c r="F96" s="173"/>
    </row>
    <row r="97" spans="1:6">
      <c r="A97" s="216"/>
      <c r="F97" s="173"/>
    </row>
    <row r="98" spans="1:6">
      <c r="A98" s="216"/>
      <c r="F98" s="173"/>
    </row>
    <row r="99" spans="1:6">
      <c r="A99" s="216"/>
      <c r="F99" s="173"/>
    </row>
    <row r="100" spans="1:6">
      <c r="A100" s="216"/>
      <c r="F100" s="173"/>
    </row>
    <row r="101" spans="1:6">
      <c r="A101" s="216"/>
      <c r="F101" s="173"/>
    </row>
    <row r="102" spans="1:6">
      <c r="A102" s="216"/>
      <c r="F102" s="173"/>
    </row>
    <row r="103" spans="1:6">
      <c r="A103" s="216"/>
      <c r="F103" s="173"/>
    </row>
    <row r="104" spans="1:6">
      <c r="A104" s="216"/>
      <c r="F104" s="173"/>
    </row>
    <row r="105" spans="1:6">
      <c r="A105" s="216"/>
      <c r="F105" s="173"/>
    </row>
    <row r="106" spans="1:6">
      <c r="A106" s="216"/>
      <c r="F106" s="173"/>
    </row>
    <row r="107" spans="1:6">
      <c r="A107" s="216"/>
      <c r="F107" s="173"/>
    </row>
    <row r="108" spans="1:6">
      <c r="A108" s="216"/>
      <c r="F108" s="173"/>
    </row>
    <row r="109" spans="1:6">
      <c r="A109" s="216"/>
      <c r="F109" s="173"/>
    </row>
    <row r="110" spans="1:6">
      <c r="A110" s="216"/>
      <c r="F110" s="173"/>
    </row>
    <row r="111" spans="1:6">
      <c r="A111" s="216"/>
      <c r="F111" s="173"/>
    </row>
    <row r="112" spans="1:6">
      <c r="A112" s="216"/>
      <c r="F112" s="173"/>
    </row>
    <row r="113" spans="1:6">
      <c r="A113" s="216"/>
      <c r="F113" s="173"/>
    </row>
    <row r="114" spans="1:6">
      <c r="A114" s="216"/>
      <c r="F114" s="173"/>
    </row>
    <row r="115" spans="1:6">
      <c r="A115" s="216"/>
      <c r="F115" s="173"/>
    </row>
    <row r="116" spans="1:6">
      <c r="A116" s="216"/>
      <c r="F116" s="173"/>
    </row>
    <row r="117" spans="1:6">
      <c r="A117" s="216"/>
      <c r="F117" s="173"/>
    </row>
    <row r="118" spans="1:6">
      <c r="A118" s="216"/>
      <c r="F118" s="173"/>
    </row>
    <row r="119" spans="1:6">
      <c r="A119" s="216"/>
      <c r="F119" s="173"/>
    </row>
    <row r="120" spans="1:6">
      <c r="A120" s="216"/>
      <c r="F120" s="173"/>
    </row>
    <row r="121" spans="1:6">
      <c r="A121" s="216"/>
      <c r="F121" s="173"/>
    </row>
    <row r="122" spans="1:6">
      <c r="A122" s="216"/>
      <c r="F122" s="173"/>
    </row>
    <row r="123" spans="1:6">
      <c r="A123" s="216"/>
      <c r="F123" s="173"/>
    </row>
    <row r="124" spans="1:6">
      <c r="A124" s="216"/>
      <c r="F124" s="173"/>
    </row>
    <row r="125" spans="1:6">
      <c r="A125" s="216"/>
      <c r="F125" s="173"/>
    </row>
    <row r="126" spans="1:6">
      <c r="A126" s="216"/>
      <c r="F126" s="173"/>
    </row>
    <row r="127" spans="1:6">
      <c r="A127" s="216"/>
      <c r="F127" s="173"/>
    </row>
    <row r="128" spans="1:6">
      <c r="A128" s="216"/>
      <c r="F128" s="173"/>
    </row>
    <row r="129" spans="1:6">
      <c r="A129" s="216"/>
      <c r="F129" s="173"/>
    </row>
  </sheetData>
  <sortState ref="A8:AY76">
    <sortCondition ref="G8:G76"/>
  </sortState>
  <mergeCells count="25"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</mergeCells>
  <pageMargins left="0.38593749999999999" right="0.7" top="0.75" bottom="0.75" header="0.3" footer="0.3"/>
  <pageSetup paperSize="5" scale="60" fitToHeight="0" orientation="landscape" r:id="rId1"/>
  <headerFooter>
    <oddFooter>&amp;R&amp;P</oddFooter>
  </headerFooter>
  <rowBreaks count="1" manualBreakCount="1">
    <brk id="5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</vt:lpstr>
      <vt:lpstr>By Source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'GR by Source'!Print_Titles</vt:lpstr>
      <vt:lpstr>'Measures '!Print_Titles</vt:lpstr>
      <vt:lpstr>'By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Melissa Hallaian</cp:lastModifiedBy>
  <cp:lastPrinted>2022-06-28T17:42:27Z</cp:lastPrinted>
  <dcterms:created xsi:type="dcterms:W3CDTF">1999-10-06T13:08:25Z</dcterms:created>
  <dcterms:modified xsi:type="dcterms:W3CDTF">2022-07-12T16:19:58Z</dcterms:modified>
</cp:coreProperties>
</file>